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IntegrationEvents" sheetId="3" r:id="rId5"/>
    <sheet state="visible" name="Verification" sheetId="4" r:id="rId6"/>
    <sheet state="visible" name="ACS-204_CC_tcarray" sheetId="5" r:id="rId7"/>
    <sheet state="visible" name="ACS-204_CC_taarray" sheetId="6" r:id="rId8"/>
    <sheet state="visible" name="ACS-155_CC_tcarray" sheetId="7" r:id="rId9"/>
    <sheet state="visible" name="ACS-155_CC_taarray" sheetId="8" r:id="rId10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B8">
      <text>
        <t xml:space="preserve">this is not listed on the equipment list - is 102 a typo and should be 101?
	-Dan Mergens</t>
      </text>
    </comment>
    <comment authorId="0" ref="E3">
      <text>
        <t xml:space="preserve">suspicious - doesn't match any instrument
	-Dan Mergens</t>
      </text>
    </comment>
    <comment authorId="0" ref="B9">
      <text>
        <t xml:space="preserve">Not listed in the equipment list!
	-Dan Mergens
equipment list is out of date - should be RS01SLBS-LJ01A
	-Dan Mergens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E6">
      <text>
        <t xml:space="preserve">missing a cal value for OPTAA, so the optical absorption will not plot
	-Dan Mergens</t>
      </text>
    </comment>
    <comment authorId="0" ref="E7">
      <text>
        <t xml:space="preserve">includes deployment 3...
	-Dan Mergens</t>
      </text>
    </comment>
    <comment authorId="0" ref="B11">
      <text>
        <t xml:space="preserve">are we missing data?
	-Dan Mergens</t>
      </text>
    </comment>
    <comment authorId="0" ref="B8">
      <text>
        <t xml:space="preserve">no data, so no name
	-Dan Mergens</t>
      </text>
    </comment>
    <comment authorId="0" ref="B4">
      <text>
        <t xml:space="preserve">missing name - exists in vocab - do we have data?
	-Dan Mergens</t>
      </text>
    </comment>
  </commentList>
</comments>
</file>

<file path=xl/sharedStrings.xml><?xml version="1.0" encoding="utf-8"?>
<sst xmlns="http://schemas.openxmlformats.org/spreadsheetml/2006/main" count="398" uniqueCount="155">
  <si>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</si>
  <si>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</si>
  <si>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</si>
  <si>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</si>
  <si>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</si>
  <si>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</si>
  <si>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</si>
  <si>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</si>
  <si>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</si>
  <si>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</si>
  <si>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</si>
  <si>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</si>
  <si>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ATAPL-65244-010-0023</t>
  </si>
  <si>
    <t>RS01SLBS-MJ01A</t>
  </si>
  <si>
    <t>SN0026</t>
  </si>
  <si>
    <t>44° 30.5813'N</t>
  </si>
  <si>
    <t>125° 24.3118'W</t>
  </si>
  <si>
    <t>TN-299</t>
  </si>
  <si>
    <t>ATAPL-67979-00004</t>
  </si>
  <si>
    <t>RS01SLBS-MJ01A-12-VEL3DB101</t>
  </si>
  <si>
    <t>125° 24.3163'W</t>
  </si>
  <si>
    <t>ATAPL-67639-00004</t>
  </si>
  <si>
    <t>RS01SLBS-MJ01A-06-PRESTA101</t>
  </si>
  <si>
    <t>5471540-0030</t>
  </si>
  <si>
    <t>44° 30.5818'N</t>
  </si>
  <si>
    <t>125° 24.3155'W</t>
  </si>
  <si>
    <t>ATAPL-58328-00005</t>
  </si>
  <si>
    <t>RS01SLBS-MJ01A-05-OBSBBA101</t>
  </si>
  <si>
    <t>T1074</t>
  </si>
  <si>
    <t>44° 30.5875'N</t>
  </si>
  <si>
    <t>ATAPL-58693-00005</t>
  </si>
  <si>
    <t>RS01SLBS-MJ01A-05-HYDLFA101</t>
  </si>
  <si>
    <t>ATAPL-65310-010-0003</t>
  </si>
  <si>
    <t>RS01SLBS-LJ01A</t>
  </si>
  <si>
    <t>SN0003</t>
  </si>
  <si>
    <t>44° 30.9162'N</t>
  </si>
  <si>
    <t>125° 23.3922'W</t>
  </si>
  <si>
    <t>TN-313</t>
  </si>
  <si>
    <t>ATAPL-58320-00004</t>
  </si>
  <si>
    <t>RS01SLBS-LJ01A-12-DOSTAD101</t>
  </si>
  <si>
    <t>44° 30.9174'N</t>
  </si>
  <si>
    <t>125° 23.3886'W</t>
  </si>
  <si>
    <t>ATAPL-67627-00002</t>
  </si>
  <si>
    <t>RS01SLBS-LJ01A-12-CTDPFB101</t>
  </si>
  <si>
    <t>16P71179-7234</t>
  </si>
  <si>
    <t>44° 30.9143' N</t>
  </si>
  <si>
    <t>125° 23.3888' W</t>
  </si>
  <si>
    <t>ATAPL-69943-00002</t>
  </si>
  <si>
    <t>RS01SLBS-LJ01A-11-OPTAAC103</t>
  </si>
  <si>
    <t>ATAPL-68073-00002</t>
  </si>
  <si>
    <t>RS01SLBS-LJ01A-10-ADCPTE101</t>
  </si>
  <si>
    <t>ATAPL-58324-00006</t>
  </si>
  <si>
    <t>RS01SLBS-LJ01A-09-HYDBBA102</t>
  </si>
  <si>
    <t>ATAPL-58323-00002</t>
  </si>
  <si>
    <t>RS01SLBS-LJ01A-05-HPIESA101</t>
  </si>
  <si>
    <t>02</t>
  </si>
  <si>
    <t>44° 31.3350'N</t>
  </si>
  <si>
    <t>125° 22.8306'W</t>
  </si>
  <si>
    <t>ATAPL-65310-830-0010</t>
  </si>
  <si>
    <t>SN0010</t>
  </si>
  <si>
    <t>44° 30.918' N</t>
  </si>
  <si>
    <t>125° 23.395' W</t>
  </si>
  <si>
    <t>TN-326</t>
  </si>
  <si>
    <t>ATAPL-58320-00013</t>
  </si>
  <si>
    <t>ATAPL-67627-00004</t>
  </si>
  <si>
    <t>16-50119</t>
  </si>
  <si>
    <t>1/6/2016 - GDF since Sep 2015</t>
  </si>
  <si>
    <t>ATAPL-69943-00006</t>
  </si>
  <si>
    <t>12/2/2015 - Current dropped to ~1000mA on 11/6, then further to &lt;600mA on 11/25. Posible lamp out.</t>
  </si>
  <si>
    <t>ATAPL-68073-00004</t>
  </si>
  <si>
    <t>44° 30.9116' N</t>
  </si>
  <si>
    <t>125° 23.3924' W</t>
  </si>
  <si>
    <t>ATAPL-58324-00010</t>
  </si>
  <si>
    <t>ATAPL-58323-00003</t>
  </si>
  <si>
    <t>03</t>
  </si>
  <si>
    <t>44° 31.3382' N</t>
  </si>
  <si>
    <t>125° 22.8244' W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</si>
  <si>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</si>
  <si>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</si>
  <si>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</si>
  <si>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</si>
  <si>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</si>
  <si>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</si>
  <si>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</si>
  <si>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</si>
  <si>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</si>
  <si>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</si>
  <si>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</si>
  <si>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</si>
  <si>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</si>
  <si>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</si>
  <si>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</si>
  <si>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</si>
  <si>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</si>
  <si>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</si>
  <si>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</si>
  <si>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</si>
  <si>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</si>
  <si>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</si>
  <si>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</si>
  <si>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</si>
  <si>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</si>
  <si>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</si>
  <si>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</si>
  <si>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</si>
  <si>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</si>
  <si>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CC_cwlngth</t>
  </si>
  <si>
    <t>[401.20000000, 404.10000000, 407.50000000, 411.40000000, 415.10000000, 418.70000000, 423.70000000, 427.90000000, 432.20000000, 436.30000000, 440.30000000, 445.10000000, 449.90000000, 453.80000000, 458.70000000, 463.30000000, 467.10000000, 472.60000000, 477.50000000, 481.70000000, 486.90000000, 491.40000000, 495.40000000, 499.60000000, 505.00000000, 509.90000000, 514.90000000, 519.20000000, 524.40000000, 529.20000000, 533.90000000, 537.50000000, 542.30000000, 547.30000000, 552.10000000, 556.00000000, 561.10000000, 565.70000000, 570.10000000, 574.70000000, 577.80000000, 582.90000000, 586.80000000, 591.70000000, 596.40000000, 600.60000000, 605.30000000, 611.00000000, 615.70000000, 619.90000000, 624.90000000, 629.50000000, 633.50000000, 638.30000000, 643.50000000, 648.40000000, 652.40000000, 657.50000000, 662.40000000, 667.30000000, 672.10000000, 676.20000000, 681.40000000, 685.80000000, 690.30000000, 693.90000000, 698.70000000, 702.80000000, 706.60000000, 711.30000000, 715.80000000, 720.30000000, 724.00000000, 727.80000000, 731.80000000, 736.70000000, 740.30000000]</t>
  </si>
  <si>
    <t>CC_ccwo</t>
  </si>
  <si>
    <t>[ -0.61629300,  -0.52843300,  -0.44546300,  -0.37009300,  -0.30267100,  -0.23344300,  -0.18127300,  -0.12098600,  -0.06208500,  -0.01288600,   0.04001600,   0.09045000,   0.13557200,   0.17901800,   0.21486100,   0.24735500,   0.28636300,   0.32566000,   0.36002800,   0.39545600,   0.42947800,   0.46351100,   0.49532200,   0.52676100,   0.55511900,   0.58230400,   0.60690800,   0.63031900,   0.65554900,   0.67725200,   0.69837100,   0.71772800,   0.73813900,   0.75845600,   0.77980600,   0.80062300,   0.81983000,   0.83756400,   0.85345300,   0.86706100,   0.87906100,   0.89970400,   0.89987500,   0.89487200,   0.88521700,   0.87599600,   0.87531800,   0.88290000,   0.89606300,   0.91020700,   0.92293500,   0.93523700,   0.94901800,   0.95837100,   0.96620500,   0.97310700,   0.97474900,   0.97188300,   0.97322400,   0.97802800,   0.98357800,   0.98880800,   0.98517500,   0.97618300,   0.95421300,   0.91803900,   0.86881900,   0.80222700,   0.71352400,   0.59855500,   0.45093400,   0.26728200,   0.04361600,  -0.20990800,  -0.47397900,  -0.69633600,  -0.85373900]</t>
  </si>
  <si>
    <t>CC_tcal</t>
  </si>
  <si>
    <t>CC_tbins</t>
  </si>
  <si>
    <t>[  1.74303300,   2.41482200,   3.46163000,   4.48571400,   5.48220000,   6.49409100,   7.50076900,   8.50131600,   9.51488900,  10.50895800,  11.50854500,  12.51887100,  13.49493500,  14.49805600,  15.49296900,  16.47418200,  17.49568200,  18.49230800,  19.47736800,  20.47800000,  21.48181800,  22.47812500,  23.49968800,  24.51000000,  25.48931000,  26.48066700,  27.47923100,  28.49607100,  29.50321400,  30.49444400,  31.50230800,  32.48615400,  33.48423100,  34.47846200,  35.48464300,  36.48069000,  37.52114300,  38.53171400]</t>
  </si>
  <si>
    <t>CC_awlngth</t>
  </si>
  <si>
    <t>[399.60000000, 403.90000000, 407.50000000, 410.50000000, 414.60000000, 418.70000000, 423.50000000, 427.40000000, 431.50000000, 435.40000000, 439.40000000, 443.50000000, 448.60000000, 453.20000000, 457.60000000, 462.00000000, 466.60000000, 471.20000000, 476.40000000, 480.60000000, 485.30000000, 490.00000000, 494.60000000, 498.40000000, 503.30000000, 508.30000000, 513.00000000, 517.80000000, 523.20000000, 527.70000000, 532.00000000, 536.30000000, 541.10000000, 545.70000000, 549.70000000, 555.00000000, 559.80000000, 563.90000000, 568.30000000, 572.90000000, 576.80000000, 581.20000000, 584.90000000, 589.80000000, 594.50000000, 599.10000000, 603.10000000, 608.70000000, 613.30000000, 617.50000000, 622.20000000, 627.20000000, 631.90000000, 635.50000000, 640.70000000, 645.30000000, 650.10000000, 654.40000000, 659.80000000, 664.40000000, 669.30000000, 673.60000000, 678.10000000, 683.00000000, 687.70000000, 691.00000000, 695.50000000, 700.20000000, 704.40000000, 708.10000000, 712.40000000, 716.90000000, 721.40000000, 725.10000000, 729.60000000, 733.90000000, 737.00000000]</t>
  </si>
  <si>
    <t>CC_acwo</t>
  </si>
  <si>
    <t>[ -0.84614000,  -0.57938100,  -0.37520000,  -0.22475600,  -0.11076300,  -0.02253100,   0.04725400,   0.11177600,   0.16967300,   0.22217100,   0.27362800,   0.32152700,   0.36630400,   0.40953500,   0.45156800,   0.49241000,   0.53196900,   0.57049500,   0.60686100,   0.64152600,   0.67634800,   0.70858200,   0.73940100,   0.76906600,   0.79672600,   0.82214300,   0.84692200,   0.87190300,   0.89798000,   0.92347200,   0.94951600,   0.97362400,   0.99706400,   1.01886600,   1.03932200,   1.05924300,   1.07850400,   1.09727400,   1.11482900,   1.13067200,   1.13796400,   1.14897500,   1.15722400,   1.16135400,   1.16135000,   1.15552600,   1.14480900,   1.13247100,   1.12548800,   1.12769100,   1.13708500,   1.14950700,   1.16237500,   1.17490700,   1.18703200,   1.19855400,   1.20917800,   1.21819600,   1.22394200,   1.22589300,   1.22466100,   1.22422500,   1.22694500,   1.23269700,   1.23779500,   1.23976100,   1.23621200,   1.22573400,   1.20579100,   1.17477000,   1.13053700,   1.07034200,   0.98964300,   0.88428100,   0.75108600,   0.58579100,   0.38551900,   0.15304200,  -0.09791100,  -0.34027600,  -0.54385800,  -0.68769000,  -0.77313600,  -0.81770100]</t>
  </si>
  <si>
    <t>copied this from SBPS to get it to plot</t>
  </si>
  <si>
    <t>CC_tcarray</t>
  </si>
  <si>
    <t>SheetRef:ACS-155_CC_tcarray</t>
  </si>
  <si>
    <t>CC_taarray</t>
  </si>
  <si>
    <t>SheetRef:ACS-155_CC_taarray</t>
  </si>
  <si>
    <t>[400.90000000, 404.40000000, 407.30000000, 410.70000000, 413.90000000, 417.60000000, 421.50000000, 425.80000000, 429.50000000, 433.20000000, 437.00000000, 441.00000000, 445.40000000, 449.90000000, 454.60000000, 458.50000000, 462.70000000, 467.30000000, 472.00000000, 477.30000000, 481.80000000, 486.40000000, 490.60000000, 494.60000000, 499.30000000, 503.30000000, 508.00000000, 513.00000000, 517.50000000, 522.20000000, 526.80000000, 530.80000000, 535.10000000, 539.40000000, 543.50000000, 548.10000000, 552.20000000, 556.90000000, 561.30000000, 565.70000000, 569.60000000, 573.70000000, 577.30000000, 581.20000000, 585.60000000, 590.00000000, 594.20000000, 598.60000000, 603.00000000, 607.60000000, 611.80000000, 616.70000000, 620.70000000, 624.90000000, 628.70000000, 632.90000000, 636.80000000, 641.10000000, 645.30000000, 649.40000000, 653.50000000, 658.00000000, 662.30000000, 666.50000000, 670.60000000, 674.70000000, 678.60000000, 682.70000000, 686.10000000, 690.00000000, 693.60000000, 697.10000000, 700.70000000, 704.20000000, 707.50000000, 710.70000000, 713.90000000, 717.70000000, 720.50000000, 723.80000000, 727.30000000, 730.30000000, 733.20000000]</t>
  </si>
  <si>
    <t>[ -0.67906200,  -0.58139100,  -0.48991800,  -0.40240000,  -0.32096600,  -0.24283600,  -0.16799900,  -0.10155100,  -0.03539900,   0.02699600,   0.08952600,   0.14852200,   0.20498700,   0.25913400,   0.30943000,   0.35685800,   0.40290100,   0.44652200,   0.49098100,   0.53345300,   0.57246600,   0.60971800,   0.64840700,   0.68478600,   0.71899700,   0.75170600,   0.78012800,   0.80918600,   0.83567200,   0.86078200,   0.88629100,   0.91144900,   0.93478100,   0.95802600,   0.98206200,   1.00720400,   1.02843600,   1.04727700,   1.06720600,   1.08807700,   1.10755000,   1.12554900,   1.14159500,   1.16923100,   1.13440300,   1.13305700,   1.12728200,   1.12126200,   1.11858700,   1.12174100,   1.13046500,   1.14223900,   1.15370700,   1.16547900,   1.17637900,   1.18604200,   1.19544800,   1.20346900,   1.20910000,   1.21087300,   1.21008900,   1.20861400,   1.20752000,   1.20831700,   1.20908800,   1.20798700,   1.20252700,   1.19145000,   1.17320100,   1.14717400,   1.11347400,   1.07008300,   1.01683700,   0.95198600,   0.87338800,   0.78134200,   0.67005500,   0.54079800,   0.39574400,   0.23245900,   0.05740200,  -0.10825500,  -0.18549500]</t>
  </si>
  <si>
    <t>[  1.41536400,   2.46461200,   3.45479700,   4.47706500,   5.47144900,   6.47017900,   7.49297900,   8.51297900,   9.50216700,  10.48571400,  11.48680900,  12.47465100,  13.49256400,  14.49138900,  15.50714300,  16.52648600,  17.50146300,  18.50392900,  19.49653800,  20.49043500,  21.47475000,  22.47743600,  23.49264700,  24.48437500,  25.48233300,  26.49034500,  27.51538500,  28.48680000,  29.49840000,  30.50173900,  31.49318200,  32.49391300,  33.50285700,  34.48500000,  35.50434800,  36.50869600,  37.51851900,  38.57000000,  39.08775000]</t>
  </si>
  <si>
    <t>[400.10000000, 403.40000000, 406.90000000, 410.30000000, 413.20000000, 416.90000000, 420.60000000, 425.10000000, 429.00000000, 432.90000000, 436.80000000, 440.50000000, 444.70000000, 449.70000000, 453.90000000, 458.20000000, 462.20000000, 466.40000000, 471.10000000, 476.10000000, 480.80000000, 485.50000000, 489.70000000, 494.10000000, 498.10000000, 502.40000000, 506.90000000, 512.10000000, 516.60000000, 521.60000000, 525.60000000, 530.30000000, 534.20000000, 538.50000000, 542.80000000, 547.30000000, 551.20000000, 556.20000000, 560.30000000, 564.90000000, 569.00000000, 572.90000000, 576.60000000, 580.50000000, 584.40000000, 588.50000000, 592.70000000, 597.20000000, 601.80000000, 606.30000000, 610.70000000, 615.40000000, 619.40000000, 623.90000000, 627.50000000, 631.90000000, 635.80000000, 640.00000000, 644.10000000, 648.40000000, 652.50000000, 657.00000000, 661.10000000, 665.40000000, 669.60000000, 674.00000000, 677.80000000, 681.90000000, 685.50000000, 689.00000000, 692.80000000, 696.30000000, 699.90000000, 703.30000000, 707.00000000, 710.00000000, 713.60000000, 717.10000000, 720.00000000, 723.70000000, 726.50000000, 729.90000000, 732.30000000]</t>
  </si>
  <si>
    <t>SheetRef:ACS-204_CC_tcarray</t>
  </si>
  <si>
    <t>SheetRef:ACS-204_CC_taarray</t>
  </si>
  <si>
    <t>CC_scale_factor1</t>
  </si>
  <si>
    <t>CC_scale_factor2</t>
  </si>
  <si>
    <t>CC_scale_factor3</t>
  </si>
  <si>
    <t>CC_scale_factor4</t>
  </si>
  <si>
    <t>CC_gain</t>
  </si>
  <si>
    <t>Is this used anywhere? As it is an Antelope Device (is it correct?)</t>
  </si>
  <si>
    <t>OOIBARCODE</t>
  </si>
  <si>
    <t>Int_Asset</t>
  </si>
  <si>
    <t>DESCRIPTION</t>
  </si>
  <si>
    <t>Type</t>
  </si>
  <si>
    <t>serial_number</t>
  </si>
  <si>
    <t>Date</t>
  </si>
  <si>
    <t>comments</t>
  </si>
  <si>
    <t>Science Map (name)</t>
  </si>
  <si>
    <t>Deployment</t>
  </si>
  <si>
    <t>Calibration</t>
  </si>
  <si>
    <t>Plot</t>
  </si>
  <si>
    <t>production load</t>
  </si>
  <si>
    <t>yes</t>
  </si>
  <si>
    <t>2/2</t>
  </si>
  <si>
    <t>-</t>
  </si>
  <si>
    <t>no</t>
  </si>
  <si>
    <t>good</t>
  </si>
  <si>
    <t>bad</t>
  </si>
  <si>
    <t>n/a</t>
  </si>
  <si>
    <t>1/1</t>
  </si>
  <si>
    <t xml:space="preserve">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</si>
</sst>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"/>
    <numFmt numFmtId="165" formatCode="#,##0.000000000"/>
    <numFmt numFmtId="166" formatCode="m&quot;/&quot;d&quot;/&quot;yyyy"/>
    <numFmt numFmtId="167" formatCode="0.000000"/>
  </numFmts>
  <fonts count="9">
    <font>
      <sz val="10.0"/>
      <color rgb="FF000000"/>
      <name val="Arial"/>
    </font>
    <font>
      <sz val="11.0"/>
      <name val="Calibri"/>
    </font>
    <font>
      <sz val="11.0"/>
      <color rgb="FFFF0000"/>
      <name val="Calibri"/>
    </font>
    <font>
      <sz val="11.0"/>
      <color rgb="FF000000"/>
      <name val="Calibri"/>
    </font>
    <font>
      <sz val="11.0"/>
      <color rgb="FF999999"/>
      <name val="Calibri"/>
    </font>
    <font>
      <b/>
      <sz val="11.0"/>
      <name val="Calibri"/>
    </font>
    <font/>
    <font>
      <name val="Arial"/>
    </font>
    <font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 wrapText="1"/>
    </xf>
    <xf borderId="1" fillId="2" fontId="1" numFmtId="0" xfId="0" applyAlignment="1" applyBorder="1" applyFont="1">
      <alignment horizontal="left" vertical="center" wrapText="1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0" fontId="2" numFmtId="15" xfId="0" applyAlignment="1" applyFont="1" applyNumberFormat="1">
      <alignment horizontal="center" vertical="center" wrapText="1"/>
    </xf>
    <xf borderId="0" fillId="0" fontId="2" numFmtId="20" xfId="0" applyAlignment="1" applyFont="1" applyNumberFormat="1">
      <alignment horizontal="center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vertical="center" wrapText="1"/>
    </xf>
    <xf borderId="0" fillId="0" fontId="1" numFmtId="0" xfId="0" applyAlignment="1" applyBorder="1" applyFont="1">
      <alignment horizontal="left" vertical="center" wrapText="1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21" xfId="0" applyAlignment="1" applyFont="1" applyNumberFormat="1">
      <alignment horizontal="center" vertical="center"/>
    </xf>
    <xf borderId="0" fillId="0" fontId="1" numFmtId="15" xfId="0" applyAlignment="1" applyFont="1" applyNumberFormat="1">
      <alignment horizontal="center" vertical="center" wrapText="1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 wrapText="1"/>
    </xf>
    <xf borderId="0" fillId="0" fontId="1" numFmtId="20" xfId="0" applyAlignment="1" applyFont="1" applyNumberFormat="1">
      <alignment horizontal="center" vertical="center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 wrapText="1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 wrapText="1"/>
    </xf>
    <xf borderId="0" fillId="0" fontId="4" numFmtId="0" xfId="0" applyAlignment="1" applyFont="1">
      <alignment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horizontal="left" vertical="center" wrapText="1"/>
    </xf>
    <xf borderId="0" fillId="0" fontId="1" numFmtId="0" xfId="0" applyAlignment="1" applyFont="1">
      <alignment vertical="center"/>
    </xf>
    <xf borderId="0" fillId="0" fontId="1" numFmtId="2" xfId="0" applyAlignment="1" applyFont="1" applyNumberFormat="1">
      <alignment horizontal="left" vertical="center"/>
    </xf>
    <xf borderId="0" fillId="0" fontId="1" numFmtId="2" xfId="0" applyAlignment="1" applyFont="1" applyNumberFormat="1">
      <alignment horizontal="left" vertical="center"/>
    </xf>
    <xf borderId="0" fillId="3" fontId="1" numFmtId="2" xfId="0" applyAlignment="1" applyFill="1" applyFont="1" applyNumberFormat="1">
      <alignment horizontal="left"/>
    </xf>
    <xf borderId="0" fillId="3" fontId="1" numFmtId="0" xfId="0" applyAlignment="1" applyFont="1">
      <alignment vertical="center"/>
    </xf>
    <xf borderId="0" fillId="0" fontId="1" numFmtId="2" xfId="0" applyAlignment="1" applyFont="1" applyNumberFormat="1">
      <alignment horizontal="left" vertical="center"/>
    </xf>
    <xf borderId="0" fillId="0" fontId="3" numFmtId="2" xfId="0" applyAlignment="1" applyFont="1" applyNumberFormat="1">
      <alignment horizontal="left" vertical="center"/>
    </xf>
    <xf borderId="0" fillId="4" fontId="1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0" fillId="0" fontId="2" numFmtId="2" xfId="0" applyAlignment="1" applyFont="1" applyNumberFormat="1">
      <alignment horizontal="left" vertical="center"/>
    </xf>
    <xf borderId="0" fillId="0" fontId="3" numFmtId="0" xfId="0" applyAlignment="1" applyFont="1">
      <alignment vertical="center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6" xfId="0" applyFont="1" applyNumberFormat="1"/>
    <xf borderId="0" fillId="5" fontId="5" numFmtId="0" xfId="0" applyAlignment="1" applyFill="1" applyFont="1">
      <alignment horizontal="left"/>
    </xf>
    <xf borderId="0" fillId="5" fontId="5" numFmtId="0" xfId="0" applyAlignment="1" applyFont="1">
      <alignment horizontal="center"/>
    </xf>
    <xf borderId="0" fillId="5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6" fontId="6" numFmtId="0" xfId="0" applyAlignment="1" applyFill="1" applyFont="1">
      <alignment horizontal="center"/>
    </xf>
    <xf borderId="0" fillId="7" fontId="6" numFmtId="0" xfId="0" applyAlignment="1" applyFill="1" applyFont="1">
      <alignment horizontal="center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8" numFmtId="0" xfId="0" applyFont="1"/>
    <xf borderId="0" fillId="0" fontId="0" numFmtId="0" xfId="0" applyFont="1"/>
    <xf borderId="0" fillId="0" fontId="0" numFmtId="0" xfId="0" applyFont="1"/>
    <xf borderId="0" fillId="0" fontId="0" numFmtId="167" xfId="0" applyFont="1" applyNumberFormat="1"/>
    <xf borderId="0" fillId="0" fontId="0" numFmtId="167" xfId="0" applyAlignment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worksheet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2.29"/>
    <col customWidth="1" min="2" max="2" width="29.43"/>
    <col customWidth="1" min="3" max="3" width="15.0"/>
    <col customWidth="1" min="4" max="7" width="11.57"/>
    <col customWidth="1" min="8" max="9" width="16.29"/>
    <col customWidth="1" min="10" max="10" width="9.57"/>
    <col customWidth="1" min="11" max="11" width="10.86"/>
    <col customWidth="1" min="12" max="12" width="21.86"/>
    <col customWidth="1" min="13" max="14" width="14.43"/>
  </cols>
  <sheetData>
    <row r="1" ht="27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</row>
    <row r="2" ht="15.75" customHeight="1">
      <c r="A2" s="3" t="s">
        <v>12</v>
      </c>
      <c r="B2" s="4" t="s">
        <v>13</v>
      </c>
      <c r="C2" s="4" t="s">
        <v>14</v>
      </c>
      <c r="D2" s="5">
        <v>1.0</v>
      </c>
      <c r="E2" s="6">
        <v>41488.0</v>
      </c>
      <c r="F2" s="7">
        <v>0.45208333333333334</v>
      </c>
      <c r="H2" s="8" t="s">
        <v>15</v>
      </c>
      <c r="I2" s="8" t="s">
        <v>16</v>
      </c>
      <c r="J2" s="8">
        <v>2908.0</v>
      </c>
      <c r="K2" s="9" t="s">
        <v>17</v>
      </c>
      <c r="L2" s="10"/>
      <c r="M2" s="11" t="str">
        <f t="shared" ref="M2:M6" si="1">((LEFT(H2,(FIND("°",H2,1)-1)))+(MID(H2,(FIND("°",H2,1)+1),(FIND("'",H2,1))-(FIND("°",H2,1)+1))/60))*(IF(RIGHT(H2,1)="N",1,-1))</f>
        <v>44.50968833</v>
      </c>
      <c r="N2" s="11" t="str">
        <f t="shared" ref="N2:N6" si="2">((LEFT(I2,(FIND("°",I2,1)-1)))+(MID(I2,(FIND("°",I2,1)+1),(FIND("'",I2,1))-(FIND("°",I2,1)+1))/60))*(IF(RIGHT(I2,1)="E",1,-1))</f>
        <v>-125.4051967</v>
      </c>
    </row>
    <row r="3" ht="15.75" customHeight="1">
      <c r="A3" s="12" t="s">
        <v>18</v>
      </c>
      <c r="B3" s="13" t="s">
        <v>19</v>
      </c>
      <c r="C3" s="9">
        <v>10313.0</v>
      </c>
      <c r="D3" s="9">
        <v>1.0</v>
      </c>
      <c r="E3" s="6">
        <v>41488.0</v>
      </c>
      <c r="F3" s="14">
        <v>0.4549884259259259</v>
      </c>
      <c r="G3" s="15"/>
      <c r="H3" s="8" t="s">
        <v>15</v>
      </c>
      <c r="I3" s="8" t="s">
        <v>20</v>
      </c>
      <c r="J3" s="8">
        <v>2908.0</v>
      </c>
      <c r="K3" s="9" t="s">
        <v>17</v>
      </c>
      <c r="L3" s="16"/>
      <c r="M3" s="11" t="str">
        <f t="shared" si="1"/>
        <v>44.50968833</v>
      </c>
      <c r="N3" s="11" t="str">
        <f t="shared" si="2"/>
        <v>-125.4052717</v>
      </c>
    </row>
    <row r="4" ht="15.75" customHeight="1">
      <c r="A4" s="12" t="s">
        <v>21</v>
      </c>
      <c r="B4" s="13" t="s">
        <v>22</v>
      </c>
      <c r="C4" s="9" t="s">
        <v>23</v>
      </c>
      <c r="D4" s="9">
        <v>1.0</v>
      </c>
      <c r="E4" s="6">
        <v>41494.0</v>
      </c>
      <c r="F4" s="14">
        <v>0.13872685185185185</v>
      </c>
      <c r="G4" s="15"/>
      <c r="H4" s="8" t="s">
        <v>24</v>
      </c>
      <c r="I4" s="8" t="s">
        <v>25</v>
      </c>
      <c r="J4" s="8">
        <v>2908.0</v>
      </c>
      <c r="K4" s="9" t="s">
        <v>17</v>
      </c>
      <c r="L4" s="16"/>
      <c r="M4" s="11" t="str">
        <f t="shared" si="1"/>
        <v>44.50969667</v>
      </c>
      <c r="N4" s="11" t="str">
        <f t="shared" si="2"/>
        <v>-125.4052583</v>
      </c>
    </row>
    <row r="5" ht="15.75" customHeight="1">
      <c r="A5" s="12" t="s">
        <v>26</v>
      </c>
      <c r="B5" s="13" t="s">
        <v>27</v>
      </c>
      <c r="C5" s="9" t="s">
        <v>28</v>
      </c>
      <c r="D5" s="9">
        <v>1.0</v>
      </c>
      <c r="E5" s="6">
        <v>41494.0</v>
      </c>
      <c r="F5" s="14">
        <v>0.2561921296296296</v>
      </c>
      <c r="G5" s="15"/>
      <c r="H5" s="8" t="s">
        <v>29</v>
      </c>
      <c r="I5" s="8" t="s">
        <v>25</v>
      </c>
      <c r="J5" s="8">
        <v>2908.0</v>
      </c>
      <c r="K5" s="9" t="s">
        <v>17</v>
      </c>
      <c r="L5" s="16"/>
      <c r="M5" s="11" t="str">
        <f t="shared" si="1"/>
        <v>44.50979167</v>
      </c>
      <c r="N5" s="11" t="str">
        <f t="shared" si="2"/>
        <v>-125.4052583</v>
      </c>
    </row>
    <row r="6" ht="15.75" customHeight="1">
      <c r="A6" s="13" t="s">
        <v>30</v>
      </c>
      <c r="B6" s="13" t="s">
        <v>31</v>
      </c>
      <c r="C6" s="9">
        <v>299470.0</v>
      </c>
      <c r="D6" s="9">
        <v>1.0</v>
      </c>
      <c r="E6" s="6">
        <v>41494.0</v>
      </c>
      <c r="F6" s="14">
        <v>0.2561921296296296</v>
      </c>
      <c r="G6" s="15"/>
      <c r="H6" s="8" t="s">
        <v>29</v>
      </c>
      <c r="I6" s="8" t="s">
        <v>25</v>
      </c>
      <c r="J6" s="8">
        <v>2908.0</v>
      </c>
      <c r="K6" s="9" t="s">
        <v>17</v>
      </c>
      <c r="L6" s="16"/>
      <c r="M6" s="11" t="str">
        <f t="shared" si="1"/>
        <v>44.50979167</v>
      </c>
      <c r="N6" s="11" t="str">
        <f t="shared" si="2"/>
        <v>-125.4052583</v>
      </c>
    </row>
    <row r="7" ht="15.75" customHeight="1">
      <c r="A7" s="12"/>
      <c r="B7" s="13"/>
      <c r="C7" s="9"/>
      <c r="D7" s="9"/>
      <c r="E7" s="6"/>
      <c r="F7" s="14"/>
      <c r="G7" s="15"/>
      <c r="H7" s="8"/>
      <c r="I7" s="8"/>
      <c r="J7" s="8"/>
      <c r="K7" s="17"/>
      <c r="L7" s="16"/>
      <c r="M7" s="11"/>
      <c r="N7" s="11"/>
    </row>
    <row r="8" ht="15.75" customHeight="1">
      <c r="A8" s="3" t="s">
        <v>32</v>
      </c>
      <c r="B8" s="5" t="s">
        <v>33</v>
      </c>
      <c r="C8" s="5" t="s">
        <v>34</v>
      </c>
      <c r="D8" s="5">
        <v>1.0</v>
      </c>
      <c r="E8" s="15">
        <v>41855.0</v>
      </c>
      <c r="F8" s="18">
        <v>0.17430555555555555</v>
      </c>
      <c r="G8" s="6">
        <v>42190.0</v>
      </c>
      <c r="H8" s="19" t="s">
        <v>35</v>
      </c>
      <c r="I8" s="19" t="s">
        <v>36</v>
      </c>
      <c r="J8" s="5">
        <v>2905.0</v>
      </c>
      <c r="K8" s="5" t="s">
        <v>37</v>
      </c>
      <c r="L8" s="20"/>
      <c r="M8" s="11" t="str">
        <f t="shared" ref="M8:M14" si="3">((LEFT(H8,(FIND("°",H8,1)-1)))+(MID(H8,(FIND("°",H8,1)+1),(FIND("'",H8,1))-(FIND("°",H8,1)+1))/60))*(IF(RIGHT(H8,1)="N",1,-1))</f>
        <v>44.51527</v>
      </c>
      <c r="N8" s="11" t="str">
        <f t="shared" ref="N8:N14" si="4">((LEFT(I8,(FIND("°",I8,1)-1)))+(MID(I8,(FIND("°",I8,1)+1),(FIND("'",I8,1))-(FIND("°",I8,1)+1))/60))*(IF(RIGHT(I8,1)="E",1,-1))</f>
        <v>-125.38987</v>
      </c>
    </row>
    <row r="9">
      <c r="A9" s="13" t="s">
        <v>38</v>
      </c>
      <c r="B9" s="13" t="s">
        <v>39</v>
      </c>
      <c r="C9" s="9">
        <v>274.0</v>
      </c>
      <c r="D9" s="9">
        <v>1.0</v>
      </c>
      <c r="E9" s="6">
        <v>41878.0</v>
      </c>
      <c r="F9" s="7">
        <v>0.38663194444444443</v>
      </c>
      <c r="G9" s="6">
        <v>42190.0</v>
      </c>
      <c r="H9" s="8" t="s">
        <v>40</v>
      </c>
      <c r="I9" s="8" t="s">
        <v>41</v>
      </c>
      <c r="J9" s="8">
        <v>2904.0</v>
      </c>
      <c r="K9" s="9" t="s">
        <v>37</v>
      </c>
      <c r="L9" s="16"/>
      <c r="M9" s="11" t="str">
        <f t="shared" si="3"/>
        <v>44.51529</v>
      </c>
      <c r="N9" s="11" t="str">
        <f t="shared" si="4"/>
        <v>-125.38981</v>
      </c>
    </row>
    <row r="10">
      <c r="A10" s="13" t="s">
        <v>42</v>
      </c>
      <c r="B10" s="13" t="s">
        <v>43</v>
      </c>
      <c r="C10" s="9" t="s">
        <v>44</v>
      </c>
      <c r="D10" s="9">
        <v>1.0</v>
      </c>
      <c r="E10" s="6">
        <v>41878.0</v>
      </c>
      <c r="F10" s="7">
        <v>0.38663194444444443</v>
      </c>
      <c r="G10" s="6">
        <v>42190.0</v>
      </c>
      <c r="H10" s="8" t="s">
        <v>45</v>
      </c>
      <c r="I10" s="8" t="s">
        <v>46</v>
      </c>
      <c r="J10" s="8">
        <v>2904.0</v>
      </c>
      <c r="K10" s="9" t="s">
        <v>37</v>
      </c>
      <c r="L10" s="21"/>
      <c r="M10" s="11" t="str">
        <f t="shared" si="3"/>
        <v>44.51523833</v>
      </c>
      <c r="N10" s="11" t="str">
        <f t="shared" si="4"/>
        <v>-125.3898133</v>
      </c>
    </row>
    <row r="11">
      <c r="A11" s="13" t="s">
        <v>47</v>
      </c>
      <c r="B11" s="13" t="s">
        <v>48</v>
      </c>
      <c r="C11" s="17">
        <v>155.0</v>
      </c>
      <c r="D11" s="9">
        <v>1.0</v>
      </c>
      <c r="E11" s="6">
        <v>41878.0</v>
      </c>
      <c r="F11" s="7">
        <v>0.38663194444444443</v>
      </c>
      <c r="G11" s="6">
        <v>42190.0</v>
      </c>
      <c r="H11" s="8" t="s">
        <v>40</v>
      </c>
      <c r="I11" s="8" t="s">
        <v>41</v>
      </c>
      <c r="J11" s="8">
        <v>2904.0</v>
      </c>
      <c r="K11" s="9" t="s">
        <v>37</v>
      </c>
      <c r="L11" s="21"/>
      <c r="M11" s="11" t="str">
        <f t="shared" si="3"/>
        <v>44.51529</v>
      </c>
      <c r="N11" s="11" t="str">
        <f t="shared" si="4"/>
        <v>-125.38981</v>
      </c>
    </row>
    <row r="12">
      <c r="A12" s="13" t="s">
        <v>49</v>
      </c>
      <c r="B12" s="13" t="s">
        <v>50</v>
      </c>
      <c r="C12" s="17">
        <v>18813.0</v>
      </c>
      <c r="D12" s="9">
        <v>1.0</v>
      </c>
      <c r="E12" s="6">
        <v>41855.0</v>
      </c>
      <c r="F12" s="7">
        <v>0.17494212962962963</v>
      </c>
      <c r="G12" s="6">
        <v>42190.0</v>
      </c>
      <c r="H12" s="8" t="s">
        <v>35</v>
      </c>
      <c r="I12" s="8" t="s">
        <v>36</v>
      </c>
      <c r="J12" s="8">
        <v>2905.0</v>
      </c>
      <c r="K12" s="9" t="s">
        <v>37</v>
      </c>
      <c r="L12" s="16"/>
      <c r="M12" s="11" t="str">
        <f t="shared" si="3"/>
        <v>44.51527</v>
      </c>
      <c r="N12" s="11" t="str">
        <f t="shared" si="4"/>
        <v>-125.38987</v>
      </c>
    </row>
    <row r="13">
      <c r="A13" s="13" t="s">
        <v>51</v>
      </c>
      <c r="B13" s="13" t="s">
        <v>52</v>
      </c>
      <c r="C13" s="17">
        <v>1291.0</v>
      </c>
      <c r="D13" s="9">
        <v>1.0</v>
      </c>
      <c r="E13" s="6">
        <v>41855.0</v>
      </c>
      <c r="F13" s="7">
        <v>0.17494212962962963</v>
      </c>
      <c r="G13" s="6">
        <v>42190.0</v>
      </c>
      <c r="H13" s="8" t="s">
        <v>35</v>
      </c>
      <c r="I13" s="8" t="s">
        <v>36</v>
      </c>
      <c r="J13" s="8">
        <v>2905.0</v>
      </c>
      <c r="K13" s="9" t="s">
        <v>37</v>
      </c>
      <c r="L13" s="16"/>
      <c r="M13" s="11" t="str">
        <f t="shared" si="3"/>
        <v>44.51527</v>
      </c>
      <c r="N13" s="11" t="str">
        <f t="shared" si="4"/>
        <v>-125.38987</v>
      </c>
    </row>
    <row r="14">
      <c r="A14" s="13" t="s">
        <v>53</v>
      </c>
      <c r="B14" s="13" t="s">
        <v>54</v>
      </c>
      <c r="C14" s="9" t="s">
        <v>55</v>
      </c>
      <c r="D14" s="9">
        <v>1.0</v>
      </c>
      <c r="E14" s="6">
        <v>41878.0</v>
      </c>
      <c r="F14" s="7">
        <v>0.6930324074074075</v>
      </c>
      <c r="G14" s="6">
        <v>42207.0</v>
      </c>
      <c r="H14" s="8" t="s">
        <v>56</v>
      </c>
      <c r="I14" s="8" t="s">
        <v>57</v>
      </c>
      <c r="J14" s="8">
        <v>2896.0</v>
      </c>
      <c r="K14" s="9" t="s">
        <v>37</v>
      </c>
      <c r="L14" s="16"/>
      <c r="M14" s="11" t="str">
        <f t="shared" si="3"/>
        <v>44.52225</v>
      </c>
      <c r="N14" s="11" t="str">
        <f t="shared" si="4"/>
        <v>-125.38051</v>
      </c>
    </row>
    <row r="15">
      <c r="A15" s="22"/>
      <c r="B15" s="23"/>
      <c r="C15" s="24"/>
      <c r="D15" s="24"/>
      <c r="E15" s="23"/>
      <c r="F15" s="23"/>
      <c r="G15" s="23"/>
      <c r="H15" s="23"/>
      <c r="I15" s="23"/>
      <c r="J15" s="23"/>
      <c r="K15" s="23"/>
      <c r="L15" s="25"/>
      <c r="M15" s="11"/>
      <c r="N15" s="11"/>
    </row>
    <row r="16" ht="15.75" customHeight="1">
      <c r="A16" s="3" t="s">
        <v>58</v>
      </c>
      <c r="B16" s="5" t="s">
        <v>33</v>
      </c>
      <c r="C16" s="5" t="s">
        <v>59</v>
      </c>
      <c r="D16" s="5">
        <v>2.0</v>
      </c>
      <c r="E16" s="15">
        <v>42191.0</v>
      </c>
      <c r="F16" s="18">
        <v>0.0</v>
      </c>
      <c r="G16" s="15"/>
      <c r="H16" s="19" t="s">
        <v>60</v>
      </c>
      <c r="I16" s="19" t="s">
        <v>61</v>
      </c>
      <c r="J16" s="5">
        <v>2905.0</v>
      </c>
      <c r="K16" s="5" t="s">
        <v>62</v>
      </c>
      <c r="L16" s="20"/>
      <c r="M16" s="11" t="str">
        <f t="shared" ref="M16:M22" si="5">((LEFT(H16,(FIND("°",H16,1)-1)))+(MID(H16,(FIND("°",H16,1)+1),(FIND("'",H16,1))-(FIND("°",H16,1)+1))/60))*(IF(RIGHT(H16,1)="N",1,-1))</f>
        <v>44.5153</v>
      </c>
      <c r="N16" s="11" t="str">
        <f t="shared" ref="N16:N22" si="6">((LEFT(I16,(FIND("°",I16,1)-1)))+(MID(I16,(FIND("°",I16,1)+1),(FIND("'",I16,1))-(FIND("°",I16,1)+1))/60))*(IF(RIGHT(I16,1)="E",1,-1))</f>
        <v>-125.3899167</v>
      </c>
    </row>
    <row r="17">
      <c r="A17" s="13" t="s">
        <v>63</v>
      </c>
      <c r="B17" s="13" t="s">
        <v>39</v>
      </c>
      <c r="C17" s="17">
        <v>474.0</v>
      </c>
      <c r="D17" s="9">
        <v>2.0</v>
      </c>
      <c r="E17" s="6">
        <v>42191.0</v>
      </c>
      <c r="F17" s="14">
        <v>0.9740740740740741</v>
      </c>
      <c r="G17" s="26"/>
      <c r="H17" s="8" t="s">
        <v>45</v>
      </c>
      <c r="I17" s="8" t="s">
        <v>46</v>
      </c>
      <c r="J17" s="8">
        <v>2903.0</v>
      </c>
      <c r="K17" s="9" t="s">
        <v>62</v>
      </c>
      <c r="L17" s="16"/>
      <c r="M17" s="11" t="str">
        <f t="shared" si="5"/>
        <v>44.51523833</v>
      </c>
      <c r="N17" s="11" t="str">
        <f t="shared" si="6"/>
        <v>-125.3898133</v>
      </c>
    </row>
    <row r="18">
      <c r="A18" s="13" t="s">
        <v>64</v>
      </c>
      <c r="B18" s="13" t="s">
        <v>43</v>
      </c>
      <c r="C18" s="17" t="s">
        <v>65</v>
      </c>
      <c r="D18" s="9">
        <v>2.0</v>
      </c>
      <c r="E18" s="6">
        <v>42191.0</v>
      </c>
      <c r="F18" s="14">
        <v>0.9740740740740741</v>
      </c>
      <c r="G18" s="26"/>
      <c r="H18" s="8" t="s">
        <v>45</v>
      </c>
      <c r="I18" s="8" t="s">
        <v>46</v>
      </c>
      <c r="J18" s="8">
        <v>2903.0</v>
      </c>
      <c r="K18" s="9" t="s">
        <v>62</v>
      </c>
      <c r="L18" s="21" t="s">
        <v>66</v>
      </c>
      <c r="M18" s="11" t="str">
        <f t="shared" si="5"/>
        <v>44.51523833</v>
      </c>
      <c r="N18" s="11" t="str">
        <f t="shared" si="6"/>
        <v>-125.3898133</v>
      </c>
    </row>
    <row r="19">
      <c r="A19" s="13" t="s">
        <v>67</v>
      </c>
      <c r="B19" s="13" t="s">
        <v>48</v>
      </c>
      <c r="C19" s="17">
        <v>204.0</v>
      </c>
      <c r="D19" s="9">
        <v>2.0</v>
      </c>
      <c r="E19" s="6">
        <v>42191.0</v>
      </c>
      <c r="F19" s="14">
        <v>0.9740740740740741</v>
      </c>
      <c r="G19" s="26"/>
      <c r="H19" s="8" t="s">
        <v>45</v>
      </c>
      <c r="I19" s="8" t="s">
        <v>46</v>
      </c>
      <c r="J19" s="8">
        <v>2903.0</v>
      </c>
      <c r="K19" s="9" t="s">
        <v>62</v>
      </c>
      <c r="L19" s="21" t="s">
        <v>68</v>
      </c>
      <c r="M19" s="11" t="str">
        <f t="shared" si="5"/>
        <v>44.51523833</v>
      </c>
      <c r="N19" s="11" t="str">
        <f t="shared" si="6"/>
        <v>-125.3898133</v>
      </c>
    </row>
    <row r="20">
      <c r="A20" s="13" t="s">
        <v>69</v>
      </c>
      <c r="B20" s="13" t="s">
        <v>50</v>
      </c>
      <c r="C20" s="17">
        <v>23442.0</v>
      </c>
      <c r="D20" s="9">
        <v>2.0</v>
      </c>
      <c r="E20" s="6">
        <v>42191.0</v>
      </c>
      <c r="F20" s="14">
        <v>0.9395601851851851</v>
      </c>
      <c r="G20" s="26"/>
      <c r="H20" s="8" t="s">
        <v>70</v>
      </c>
      <c r="I20" s="8" t="s">
        <v>71</v>
      </c>
      <c r="J20" s="8">
        <v>2902.0</v>
      </c>
      <c r="K20" s="9" t="s">
        <v>62</v>
      </c>
      <c r="L20" s="16"/>
      <c r="M20" s="11" t="str">
        <f t="shared" si="5"/>
        <v>44.51519333</v>
      </c>
      <c r="N20" s="11" t="str">
        <f t="shared" si="6"/>
        <v>-125.3898733</v>
      </c>
    </row>
    <row r="21">
      <c r="A21" s="13" t="s">
        <v>72</v>
      </c>
      <c r="B21" s="13" t="s">
        <v>52</v>
      </c>
      <c r="C21" s="17">
        <v>1363.0</v>
      </c>
      <c r="D21" s="9">
        <v>2.0</v>
      </c>
      <c r="E21" s="6">
        <v>42191.0</v>
      </c>
      <c r="F21" s="14">
        <v>0.9395601851851851</v>
      </c>
      <c r="G21" s="26"/>
      <c r="H21" s="8" t="s">
        <v>70</v>
      </c>
      <c r="I21" s="8" t="s">
        <v>71</v>
      </c>
      <c r="J21" s="8">
        <v>2902.0</v>
      </c>
      <c r="K21" s="9" t="s">
        <v>62</v>
      </c>
      <c r="L21" s="16"/>
      <c r="M21" s="11" t="str">
        <f t="shared" si="5"/>
        <v>44.51519333</v>
      </c>
      <c r="N21" s="11" t="str">
        <f t="shared" si="6"/>
        <v>-125.3898733</v>
      </c>
    </row>
    <row r="22">
      <c r="A22" s="13" t="s">
        <v>73</v>
      </c>
      <c r="B22" s="13" t="s">
        <v>54</v>
      </c>
      <c r="C22" s="9" t="s">
        <v>74</v>
      </c>
      <c r="D22" s="9">
        <v>2.0</v>
      </c>
      <c r="E22" s="6">
        <v>42207.0</v>
      </c>
      <c r="F22" s="14">
        <v>0.2887615740740741</v>
      </c>
      <c r="G22" s="26"/>
      <c r="H22" s="8" t="s">
        <v>75</v>
      </c>
      <c r="I22" s="8" t="s">
        <v>76</v>
      </c>
      <c r="J22" s="8">
        <v>2900.0</v>
      </c>
      <c r="K22" s="9" t="s">
        <v>62</v>
      </c>
      <c r="L22" s="16"/>
      <c r="M22" s="11" t="str">
        <f t="shared" si="5"/>
        <v>44.52230333</v>
      </c>
      <c r="N22" s="11" t="str">
        <f t="shared" si="6"/>
        <v>-125.3804067</v>
      </c>
    </row>
    <row r="23">
      <c r="A23" s="22"/>
      <c r="B23" s="23"/>
      <c r="C23" s="24"/>
      <c r="D23" s="24"/>
      <c r="E23" s="23"/>
      <c r="F23" s="23"/>
      <c r="G23" s="23"/>
      <c r="H23" s="23"/>
      <c r="I23" s="23"/>
      <c r="J23" s="23"/>
      <c r="K23" s="23"/>
      <c r="L23" s="25"/>
      <c r="M23" s="23"/>
      <c r="N23" s="23"/>
    </row>
    <row r="24">
      <c r="A24" s="22"/>
      <c r="B24" s="23"/>
      <c r="C24" s="24"/>
      <c r="D24" s="24"/>
      <c r="E24" s="23"/>
      <c r="F24" s="23"/>
      <c r="G24" s="23"/>
      <c r="H24" s="23"/>
      <c r="I24" s="23"/>
      <c r="J24" s="23"/>
      <c r="K24" s="23"/>
      <c r="L24" s="25"/>
      <c r="M24" s="23"/>
      <c r="N24" s="23"/>
    </row>
    <row r="25">
      <c r="A25" s="22"/>
      <c r="B25" s="23"/>
      <c r="C25" s="24"/>
      <c r="D25" s="24"/>
      <c r="E25" s="23"/>
      <c r="F25" s="23"/>
      <c r="G25" s="23"/>
      <c r="H25" s="23"/>
      <c r="I25" s="23"/>
      <c r="J25" s="23"/>
      <c r="K25" s="23"/>
      <c r="L25" s="25"/>
      <c r="M25" s="23"/>
      <c r="N25" s="23"/>
    </row>
    <row r="26">
      <c r="A26" s="22"/>
      <c r="B26" s="23"/>
      <c r="C26" s="24"/>
      <c r="D26" s="24"/>
      <c r="E26" s="23"/>
      <c r="F26" s="23"/>
      <c r="G26" s="23"/>
      <c r="H26" s="23"/>
      <c r="I26" s="23"/>
      <c r="J26" s="23"/>
      <c r="K26" s="23"/>
      <c r="L26" s="25"/>
      <c r="M26" s="23"/>
      <c r="N26" s="23"/>
    </row>
    <row r="27">
      <c r="A27" s="22"/>
      <c r="B27" s="23"/>
      <c r="C27" s="24"/>
      <c r="D27" s="24"/>
      <c r="E27" s="23"/>
      <c r="F27" s="23"/>
      <c r="G27" s="23"/>
      <c r="H27" s="23"/>
      <c r="I27" s="23"/>
      <c r="J27" s="23"/>
      <c r="K27" s="23"/>
      <c r="L27" s="25"/>
      <c r="M27" s="23"/>
      <c r="N27" s="23"/>
    </row>
    <row r="28">
      <c r="A28" s="22"/>
      <c r="B28" s="23"/>
      <c r="C28" s="24"/>
      <c r="D28" s="24"/>
      <c r="E28" s="23"/>
      <c r="F28" s="23"/>
      <c r="G28" s="23"/>
      <c r="H28" s="23"/>
      <c r="I28" s="23"/>
      <c r="J28" s="23"/>
      <c r="K28" s="23"/>
      <c r="L28" s="25"/>
      <c r="M28" s="23"/>
      <c r="N28" s="2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9.86"/>
    <col customWidth="1" min="2" max="2" width="20.57"/>
    <col customWidth="1" min="3" max="3" width="14.43"/>
    <col customWidth="1" min="4" max="4" width="12.0"/>
    <col customWidth="1" min="5" max="5" width="18.57"/>
    <col customWidth="1" min="6" max="6" width="14.43"/>
    <col customWidth="1" min="7" max="7" width="20.29"/>
    <col customWidth="1" min="8" max="8" width="36.0"/>
    <col customWidth="1" min="9" max="9" width="48.43"/>
  </cols>
  <sheetData>
    <row r="1" ht="30.0" customHeight="1">
      <c r="A1" s="1" t="s">
        <v>1</v>
      </c>
      <c r="B1" s="1" t="s">
        <v>0</v>
      </c>
      <c r="C1" s="1" t="s">
        <v>77</v>
      </c>
      <c r="D1" s="1" t="s">
        <v>3</v>
      </c>
      <c r="E1" s="1" t="s">
        <v>78</v>
      </c>
      <c r="F1" s="1" t="s">
        <v>79</v>
      </c>
      <c r="G1" s="1" t="s">
        <v>80</v>
      </c>
      <c r="H1" s="1" t="s">
        <v>81</v>
      </c>
      <c r="I1" s="27" t="s">
        <v>11</v>
      </c>
    </row>
    <row r="2" ht="15.75" customHeight="1">
      <c r="A2" s="28"/>
      <c r="B2" s="29" t="str">
        <f>IFERROR(__xludf.DUMMYFUNCTION("if(isblank(A2),"""",filter(Moorings!A:A,Moorings!B:B=left(A2,14),Moorings!D:D=D2))"),"")</f>
        <v/>
      </c>
      <c r="C2" s="30" t="str">
        <f>IFERROR(__xludf.DUMMYFUNCTION("if(isblank(A2),"""",filter(Moorings!C:C,Moorings!B:B=left(A2,14),Moorings!D:D=D2))"),"")</f>
        <v/>
      </c>
      <c r="D2" s="31"/>
      <c r="E2" s="31" t="str">
        <f>IFERROR(__xludf.DUMMYFUNCTION("if(isblank(A2),"""",filter(Moorings!A:A,Moorings!B:B=A2,Moorings!D:D=D2))"),"")</f>
        <v/>
      </c>
      <c r="F2" s="31" t="str">
        <f>IFERROR(__xludf.DUMMYFUNCTION("if(isblank(A2),"""",filter(Moorings!C:C,Moorings!B:B=A2,Moorings!D:D=D2))"),"")</f>
        <v/>
      </c>
      <c r="G2" s="28"/>
      <c r="H2" s="28"/>
      <c r="I2" s="32"/>
    </row>
    <row r="3" ht="15.75" customHeight="1">
      <c r="A3" s="33" t="s">
        <v>19</v>
      </c>
      <c r="B3" s="29" t="str">
        <f>IFERROR(__xludf.DUMMYFUNCTION("if(isblank(A3),"""",filter(Moorings!A:A,Moorings!B:B=left(A3,14),Moorings!D:D=D3))"),"ATAPL-65244-010-0023")</f>
        <v>ATAPL-65244-010-0023</v>
      </c>
      <c r="C3" s="30" t="str">
        <f>IFERROR(__xludf.DUMMYFUNCTION("if(isblank(A3),"""",filter(Moorings!C:C,Moorings!B:B=left(A3,14),Moorings!D:D=D3))"),"SN0026")</f>
        <v>SN0026</v>
      </c>
      <c r="D3" s="19">
        <v>1.0</v>
      </c>
      <c r="E3" s="30" t="str">
        <f>IFERROR(__xludf.DUMMYFUNCTION("if(isblank(A3),"""",filter(Moorings!A:A,Moorings!B:B=A3,Moorings!D:D=D3))"),"ATAPL-67979-00004")</f>
        <v>ATAPL-67979-00004</v>
      </c>
      <c r="F3" s="30" t="str">
        <f>IFERROR(__xludf.DUMMYFUNCTION("if(isblank(A3),"""",filter(Moorings!C:C,Moorings!B:B=A3,Moorings!D:D=D3))"),"10313")</f>
        <v>10313</v>
      </c>
      <c r="G3" s="33" t="s">
        <v>82</v>
      </c>
      <c r="H3" s="34">
        <v>44.5097</v>
      </c>
      <c r="I3" s="33"/>
    </row>
    <row r="4" ht="15.75" customHeight="1">
      <c r="A4" s="33" t="s">
        <v>19</v>
      </c>
      <c r="B4" s="29" t="str">
        <f>IFERROR(__xludf.DUMMYFUNCTION("if(isblank(A4),"""",filter(Moorings!A:A,Moorings!B:B=left(A4,14),Moorings!D:D=D4))"),"ATAPL-65244-010-0023")</f>
        <v>ATAPL-65244-010-0023</v>
      </c>
      <c r="C4" s="30" t="str">
        <f>IFERROR(__xludf.DUMMYFUNCTION("if(isblank(A4),"""",filter(Moorings!C:C,Moorings!B:B=left(A4,14),Moorings!D:D=D4))"),"SN0026")</f>
        <v>SN0026</v>
      </c>
      <c r="D4" s="19">
        <v>1.0</v>
      </c>
      <c r="E4" s="30" t="str">
        <f>IFERROR(__xludf.DUMMYFUNCTION("if(isblank(A4),"""",filter(Moorings!A:A,Moorings!B:B=A4,Moorings!D:D=D4))"),"ATAPL-67979-00004")</f>
        <v>ATAPL-67979-00004</v>
      </c>
      <c r="F4" s="30" t="str">
        <f>IFERROR(__xludf.DUMMYFUNCTION("if(isblank(A4),"""",filter(Moorings!C:C,Moorings!B:B=A4,Moorings!D:D=D4))"),"10313")</f>
        <v>10313</v>
      </c>
      <c r="G4" s="33" t="s">
        <v>83</v>
      </c>
      <c r="H4" s="35">
        <v>-125.40525</v>
      </c>
      <c r="I4" s="33"/>
    </row>
    <row r="5" ht="15.75" customHeight="1">
      <c r="A5" s="33"/>
      <c r="B5" s="29" t="str">
        <f>IFERROR(__xludf.DUMMYFUNCTION("if(isblank(A5),"""",filter(Moorings!A:A,Moorings!B:B=left(A5,14),Moorings!D:D=D5))"),"")</f>
        <v/>
      </c>
      <c r="C5" s="30" t="str">
        <f>IFERROR(__xludf.DUMMYFUNCTION("if(isblank(A5),"""",filter(Moorings!C:C,Moorings!B:B=left(A5,14),Moorings!D:D=D5))"),"")</f>
        <v/>
      </c>
      <c r="D5" s="36"/>
      <c r="E5" s="31" t="str">
        <f>IFERROR(__xludf.DUMMYFUNCTION("if(isblank(A5),"""",filter(Moorings!A:A,Moorings!B:B=A5,Moorings!D:D=D5))"),"")</f>
        <v/>
      </c>
      <c r="F5" s="31" t="str">
        <f>IFERROR(__xludf.DUMMYFUNCTION("if(isblank(A5),"""",filter(Moorings!C:C,Moorings!B:B=A5,Moorings!D:D=D5))"),"")</f>
        <v/>
      </c>
      <c r="G5" s="33"/>
      <c r="H5" s="37"/>
      <c r="I5" s="33"/>
    </row>
    <row r="6" ht="15.75" customHeight="1">
      <c r="A6" s="33" t="s">
        <v>22</v>
      </c>
      <c r="B6" s="29" t="str">
        <f>IFERROR(__xludf.DUMMYFUNCTION("if(isblank(A6),"""",filter(Moorings!A:A,Moorings!B:B=left(A6,14),Moorings!D:D=D6))"),"ATAPL-65244-010-0023")</f>
        <v>ATAPL-65244-010-0023</v>
      </c>
      <c r="C6" s="30" t="str">
        <f>IFERROR(__xludf.DUMMYFUNCTION("if(isblank(A6),"""",filter(Moorings!C:C,Moorings!B:B=left(A6,14),Moorings!D:D=D6))"),"SN0026")</f>
        <v>SN0026</v>
      </c>
      <c r="D6" s="19">
        <v>1.0</v>
      </c>
      <c r="E6" s="30" t="str">
        <f>IFERROR(__xludf.DUMMYFUNCTION("if(isblank(A6),"""",filter(Moorings!A:A,Moorings!B:B=A6,Moorings!D:D=D6))"),"ATAPL-67639-00004")</f>
        <v>ATAPL-67639-00004</v>
      </c>
      <c r="F6" s="30" t="str">
        <f>IFERROR(__xludf.DUMMYFUNCTION("if(isblank(A6),"""",filter(Moorings!C:C,Moorings!B:B=A6,Moorings!D:D=D6))"),"5471540-0030")</f>
        <v>5471540-0030</v>
      </c>
      <c r="G6" s="22"/>
      <c r="H6" s="22"/>
      <c r="I6" s="33"/>
    </row>
    <row r="7" ht="15.75" customHeight="1">
      <c r="A7" s="33"/>
      <c r="B7" s="29" t="str">
        <f>IFERROR(__xludf.DUMMYFUNCTION("if(isblank(A7),"""",filter(Moorings!A:A,Moorings!B:B=left(A7,14),Moorings!D:D=D7))"),"")</f>
        <v/>
      </c>
      <c r="C7" s="30" t="str">
        <f>IFERROR(__xludf.DUMMYFUNCTION("if(isblank(A7),"""",filter(Moorings!C:C,Moorings!B:B=left(A7,14),Moorings!D:D=D7))"),"")</f>
        <v/>
      </c>
      <c r="D7" s="19"/>
      <c r="E7" s="31" t="str">
        <f>IFERROR(__xludf.DUMMYFUNCTION("if(isblank(A7),"""",filter(Moorings!A:A,Moorings!B:B=A7,Moorings!D:D=D7))"),"")</f>
        <v/>
      </c>
      <c r="F7" s="31" t="str">
        <f>IFERROR(__xludf.DUMMYFUNCTION("if(isblank(A7),"""",filter(Moorings!C:C,Moorings!B:B=A7,Moorings!D:D=D7))"),"")</f>
        <v/>
      </c>
      <c r="G7" s="22"/>
      <c r="H7" s="22"/>
      <c r="I7" s="33"/>
    </row>
    <row r="8" ht="15.75" customHeight="1">
      <c r="A8" s="3" t="s">
        <v>27</v>
      </c>
      <c r="B8" s="29" t="str">
        <f>IFERROR(__xludf.DUMMYFUNCTION("if(isblank(A8),"""",filter(Moorings!A:A,Moorings!B:B=left(A8,14),Moorings!D:D=D8))"),"ATAPL-65244-010-0023")</f>
        <v>ATAPL-65244-010-0023</v>
      </c>
      <c r="C8" s="30" t="str">
        <f>IFERROR(__xludf.DUMMYFUNCTION("if(isblank(A8),"""",filter(Moorings!C:C,Moorings!B:B=left(A8,14),Moorings!D:D=D8))"),"SN0026")</f>
        <v>SN0026</v>
      </c>
      <c r="D8" s="8">
        <v>1.0</v>
      </c>
      <c r="E8" s="30" t="str">
        <f>IFERROR(__xludf.DUMMYFUNCTION("if(isblank(A8),"""",filter(Moorings!A:A,Moorings!B:B=A8,Moorings!D:D=D8))"),"ATAPL-58328-00005")</f>
        <v>ATAPL-58328-00005</v>
      </c>
      <c r="F8" s="30" t="str">
        <f>IFERROR(__xludf.DUMMYFUNCTION("if(isblank(A8),"""",filter(Moorings!C:C,Moorings!B:B=A8,Moorings!D:D=D8))"),"T1074")</f>
        <v>T1074</v>
      </c>
      <c r="G8" s="22"/>
      <c r="H8" s="22"/>
      <c r="I8" s="33"/>
    </row>
    <row r="9" ht="15.75" customHeight="1">
      <c r="A9" s="33"/>
      <c r="B9" s="29" t="str">
        <f>IFERROR(__xludf.DUMMYFUNCTION("if(isblank(A9),"""",filter(Moorings!A:A,Moorings!B:B=left(A9,14),Moorings!D:D=D9))"),"")</f>
        <v/>
      </c>
      <c r="C9" s="30" t="str">
        <f>IFERROR(__xludf.DUMMYFUNCTION("if(isblank(A9),"""",filter(Moorings!C:C,Moorings!B:B=left(A9,14),Moorings!D:D=D9))"),"")</f>
        <v/>
      </c>
      <c r="D9" s="19"/>
      <c r="E9" s="31" t="str">
        <f>IFERROR(__xludf.DUMMYFUNCTION("if(isblank(A9),"""",filter(Moorings!A:A,Moorings!B:B=A9,Moorings!D:D=D9))"),"")</f>
        <v/>
      </c>
      <c r="F9" s="31" t="str">
        <f>IFERROR(__xludf.DUMMYFUNCTION("if(isblank(A9),"""",filter(Moorings!C:C,Moorings!B:B=A9,Moorings!D:D=D9))"),"")</f>
        <v/>
      </c>
      <c r="G9" s="22"/>
      <c r="H9" s="22"/>
      <c r="I9" s="33"/>
    </row>
    <row r="10" ht="15.75" customHeight="1">
      <c r="A10" s="33" t="s">
        <v>31</v>
      </c>
      <c r="B10" s="29" t="str">
        <f>IFERROR(__xludf.DUMMYFUNCTION("if(isblank(A10),"""",filter(Moorings!A:A,Moorings!B:B=left(A10,14),Moorings!D:D=D10))"),"ATAPL-65244-010-0023")</f>
        <v>ATAPL-65244-010-0023</v>
      </c>
      <c r="C10" s="30" t="str">
        <f>IFERROR(__xludf.DUMMYFUNCTION("if(isblank(A10),"""",filter(Moorings!C:C,Moorings!B:B=left(A10,14),Moorings!D:D=D10))"),"SN0026")</f>
        <v>SN0026</v>
      </c>
      <c r="D10" s="19">
        <v>1.0</v>
      </c>
      <c r="E10" s="30" t="str">
        <f>IFERROR(__xludf.DUMMYFUNCTION("if(isblank(A10),"""",filter(Moorings!A:A,Moorings!B:B=A10,Moorings!D:D=D10))"),"ATAPL-58693-00005")</f>
        <v>ATAPL-58693-00005</v>
      </c>
      <c r="F10" s="30" t="str">
        <f>IFERROR(__xludf.DUMMYFUNCTION("if(isblank(A10),"""",filter(Moorings!C:C,Moorings!B:B=A10,Moorings!D:D=D10))"),"299470")</f>
        <v>299470</v>
      </c>
      <c r="G10" s="22"/>
      <c r="H10" s="22"/>
      <c r="I10" s="33"/>
    </row>
    <row r="11" ht="15.75" customHeight="1">
      <c r="A11" s="33"/>
      <c r="B11" s="29" t="str">
        <f>IFERROR(__xludf.DUMMYFUNCTION("if(isblank(A11),"""",filter(Moorings!A:A,Moorings!B:B=left(A11,14),Moorings!D:D=D11))"),"")</f>
        <v/>
      </c>
      <c r="C11" s="30" t="str">
        <f>IFERROR(__xludf.DUMMYFUNCTION("if(isblank(A11),"""",filter(Moorings!C:C,Moorings!B:B=left(A11,14),Moorings!D:D=D11))"),"")</f>
        <v/>
      </c>
      <c r="D11" s="36"/>
      <c r="E11" s="31" t="str">
        <f>IFERROR(__xludf.DUMMYFUNCTION("if(isblank(A11),"""",filter(Moorings!A:A,Moorings!B:B=A11,Moorings!D:D=D11))"),"")</f>
        <v/>
      </c>
      <c r="F11" s="31" t="str">
        <f>IFERROR(__xludf.DUMMYFUNCTION("if(isblank(A11),"""",filter(Moorings!C:C,Moorings!B:B=A11,Moorings!D:D=D11))"),"")</f>
        <v/>
      </c>
      <c r="G11" s="33"/>
      <c r="H11" s="37"/>
      <c r="I11" s="33"/>
    </row>
    <row r="12" ht="15.75" customHeight="1">
      <c r="A12" s="20" t="s">
        <v>39</v>
      </c>
      <c r="B12" s="29" t="str">
        <f>IFERROR(__xludf.DUMMYFUNCTION("if(isblank(A12),"""",filter(Moorings!A:A,Moorings!B:B=left(A12,14),Moorings!D:D=D12))"),"ATAPL-65310-010-0003")</f>
        <v>ATAPL-65310-010-0003</v>
      </c>
      <c r="C12" s="30" t="str">
        <f>IFERROR(__xludf.DUMMYFUNCTION("if(isblank(A12),"""",filter(Moorings!C:C,Moorings!B:B=left(A12,14),Moorings!D:D=D12))"),"SN0003")</f>
        <v>SN0003</v>
      </c>
      <c r="D12" s="19">
        <v>1.0</v>
      </c>
      <c r="E12" s="30" t="str">
        <f>IFERROR(__xludf.DUMMYFUNCTION("if(isblank(A12),"""",filter(Moorings!A:A,Moorings!B:B=A12,Moorings!D:D=D12))"),"ATAPL-58320-00004")</f>
        <v>ATAPL-58320-00004</v>
      </c>
      <c r="F12" s="30" t="str">
        <f>IFERROR(__xludf.DUMMYFUNCTION("if(isblank(A12),"""",filter(Moorings!C:C,Moorings!B:B=A12,Moorings!D:D=D12))"),"274")</f>
        <v>274</v>
      </c>
      <c r="G12" s="20" t="s">
        <v>82</v>
      </c>
      <c r="H12" s="38">
        <v>44.51526667</v>
      </c>
      <c r="I12" s="33"/>
    </row>
    <row r="13" ht="15.75" customHeight="1">
      <c r="A13" s="20" t="s">
        <v>39</v>
      </c>
      <c r="B13" s="29" t="str">
        <f>IFERROR(__xludf.DUMMYFUNCTION("if(isblank(A13),"""",filter(Moorings!A:A,Moorings!B:B=left(A13,14),Moorings!D:D=D13))"),"ATAPL-65310-010-0003")</f>
        <v>ATAPL-65310-010-0003</v>
      </c>
      <c r="C13" s="30" t="str">
        <f>IFERROR(__xludf.DUMMYFUNCTION("if(isblank(A13),"""",filter(Moorings!C:C,Moorings!B:B=left(A13,14),Moorings!D:D=D13))"),"SN0003")</f>
        <v>SN0003</v>
      </c>
      <c r="D13" s="19">
        <v>1.0</v>
      </c>
      <c r="E13" s="30" t="str">
        <f>IFERROR(__xludf.DUMMYFUNCTION("if(isblank(A13),"""",filter(Moorings!A:A,Moorings!B:B=A13,Moorings!D:D=D13))"),"ATAPL-58320-00004")</f>
        <v>ATAPL-58320-00004</v>
      </c>
      <c r="F13" s="30" t="str">
        <f>IFERROR(__xludf.DUMMYFUNCTION("if(isblank(A13),"""",filter(Moorings!C:C,Moorings!B:B=A13,Moorings!D:D=D13))"),"274")</f>
        <v>274</v>
      </c>
      <c r="G13" s="20" t="s">
        <v>83</v>
      </c>
      <c r="H13" s="39">
        <v>-125.38987</v>
      </c>
      <c r="I13" s="33"/>
    </row>
    <row r="14" ht="15.75" customHeight="1">
      <c r="A14" s="40" t="s">
        <v>39</v>
      </c>
      <c r="B14" s="29" t="str">
        <f>IFERROR(__xludf.DUMMYFUNCTION("if(isblank(A14),"""",filter(Moorings!A:A,Moorings!B:B=left(A14,14),Moorings!D:D=D14))"),"ATAPL-65310-830-0010")</f>
        <v>ATAPL-65310-830-0010</v>
      </c>
      <c r="C14" s="30" t="str">
        <f>IFERROR(__xludf.DUMMYFUNCTION("if(isblank(A14),"""",filter(Moorings!C:C,Moorings!B:B=left(A14,14),Moorings!D:D=D14))"),"SN0010")</f>
        <v>SN0010</v>
      </c>
      <c r="D14" s="8">
        <v>2.0</v>
      </c>
      <c r="E14" s="30" t="str">
        <f>IFERROR(__xludf.DUMMYFUNCTION("if(isblank(A14),"""",filter(Moorings!A:A,Moorings!B:B=A14,Moorings!D:D=D14))"),"ATAPL-58320-00013")</f>
        <v>ATAPL-58320-00013</v>
      </c>
      <c r="F14" s="30" t="str">
        <f>IFERROR(__xludf.DUMMYFUNCTION("if(isblank(A14),"""",filter(Moorings!C:C,Moorings!B:B=A14,Moorings!D:D=D14))"),"474")</f>
        <v>474</v>
      </c>
      <c r="G14" s="40" t="s">
        <v>82</v>
      </c>
      <c r="H14" s="34">
        <v>44.5152666666667</v>
      </c>
      <c r="I14" s="33"/>
    </row>
    <row r="15" ht="15.75" customHeight="1">
      <c r="A15" s="40" t="s">
        <v>39</v>
      </c>
      <c r="B15" s="29" t="str">
        <f>IFERROR(__xludf.DUMMYFUNCTION("if(isblank(A15),"""",filter(Moorings!A:A,Moorings!B:B=left(A15,14),Moorings!D:D=D15))"),"ATAPL-65310-830-0010")</f>
        <v>ATAPL-65310-830-0010</v>
      </c>
      <c r="C15" s="30" t="str">
        <f>IFERROR(__xludf.DUMMYFUNCTION("if(isblank(A15),"""",filter(Moorings!C:C,Moorings!B:B=left(A15,14),Moorings!D:D=D15))"),"SN0010")</f>
        <v>SN0010</v>
      </c>
      <c r="D15" s="8">
        <v>2.0</v>
      </c>
      <c r="E15" s="30" t="str">
        <f>IFERROR(__xludf.DUMMYFUNCTION("if(isblank(A15),"""",filter(Moorings!A:A,Moorings!B:B=A15,Moorings!D:D=D15))"),"ATAPL-58320-00013")</f>
        <v>ATAPL-58320-00013</v>
      </c>
      <c r="F15" s="30" t="str">
        <f>IFERROR(__xludf.DUMMYFUNCTION("if(isblank(A15),"""",filter(Moorings!C:C,Moorings!B:B=A15,Moorings!D:D=D15))"),"474")</f>
        <v>474</v>
      </c>
      <c r="G15" s="40" t="s">
        <v>83</v>
      </c>
      <c r="H15" s="35">
        <v>-125.389866666667</v>
      </c>
      <c r="I15" s="33"/>
    </row>
    <row r="16" ht="15.75" customHeight="1">
      <c r="A16" s="33"/>
      <c r="B16" s="29" t="str">
        <f>IFERROR(__xludf.DUMMYFUNCTION("if(isblank(A16),"""",filter(Moorings!A:A,Moorings!B:B=left(A16,14),Moorings!D:D=D16))"),"")</f>
        <v/>
      </c>
      <c r="C16" s="30" t="str">
        <f>IFERROR(__xludf.DUMMYFUNCTION("if(isblank(A16),"""",filter(Moorings!C:C,Moorings!B:B=left(A16,14),Moorings!D:D=D16))"),"")</f>
        <v/>
      </c>
      <c r="D16" s="33"/>
      <c r="E16" s="31" t="str">
        <f>IFERROR(__xludf.DUMMYFUNCTION("if(isblank(A16),"""",filter(Moorings!A:A,Moorings!B:B=A16,Moorings!D:D=D16))"),"")</f>
        <v/>
      </c>
      <c r="F16" s="31" t="str">
        <f>IFERROR(__xludf.DUMMYFUNCTION("if(isblank(A16),"""",filter(Moorings!C:C,Moorings!B:B=A16,Moorings!D:D=D16))"),"")</f>
        <v/>
      </c>
      <c r="G16" s="33"/>
      <c r="H16" s="33"/>
      <c r="I16" s="33"/>
    </row>
    <row r="17" ht="15.75" customHeight="1">
      <c r="A17" s="38" t="s">
        <v>43</v>
      </c>
      <c r="B17" s="29" t="str">
        <f>IFERROR(__xludf.DUMMYFUNCTION("if(isblank(A17),"""",filter(Moorings!A:A,Moorings!B:B=left(A17,14),Moorings!D:D=D17))"),"ATAPL-65310-010-0003")</f>
        <v>ATAPL-65310-010-0003</v>
      </c>
      <c r="C17" s="30" t="str">
        <f>IFERROR(__xludf.DUMMYFUNCTION("if(isblank(A17),"""",filter(Moorings!C:C,Moorings!B:B=left(A17,14),Moorings!D:D=D17))"),"SN0003")</f>
        <v>SN0003</v>
      </c>
      <c r="D17" s="19">
        <v>1.0</v>
      </c>
      <c r="E17" s="30" t="str">
        <f>IFERROR(__xludf.DUMMYFUNCTION("if(isblank(A17),"""",filter(Moorings!A:A,Moorings!B:B=A17,Moorings!D:D=D17))"),"ATAPL-67627-00002")</f>
        <v>ATAPL-67627-00002</v>
      </c>
      <c r="F17" s="30" t="str">
        <f>IFERROR(__xludf.DUMMYFUNCTION("if(isblank(A17),"""",filter(Moorings!C:C,Moorings!B:B=A17,Moorings!D:D=D17))"),"16P71179-7234")</f>
        <v>16P71179-7234</v>
      </c>
      <c r="G17" s="41" t="s">
        <v>82</v>
      </c>
      <c r="H17" s="38">
        <v>44.51526667</v>
      </c>
      <c r="I17" s="33"/>
    </row>
    <row r="18" ht="15.75" customHeight="1">
      <c r="A18" s="38" t="s">
        <v>43</v>
      </c>
      <c r="B18" s="29" t="str">
        <f>IFERROR(__xludf.DUMMYFUNCTION("if(isblank(A18),"""",filter(Moorings!A:A,Moorings!B:B=left(A18,14),Moorings!D:D=D18))"),"ATAPL-65310-010-0003")</f>
        <v>ATAPL-65310-010-0003</v>
      </c>
      <c r="C18" s="30" t="str">
        <f>IFERROR(__xludf.DUMMYFUNCTION("if(isblank(A18),"""",filter(Moorings!C:C,Moorings!B:B=left(A18,14),Moorings!D:D=D18))"),"SN0003")</f>
        <v>SN0003</v>
      </c>
      <c r="D18" s="19">
        <v>1.0</v>
      </c>
      <c r="E18" s="30" t="str">
        <f>IFERROR(__xludf.DUMMYFUNCTION("if(isblank(A18),"""",filter(Moorings!A:A,Moorings!B:B=A18,Moorings!D:D=D18))"),"ATAPL-67627-00002")</f>
        <v>ATAPL-67627-00002</v>
      </c>
      <c r="F18" s="30" t="str">
        <f>IFERROR(__xludf.DUMMYFUNCTION("if(isblank(A18),"""",filter(Moorings!C:C,Moorings!B:B=A18,Moorings!D:D=D18))"),"16P71179-7234")</f>
        <v>16P71179-7234</v>
      </c>
      <c r="G18" s="41" t="s">
        <v>83</v>
      </c>
      <c r="H18" s="38">
        <v>-125.3898667</v>
      </c>
      <c r="I18" s="33"/>
    </row>
    <row r="19" ht="15.75" customHeight="1">
      <c r="A19" s="38" t="s">
        <v>43</v>
      </c>
      <c r="B19" s="29" t="str">
        <f>IFERROR(__xludf.DUMMYFUNCTION("if(isblank(A19),"""",filter(Moorings!A:A,Moorings!B:B=left(A19,14),Moorings!D:D=D19))"),"ATAPL-65310-010-0003")</f>
        <v>ATAPL-65310-010-0003</v>
      </c>
      <c r="C19" s="30" t="str">
        <f>IFERROR(__xludf.DUMMYFUNCTION("if(isblank(A19),"""",filter(Moorings!C:C,Moorings!B:B=left(A19,14),Moorings!D:D=D19))"),"SN0003")</f>
        <v>SN0003</v>
      </c>
      <c r="D19" s="19">
        <v>1.0</v>
      </c>
      <c r="E19" s="30" t="str">
        <f>IFERROR(__xludf.DUMMYFUNCTION("if(isblank(A19),"""",filter(Moorings!A:A,Moorings!B:B=A19,Moorings!D:D=D19))"),"ATAPL-67627-00002")</f>
        <v>ATAPL-67627-00002</v>
      </c>
      <c r="F19" s="30" t="str">
        <f>IFERROR(__xludf.DUMMYFUNCTION("if(isblank(A19),"""",filter(Moorings!C:C,Moorings!B:B=A19,Moorings!D:D=D19))"),"16P71179-7234")</f>
        <v>16P71179-7234</v>
      </c>
      <c r="G19" s="41" t="s">
        <v>84</v>
      </c>
      <c r="H19" s="38">
        <v>0.00125396</v>
      </c>
      <c r="I19" s="33"/>
    </row>
    <row r="20" ht="15.75" customHeight="1">
      <c r="A20" s="38" t="s">
        <v>43</v>
      </c>
      <c r="B20" s="29" t="str">
        <f>IFERROR(__xludf.DUMMYFUNCTION("if(isblank(A20),"""",filter(Moorings!A:A,Moorings!B:B=left(A20,14),Moorings!D:D=D20))"),"ATAPL-65310-010-0003")</f>
        <v>ATAPL-65310-010-0003</v>
      </c>
      <c r="C20" s="30" t="str">
        <f>IFERROR(__xludf.DUMMYFUNCTION("if(isblank(A20),"""",filter(Moorings!C:C,Moorings!B:B=left(A20,14),Moorings!D:D=D20))"),"SN0003")</f>
        <v>SN0003</v>
      </c>
      <c r="D20" s="19">
        <v>1.0</v>
      </c>
      <c r="E20" s="30" t="str">
        <f>IFERROR(__xludf.DUMMYFUNCTION("if(isblank(A20),"""",filter(Moorings!A:A,Moorings!B:B=A20,Moorings!D:D=D20))"),"ATAPL-67627-00002")</f>
        <v>ATAPL-67627-00002</v>
      </c>
      <c r="F20" s="30" t="str">
        <f>IFERROR(__xludf.DUMMYFUNCTION("if(isblank(A20),"""",filter(Moorings!C:C,Moorings!B:B=A20,Moorings!D:D=D20))"),"16P71179-7234")</f>
        <v>16P71179-7234</v>
      </c>
      <c r="G20" s="41" t="s">
        <v>85</v>
      </c>
      <c r="H20" s="38">
        <v>2.757395E-4</v>
      </c>
      <c r="I20" s="33"/>
    </row>
    <row r="21" ht="15.75" customHeight="1">
      <c r="A21" s="38" t="s">
        <v>43</v>
      </c>
      <c r="B21" s="29" t="str">
        <f>IFERROR(__xludf.DUMMYFUNCTION("if(isblank(A21),"""",filter(Moorings!A:A,Moorings!B:B=left(A21,14),Moorings!D:D=D21))"),"ATAPL-65310-010-0003")</f>
        <v>ATAPL-65310-010-0003</v>
      </c>
      <c r="C21" s="30" t="str">
        <f>IFERROR(__xludf.DUMMYFUNCTION("if(isblank(A21),"""",filter(Moorings!C:C,Moorings!B:B=left(A21,14),Moorings!D:D=D21))"),"SN0003")</f>
        <v>SN0003</v>
      </c>
      <c r="D21" s="19">
        <v>1.0</v>
      </c>
      <c r="E21" s="30" t="str">
        <f>IFERROR(__xludf.DUMMYFUNCTION("if(isblank(A21),"""",filter(Moorings!A:A,Moorings!B:B=A21,Moorings!D:D=D21))"),"ATAPL-67627-00002")</f>
        <v>ATAPL-67627-00002</v>
      </c>
      <c r="F21" s="30" t="str">
        <f>IFERROR(__xludf.DUMMYFUNCTION("if(isblank(A21),"""",filter(Moorings!C:C,Moorings!B:B=A21,Moorings!D:D=D21))"),"16P71179-7234")</f>
        <v>16P71179-7234</v>
      </c>
      <c r="G21" s="41" t="s">
        <v>86</v>
      </c>
      <c r="H21" s="38">
        <v>-1.253638E-6</v>
      </c>
      <c r="I21" s="33"/>
    </row>
    <row r="22" ht="15.75" customHeight="1">
      <c r="A22" s="38" t="s">
        <v>43</v>
      </c>
      <c r="B22" s="29" t="str">
        <f>IFERROR(__xludf.DUMMYFUNCTION("if(isblank(A22),"""",filter(Moorings!A:A,Moorings!B:B=left(A22,14),Moorings!D:D=D22))"),"ATAPL-65310-010-0003")</f>
        <v>ATAPL-65310-010-0003</v>
      </c>
      <c r="C22" s="30" t="str">
        <f>IFERROR(__xludf.DUMMYFUNCTION("if(isblank(A22),"""",filter(Moorings!C:C,Moorings!B:B=left(A22,14),Moorings!D:D=D22))"),"SN0003")</f>
        <v>SN0003</v>
      </c>
      <c r="D22" s="19">
        <v>1.0</v>
      </c>
      <c r="E22" s="30" t="str">
        <f>IFERROR(__xludf.DUMMYFUNCTION("if(isblank(A22),"""",filter(Moorings!A:A,Moorings!B:B=A22,Moorings!D:D=D22))"),"ATAPL-67627-00002")</f>
        <v>ATAPL-67627-00002</v>
      </c>
      <c r="F22" s="30" t="str">
        <f>IFERROR(__xludf.DUMMYFUNCTION("if(isblank(A22),"""",filter(Moorings!C:C,Moorings!B:B=A22,Moorings!D:D=D22))"),"16P71179-7234")</f>
        <v>16P71179-7234</v>
      </c>
      <c r="G22" s="41" t="s">
        <v>87</v>
      </c>
      <c r="H22" s="38">
        <v>1.85356E-7</v>
      </c>
      <c r="I22" s="33"/>
    </row>
    <row r="23" ht="15.75" customHeight="1">
      <c r="A23" s="38" t="s">
        <v>43</v>
      </c>
      <c r="B23" s="29" t="str">
        <f>IFERROR(__xludf.DUMMYFUNCTION("if(isblank(A23),"""",filter(Moorings!A:A,Moorings!B:B=left(A23,14),Moorings!D:D=D23))"),"ATAPL-65310-010-0003")</f>
        <v>ATAPL-65310-010-0003</v>
      </c>
      <c r="C23" s="30" t="str">
        <f>IFERROR(__xludf.DUMMYFUNCTION("if(isblank(A23),"""",filter(Moorings!C:C,Moorings!B:B=left(A23,14),Moorings!D:D=D23))"),"SN0003")</f>
        <v>SN0003</v>
      </c>
      <c r="D23" s="19">
        <v>1.0</v>
      </c>
      <c r="E23" s="30" t="str">
        <f>IFERROR(__xludf.DUMMYFUNCTION("if(isblank(A23),"""",filter(Moorings!A:A,Moorings!B:B=A23,Moorings!D:D=D23))"),"ATAPL-67627-00002")</f>
        <v>ATAPL-67627-00002</v>
      </c>
      <c r="F23" s="30" t="str">
        <f>IFERROR(__xludf.DUMMYFUNCTION("if(isblank(A23),"""",filter(Moorings!C:C,Moorings!B:B=A23,Moorings!D:D=D23))"),"16P71179-7234")</f>
        <v>16P71179-7234</v>
      </c>
      <c r="G23" s="41" t="s">
        <v>88</v>
      </c>
      <c r="H23" s="38">
        <v>-9.57E-8</v>
      </c>
      <c r="I23" s="33"/>
    </row>
    <row r="24" ht="15.75" customHeight="1">
      <c r="A24" s="38" t="s">
        <v>43</v>
      </c>
      <c r="B24" s="29" t="str">
        <f>IFERROR(__xludf.DUMMYFUNCTION("if(isblank(A24),"""",filter(Moorings!A:A,Moorings!B:B=left(A24,14),Moorings!D:D=D24))"),"ATAPL-65310-010-0003")</f>
        <v>ATAPL-65310-010-0003</v>
      </c>
      <c r="C24" s="30" t="str">
        <f>IFERROR(__xludf.DUMMYFUNCTION("if(isblank(A24),"""",filter(Moorings!C:C,Moorings!B:B=left(A24,14),Moorings!D:D=D24))"),"SN0003")</f>
        <v>SN0003</v>
      </c>
      <c r="D24" s="19">
        <v>1.0</v>
      </c>
      <c r="E24" s="30" t="str">
        <f>IFERROR(__xludf.DUMMYFUNCTION("if(isblank(A24),"""",filter(Moorings!A:A,Moorings!B:B=A24,Moorings!D:D=D24))"),"ATAPL-67627-00002")</f>
        <v>ATAPL-67627-00002</v>
      </c>
      <c r="F24" s="30" t="str">
        <f>IFERROR(__xludf.DUMMYFUNCTION("if(isblank(A24),"""",filter(Moorings!C:C,Moorings!B:B=A24,Moorings!D:D=D24))"),"16P71179-7234")</f>
        <v>16P71179-7234</v>
      </c>
      <c r="G24" s="41" t="s">
        <v>89</v>
      </c>
      <c r="H24" s="38">
        <v>3.25E-6</v>
      </c>
      <c r="I24" s="33"/>
    </row>
    <row r="25" ht="15.75" customHeight="1">
      <c r="A25" s="38" t="s">
        <v>43</v>
      </c>
      <c r="B25" s="29" t="str">
        <f>IFERROR(__xludf.DUMMYFUNCTION("if(isblank(A25),"""",filter(Moorings!A:A,Moorings!B:B=left(A25,14),Moorings!D:D=D25))"),"ATAPL-65310-010-0003")</f>
        <v>ATAPL-65310-010-0003</v>
      </c>
      <c r="C25" s="30" t="str">
        <f>IFERROR(__xludf.DUMMYFUNCTION("if(isblank(A25),"""",filter(Moorings!C:C,Moorings!B:B=left(A25,14),Moorings!D:D=D25))"),"SN0003")</f>
        <v>SN0003</v>
      </c>
      <c r="D25" s="19">
        <v>1.0</v>
      </c>
      <c r="E25" s="30" t="str">
        <f>IFERROR(__xludf.DUMMYFUNCTION("if(isblank(A25),"""",filter(Moorings!A:A,Moorings!B:B=A25,Moorings!D:D=D25))"),"ATAPL-67627-00002")</f>
        <v>ATAPL-67627-00002</v>
      </c>
      <c r="F25" s="30" t="str">
        <f>IFERROR(__xludf.DUMMYFUNCTION("if(isblank(A25),"""",filter(Moorings!C:C,Moorings!B:B=A25,Moorings!D:D=D25))"),"16P71179-7234")</f>
        <v>16P71179-7234</v>
      </c>
      <c r="G25" s="41" t="s">
        <v>90</v>
      </c>
      <c r="H25" s="38">
        <v>-0.9675243</v>
      </c>
      <c r="I25" s="33"/>
    </row>
    <row r="26" ht="15.75" customHeight="1">
      <c r="A26" s="38" t="s">
        <v>43</v>
      </c>
      <c r="B26" s="29" t="str">
        <f>IFERROR(__xludf.DUMMYFUNCTION("if(isblank(A26),"""",filter(Moorings!A:A,Moorings!B:B=left(A26,14),Moorings!D:D=D26))"),"ATAPL-65310-010-0003")</f>
        <v>ATAPL-65310-010-0003</v>
      </c>
      <c r="C26" s="30" t="str">
        <f>IFERROR(__xludf.DUMMYFUNCTION("if(isblank(A26),"""",filter(Moorings!C:C,Moorings!B:B=left(A26,14),Moorings!D:D=D26))"),"SN0003")</f>
        <v>SN0003</v>
      </c>
      <c r="D26" s="19">
        <v>1.0</v>
      </c>
      <c r="E26" s="30" t="str">
        <f>IFERROR(__xludf.DUMMYFUNCTION("if(isblank(A26),"""",filter(Moorings!A:A,Moorings!B:B=A26,Moorings!D:D=D26))"),"ATAPL-67627-00002")</f>
        <v>ATAPL-67627-00002</v>
      </c>
      <c r="F26" s="30" t="str">
        <f>IFERROR(__xludf.DUMMYFUNCTION("if(isblank(A26),"""",filter(Moorings!C:C,Moorings!B:B=A26,Moorings!D:D=D26))"),"16P71179-7234")</f>
        <v>16P71179-7234</v>
      </c>
      <c r="G26" s="41" t="s">
        <v>91</v>
      </c>
      <c r="H26" s="38">
        <v>0.1451083</v>
      </c>
      <c r="I26" s="33"/>
    </row>
    <row r="27" ht="15.75" customHeight="1">
      <c r="A27" s="38" t="s">
        <v>43</v>
      </c>
      <c r="B27" s="29" t="str">
        <f>IFERROR(__xludf.DUMMYFUNCTION("if(isblank(A27),"""",filter(Moorings!A:A,Moorings!B:B=left(A27,14),Moorings!D:D=D27))"),"ATAPL-65310-010-0003")</f>
        <v>ATAPL-65310-010-0003</v>
      </c>
      <c r="C27" s="30" t="str">
        <f>IFERROR(__xludf.DUMMYFUNCTION("if(isblank(A27),"""",filter(Moorings!C:C,Moorings!B:B=left(A27,14),Moorings!D:D=D27))"),"SN0003")</f>
        <v>SN0003</v>
      </c>
      <c r="D27" s="19">
        <v>1.0</v>
      </c>
      <c r="E27" s="30" t="str">
        <f>IFERROR(__xludf.DUMMYFUNCTION("if(isblank(A27),"""",filter(Moorings!A:A,Moorings!B:B=A27,Moorings!D:D=D27))"),"ATAPL-67627-00002")</f>
        <v>ATAPL-67627-00002</v>
      </c>
      <c r="F27" s="30" t="str">
        <f>IFERROR(__xludf.DUMMYFUNCTION("if(isblank(A27),"""",filter(Moorings!C:C,Moorings!B:B=A27,Moorings!D:D=D27))"),"16P71179-7234")</f>
        <v>16P71179-7234</v>
      </c>
      <c r="G27" s="41" t="s">
        <v>92</v>
      </c>
      <c r="H27" s="38">
        <v>-1.988281E-4</v>
      </c>
      <c r="I27" s="33"/>
    </row>
    <row r="28" ht="15.75" customHeight="1">
      <c r="A28" s="38" t="s">
        <v>43</v>
      </c>
      <c r="B28" s="29" t="str">
        <f>IFERROR(__xludf.DUMMYFUNCTION("if(isblank(A28),"""",filter(Moorings!A:A,Moorings!B:B=left(A28,14),Moorings!D:D=D28))"),"ATAPL-65310-010-0003")</f>
        <v>ATAPL-65310-010-0003</v>
      </c>
      <c r="C28" s="30" t="str">
        <f>IFERROR(__xludf.DUMMYFUNCTION("if(isblank(A28),"""",filter(Moorings!C:C,Moorings!B:B=left(A28,14),Moorings!D:D=D28))"),"SN0003")</f>
        <v>SN0003</v>
      </c>
      <c r="D28" s="19">
        <v>1.0</v>
      </c>
      <c r="E28" s="30" t="str">
        <f>IFERROR(__xludf.DUMMYFUNCTION("if(isblank(A28),"""",filter(Moorings!A:A,Moorings!B:B=A28,Moorings!D:D=D28))"),"ATAPL-67627-00002")</f>
        <v>ATAPL-67627-00002</v>
      </c>
      <c r="F28" s="30" t="str">
        <f>IFERROR(__xludf.DUMMYFUNCTION("if(isblank(A28),"""",filter(Moorings!C:C,Moorings!B:B=A28,Moorings!D:D=D28))"),"16P71179-7234")</f>
        <v>16P71179-7234</v>
      </c>
      <c r="G28" s="41" t="s">
        <v>93</v>
      </c>
      <c r="H28" s="38">
        <v>3.486066E-5</v>
      </c>
      <c r="I28" s="33"/>
    </row>
    <row r="29" ht="15.75" customHeight="1">
      <c r="A29" s="38" t="s">
        <v>43</v>
      </c>
      <c r="B29" s="29" t="str">
        <f>IFERROR(__xludf.DUMMYFUNCTION("if(isblank(A29),"""",filter(Moorings!A:A,Moorings!B:B=left(A29,14),Moorings!D:D=D29))"),"ATAPL-65310-010-0003")</f>
        <v>ATAPL-65310-010-0003</v>
      </c>
      <c r="C29" s="30" t="str">
        <f>IFERROR(__xludf.DUMMYFUNCTION("if(isblank(A29),"""",filter(Moorings!C:C,Moorings!B:B=left(A29,14),Moorings!D:D=D29))"),"SN0003")</f>
        <v>SN0003</v>
      </c>
      <c r="D29" s="19">
        <v>1.0</v>
      </c>
      <c r="E29" s="30" t="str">
        <f>IFERROR(__xludf.DUMMYFUNCTION("if(isblank(A29),"""",filter(Moorings!A:A,Moorings!B:B=A29,Moorings!D:D=D29))"),"ATAPL-67627-00002")</f>
        <v>ATAPL-67627-00002</v>
      </c>
      <c r="F29" s="30" t="str">
        <f>IFERROR(__xludf.DUMMYFUNCTION("if(isblank(A29),"""",filter(Moorings!C:C,Moorings!B:B=A29,Moorings!D:D=D29))"),"16P71179-7234")</f>
        <v>16P71179-7234</v>
      </c>
      <c r="G29" s="41" t="s">
        <v>94</v>
      </c>
      <c r="H29" s="38">
        <v>0.7607267</v>
      </c>
      <c r="I29" s="33"/>
    </row>
    <row r="30" ht="15.75" customHeight="1">
      <c r="A30" s="38" t="s">
        <v>43</v>
      </c>
      <c r="B30" s="29" t="str">
        <f>IFERROR(__xludf.DUMMYFUNCTION("if(isblank(A30),"""",filter(Moorings!A:A,Moorings!B:B=left(A30,14),Moorings!D:D=D30))"),"ATAPL-65310-010-0003")</f>
        <v>ATAPL-65310-010-0003</v>
      </c>
      <c r="C30" s="30" t="str">
        <f>IFERROR(__xludf.DUMMYFUNCTION("if(isblank(A30),"""",filter(Moorings!C:C,Moorings!B:B=left(A30,14),Moorings!D:D=D30))"),"SN0003")</f>
        <v>SN0003</v>
      </c>
      <c r="D30" s="19">
        <v>1.0</v>
      </c>
      <c r="E30" s="30" t="str">
        <f>IFERROR(__xludf.DUMMYFUNCTION("if(isblank(A30),"""",filter(Moorings!A:A,Moorings!B:B=A30,Moorings!D:D=D30))"),"ATAPL-67627-00002")</f>
        <v>ATAPL-67627-00002</v>
      </c>
      <c r="F30" s="30" t="str">
        <f>IFERROR(__xludf.DUMMYFUNCTION("if(isblank(A30),"""",filter(Moorings!C:C,Moorings!B:B=A30,Moorings!D:D=D30))"),"16P71179-7234")</f>
        <v>16P71179-7234</v>
      </c>
      <c r="G30" s="41" t="s">
        <v>95</v>
      </c>
      <c r="H30" s="38">
        <v>0.01558715</v>
      </c>
      <c r="I30" s="33"/>
    </row>
    <row r="31" ht="15.75" customHeight="1">
      <c r="A31" s="38" t="s">
        <v>43</v>
      </c>
      <c r="B31" s="29" t="str">
        <f>IFERROR(__xludf.DUMMYFUNCTION("if(isblank(A31),"""",filter(Moorings!A:A,Moorings!B:B=left(A31,14),Moorings!D:D=D31))"),"ATAPL-65310-010-0003")</f>
        <v>ATAPL-65310-010-0003</v>
      </c>
      <c r="C31" s="30" t="str">
        <f>IFERROR(__xludf.DUMMYFUNCTION("if(isblank(A31),"""",filter(Moorings!C:C,Moorings!B:B=left(A31,14),Moorings!D:D=D31))"),"SN0003")</f>
        <v>SN0003</v>
      </c>
      <c r="D31" s="19">
        <v>1.0</v>
      </c>
      <c r="E31" s="30" t="str">
        <f>IFERROR(__xludf.DUMMYFUNCTION("if(isblank(A31),"""",filter(Moorings!A:A,Moorings!B:B=A31,Moorings!D:D=D31))"),"ATAPL-67627-00002")</f>
        <v>ATAPL-67627-00002</v>
      </c>
      <c r="F31" s="30" t="str">
        <f>IFERROR(__xludf.DUMMYFUNCTION("if(isblank(A31),"""",filter(Moorings!C:C,Moorings!B:B=A31,Moorings!D:D=D31))"),"16P71179-7234")</f>
        <v>16P71179-7234</v>
      </c>
      <c r="G31" s="41" t="s">
        <v>96</v>
      </c>
      <c r="H31" s="38">
        <v>-6.345285E-10</v>
      </c>
      <c r="I31" s="33"/>
    </row>
    <row r="32" ht="15.75" customHeight="1">
      <c r="A32" s="38" t="s">
        <v>43</v>
      </c>
      <c r="B32" s="29" t="str">
        <f>IFERROR(__xludf.DUMMYFUNCTION("if(isblank(A32),"""",filter(Moorings!A:A,Moorings!B:B=left(A32,14),Moorings!D:D=D32))"),"ATAPL-65310-010-0003")</f>
        <v>ATAPL-65310-010-0003</v>
      </c>
      <c r="C32" s="30" t="str">
        <f>IFERROR(__xludf.DUMMYFUNCTION("if(isblank(A32),"""",filter(Moorings!C:C,Moorings!B:B=left(A32,14),Moorings!D:D=D32))"),"SN0003")</f>
        <v>SN0003</v>
      </c>
      <c r="D32" s="19">
        <v>1.0</v>
      </c>
      <c r="E32" s="30" t="str">
        <f>IFERROR(__xludf.DUMMYFUNCTION("if(isblank(A32),"""",filter(Moorings!A:A,Moorings!B:B=A32,Moorings!D:D=D32))"),"ATAPL-67627-00002")</f>
        <v>ATAPL-67627-00002</v>
      </c>
      <c r="F32" s="30" t="str">
        <f>IFERROR(__xludf.DUMMYFUNCTION("if(isblank(A32),"""",filter(Moorings!C:C,Moorings!B:B=A32,Moorings!D:D=D32))"),"16P71179-7234")</f>
        <v>16P71179-7234</v>
      </c>
      <c r="G32" s="41" t="s">
        <v>97</v>
      </c>
      <c r="H32" s="38">
        <v>-61.23544</v>
      </c>
      <c r="I32" s="33"/>
    </row>
    <row r="33" ht="15.75" customHeight="1">
      <c r="A33" s="38" t="s">
        <v>43</v>
      </c>
      <c r="B33" s="29" t="str">
        <f>IFERROR(__xludf.DUMMYFUNCTION("if(isblank(A33),"""",filter(Moorings!A:A,Moorings!B:B=left(A33,14),Moorings!D:D=D33))"),"ATAPL-65310-010-0003")</f>
        <v>ATAPL-65310-010-0003</v>
      </c>
      <c r="C33" s="30" t="str">
        <f>IFERROR(__xludf.DUMMYFUNCTION("if(isblank(A33),"""",filter(Moorings!C:C,Moorings!B:B=left(A33,14),Moorings!D:D=D33))"),"SN0003")</f>
        <v>SN0003</v>
      </c>
      <c r="D33" s="19">
        <v>1.0</v>
      </c>
      <c r="E33" s="30" t="str">
        <f>IFERROR(__xludf.DUMMYFUNCTION("if(isblank(A33),"""",filter(Moorings!A:A,Moorings!B:B=A33,Moorings!D:D=D33))"),"ATAPL-67627-00002")</f>
        <v>ATAPL-67627-00002</v>
      </c>
      <c r="F33" s="30" t="str">
        <f>IFERROR(__xludf.DUMMYFUNCTION("if(isblank(A33),"""",filter(Moorings!C:C,Moorings!B:B=A33,Moorings!D:D=D33))"),"16P71179-7234")</f>
        <v>16P71179-7234</v>
      </c>
      <c r="G33" s="41" t="s">
        <v>98</v>
      </c>
      <c r="H33" s="38">
        <v>52.77796</v>
      </c>
      <c r="I33" s="33"/>
    </row>
    <row r="34" ht="15.75" customHeight="1">
      <c r="A34" s="38" t="s">
        <v>43</v>
      </c>
      <c r="B34" s="29" t="str">
        <f>IFERROR(__xludf.DUMMYFUNCTION("if(isblank(A34),"""",filter(Moorings!A:A,Moorings!B:B=left(A34,14),Moorings!D:D=D34))"),"ATAPL-65310-010-0003")</f>
        <v>ATAPL-65310-010-0003</v>
      </c>
      <c r="C34" s="30" t="str">
        <f>IFERROR(__xludf.DUMMYFUNCTION("if(isblank(A34),"""",filter(Moorings!C:C,Moorings!B:B=left(A34,14),Moorings!D:D=D34))"),"SN0003")</f>
        <v>SN0003</v>
      </c>
      <c r="D34" s="19">
        <v>1.0</v>
      </c>
      <c r="E34" s="30" t="str">
        <f>IFERROR(__xludf.DUMMYFUNCTION("if(isblank(A34),"""",filter(Moorings!A:A,Moorings!B:B=A34,Moorings!D:D=D34))"),"ATAPL-67627-00002")</f>
        <v>ATAPL-67627-00002</v>
      </c>
      <c r="F34" s="30" t="str">
        <f>IFERROR(__xludf.DUMMYFUNCTION("if(isblank(A34),"""",filter(Moorings!C:C,Moorings!B:B=A34,Moorings!D:D=D34))"),"16P71179-7234")</f>
        <v>16P71179-7234</v>
      </c>
      <c r="G34" s="41" t="s">
        <v>99</v>
      </c>
      <c r="H34" s="38">
        <v>-0.112531</v>
      </c>
      <c r="I34" s="33"/>
    </row>
    <row r="35" ht="15.75" customHeight="1">
      <c r="A35" s="38" t="s">
        <v>43</v>
      </c>
      <c r="B35" s="29" t="str">
        <f>IFERROR(__xludf.DUMMYFUNCTION("if(isblank(A35),"""",filter(Moorings!A:A,Moorings!B:B=left(A35,14),Moorings!D:D=D35))"),"ATAPL-65310-010-0003")</f>
        <v>ATAPL-65310-010-0003</v>
      </c>
      <c r="C35" s="30" t="str">
        <f>IFERROR(__xludf.DUMMYFUNCTION("if(isblank(A35),"""",filter(Moorings!C:C,Moorings!B:B=left(A35,14),Moorings!D:D=D35))"),"SN0003")</f>
        <v>SN0003</v>
      </c>
      <c r="D35" s="19">
        <v>1.0</v>
      </c>
      <c r="E35" s="30" t="str">
        <f>IFERROR(__xludf.DUMMYFUNCTION("if(isblank(A35),"""",filter(Moorings!A:A,Moorings!B:B=A35,Moorings!D:D=D35))"),"ATAPL-67627-00002")</f>
        <v>ATAPL-67627-00002</v>
      </c>
      <c r="F35" s="30" t="str">
        <f>IFERROR(__xludf.DUMMYFUNCTION("if(isblank(A35),"""",filter(Moorings!C:C,Moorings!B:B=A35,Moorings!D:D=D35))"),"16P71179-7234")</f>
        <v>16P71179-7234</v>
      </c>
      <c r="G35" s="41" t="s">
        <v>100</v>
      </c>
      <c r="H35" s="38">
        <v>526786.7</v>
      </c>
      <c r="I35" s="33"/>
    </row>
    <row r="36" ht="15.75" customHeight="1">
      <c r="A36" s="38" t="s">
        <v>43</v>
      </c>
      <c r="B36" s="29" t="str">
        <f>IFERROR(__xludf.DUMMYFUNCTION("if(isblank(A36),"""",filter(Moorings!A:A,Moorings!B:B=left(A36,14),Moorings!D:D=D36))"),"ATAPL-65310-010-0003")</f>
        <v>ATAPL-65310-010-0003</v>
      </c>
      <c r="C36" s="30" t="str">
        <f>IFERROR(__xludf.DUMMYFUNCTION("if(isblank(A36),"""",filter(Moorings!C:C,Moorings!B:B=left(A36,14),Moorings!D:D=D36))"),"SN0003")</f>
        <v>SN0003</v>
      </c>
      <c r="D36" s="19">
        <v>1.0</v>
      </c>
      <c r="E36" s="30" t="str">
        <f>IFERROR(__xludf.DUMMYFUNCTION("if(isblank(A36),"""",filter(Moorings!A:A,Moorings!B:B=A36,Moorings!D:D=D36))"),"ATAPL-67627-00002")</f>
        <v>ATAPL-67627-00002</v>
      </c>
      <c r="F36" s="30" t="str">
        <f>IFERROR(__xludf.DUMMYFUNCTION("if(isblank(A36),"""",filter(Moorings!C:C,Moorings!B:B=A36,Moorings!D:D=D36))"),"16P71179-7234")</f>
        <v>16P71179-7234</v>
      </c>
      <c r="G36" s="41" t="s">
        <v>101</v>
      </c>
      <c r="H36" s="38">
        <v>5.260703</v>
      </c>
      <c r="I36" s="33"/>
    </row>
    <row r="37" ht="15.75" customHeight="1">
      <c r="A37" s="38" t="s">
        <v>43</v>
      </c>
      <c r="B37" s="29" t="str">
        <f>IFERROR(__xludf.DUMMYFUNCTION("if(isblank(A37),"""",filter(Moorings!A:A,Moorings!B:B=left(A37,14),Moorings!D:D=D37))"),"ATAPL-65310-010-0003")</f>
        <v>ATAPL-65310-010-0003</v>
      </c>
      <c r="C37" s="30" t="str">
        <f>IFERROR(__xludf.DUMMYFUNCTION("if(isblank(A37),"""",filter(Moorings!C:C,Moorings!B:B=left(A37,14),Moorings!D:D=D37))"),"SN0003")</f>
        <v>SN0003</v>
      </c>
      <c r="D37" s="19">
        <v>1.0</v>
      </c>
      <c r="E37" s="30" t="str">
        <f>IFERROR(__xludf.DUMMYFUNCTION("if(isblank(A37),"""",filter(Moorings!A:A,Moorings!B:B=A37,Moorings!D:D=D37))"),"ATAPL-67627-00002")</f>
        <v>ATAPL-67627-00002</v>
      </c>
      <c r="F37" s="30" t="str">
        <f>IFERROR(__xludf.DUMMYFUNCTION("if(isblank(A37),"""",filter(Moorings!C:C,Moorings!B:B=A37,Moorings!D:D=D37))"),"16P71179-7234")</f>
        <v>16P71179-7234</v>
      </c>
      <c r="G37" s="41" t="s">
        <v>102</v>
      </c>
      <c r="H37" s="38">
        <v>-0.1373043</v>
      </c>
      <c r="I37" s="33"/>
    </row>
    <row r="38" ht="15.75" customHeight="1">
      <c r="A38" s="38" t="s">
        <v>43</v>
      </c>
      <c r="B38" s="29" t="str">
        <f>IFERROR(__xludf.DUMMYFUNCTION("if(isblank(A38),"""",filter(Moorings!A:A,Moorings!B:B=left(A38,14),Moorings!D:D=D38))"),"ATAPL-65310-010-0003")</f>
        <v>ATAPL-65310-010-0003</v>
      </c>
      <c r="C38" s="30" t="str">
        <f>IFERROR(__xludf.DUMMYFUNCTION("if(isblank(A38),"""",filter(Moorings!C:C,Moorings!B:B=left(A38,14),Moorings!D:D=D38))"),"SN0003")</f>
        <v>SN0003</v>
      </c>
      <c r="D38" s="19">
        <v>1.0</v>
      </c>
      <c r="E38" s="30" t="str">
        <f>IFERROR(__xludf.DUMMYFUNCTION("if(isblank(A38),"""",filter(Moorings!A:A,Moorings!B:B=A38,Moorings!D:D=D38))"),"ATAPL-67627-00002")</f>
        <v>ATAPL-67627-00002</v>
      </c>
      <c r="F38" s="30" t="str">
        <f>IFERROR(__xludf.DUMMYFUNCTION("if(isblank(A38),"""",filter(Moorings!C:C,Moorings!B:B=A38,Moorings!D:D=D38))"),"16P71179-7234")</f>
        <v>16P71179-7234</v>
      </c>
      <c r="G38" s="41" t="s">
        <v>103</v>
      </c>
      <c r="H38" s="38">
        <v>25.50663</v>
      </c>
      <c r="I38" s="33"/>
    </row>
    <row r="39" ht="15.75" customHeight="1">
      <c r="A39" s="38" t="s">
        <v>43</v>
      </c>
      <c r="B39" s="29" t="str">
        <f>IFERROR(__xludf.DUMMYFUNCTION("if(isblank(A39),"""",filter(Moorings!A:A,Moorings!B:B=left(A39,14),Moorings!D:D=D39))"),"ATAPL-65310-010-0003")</f>
        <v>ATAPL-65310-010-0003</v>
      </c>
      <c r="C39" s="30" t="str">
        <f>IFERROR(__xludf.DUMMYFUNCTION("if(isblank(A39),"""",filter(Moorings!C:C,Moorings!B:B=left(A39,14),Moorings!D:D=D39))"),"SN0003")</f>
        <v>SN0003</v>
      </c>
      <c r="D39" s="19">
        <v>1.0</v>
      </c>
      <c r="E39" s="30" t="str">
        <f>IFERROR(__xludf.DUMMYFUNCTION("if(isblank(A39),"""",filter(Moorings!A:A,Moorings!B:B=A39,Moorings!D:D=D39))"),"ATAPL-67627-00002")</f>
        <v>ATAPL-67627-00002</v>
      </c>
      <c r="F39" s="30" t="str">
        <f>IFERROR(__xludf.DUMMYFUNCTION("if(isblank(A39),"""",filter(Moorings!C:C,Moorings!B:B=A39,Moorings!D:D=D39))"),"16P71179-7234")</f>
        <v>16P71179-7234</v>
      </c>
      <c r="G39" s="41" t="s">
        <v>104</v>
      </c>
      <c r="H39" s="38">
        <v>1.25E-4</v>
      </c>
      <c r="I39" s="33"/>
    </row>
    <row r="40" ht="15.75" customHeight="1">
      <c r="A40" s="38" t="s">
        <v>43</v>
      </c>
      <c r="B40" s="29" t="str">
        <f>IFERROR(__xludf.DUMMYFUNCTION("if(isblank(A40),"""",filter(Moorings!A:A,Moorings!B:B=left(A40,14),Moorings!D:D=D40))"),"ATAPL-65310-010-0003")</f>
        <v>ATAPL-65310-010-0003</v>
      </c>
      <c r="C40" s="30" t="str">
        <f>IFERROR(__xludf.DUMMYFUNCTION("if(isblank(A40),"""",filter(Moorings!C:C,Moorings!B:B=left(A40,14),Moorings!D:D=D40))"),"SN0003")</f>
        <v>SN0003</v>
      </c>
      <c r="D40" s="19">
        <v>1.0</v>
      </c>
      <c r="E40" s="30" t="str">
        <f>IFERROR(__xludf.DUMMYFUNCTION("if(isblank(A40),"""",filter(Moorings!A:A,Moorings!B:B=A40,Moorings!D:D=D40))"),"ATAPL-67627-00002")</f>
        <v>ATAPL-67627-00002</v>
      </c>
      <c r="F40" s="30" t="str">
        <f>IFERROR(__xludf.DUMMYFUNCTION("if(isblank(A40),"""",filter(Moorings!C:C,Moorings!B:B=A40,Moorings!D:D=D40))"),"16P71179-7234")</f>
        <v>16P71179-7234</v>
      </c>
      <c r="G40" s="41" t="s">
        <v>105</v>
      </c>
      <c r="H40" s="38">
        <v>0.0</v>
      </c>
      <c r="I40" s="33"/>
    </row>
    <row r="41" ht="15.75" customHeight="1">
      <c r="A41" s="34"/>
      <c r="B41" s="29" t="str">
        <f>IFERROR(__xludf.DUMMYFUNCTION("if(isblank(A41),"""",filter(Moorings!A:A,Moorings!B:B=left(A41,14),Moorings!D:D=D41))"),"")</f>
        <v/>
      </c>
      <c r="C41" s="30" t="str">
        <f>IFERROR(__xludf.DUMMYFUNCTION("if(isblank(A41),"""",filter(Moorings!C:C,Moorings!B:B=left(A41,14),Moorings!D:D=D41))"),"")</f>
        <v/>
      </c>
      <c r="D41" s="26"/>
      <c r="E41" s="31" t="str">
        <f>IFERROR(__xludf.DUMMYFUNCTION("if(isblank(A41),"""",filter(Moorings!A:A,Moorings!B:B=A41,Moorings!D:D=D41))"),"")</f>
        <v/>
      </c>
      <c r="F41" s="31" t="str">
        <f>IFERROR(__xludf.DUMMYFUNCTION("if(isblank(A41),"""",filter(Moorings!C:C,Moorings!B:B=A41,Moorings!D:D=D41))"),"")</f>
        <v/>
      </c>
      <c r="G41" s="33"/>
      <c r="H41" s="34"/>
      <c r="I41" s="33"/>
    </row>
    <row r="42" ht="15.75" customHeight="1">
      <c r="A42" s="34" t="s">
        <v>43</v>
      </c>
      <c r="B42" s="29" t="str">
        <f>IFERROR(__xludf.DUMMYFUNCTION("if(isblank(A42),"""",filter(Moorings!A:A,Moorings!B:B=left(A42,14),Moorings!D:D=D42))"),"ATAPL-65310-830-0010")</f>
        <v>ATAPL-65310-830-0010</v>
      </c>
      <c r="C42" s="30" t="str">
        <f>IFERROR(__xludf.DUMMYFUNCTION("if(isblank(A42),"""",filter(Moorings!C:C,Moorings!B:B=left(A42,14),Moorings!D:D=D42))"),"SN0010")</f>
        <v>SN0010</v>
      </c>
      <c r="D42" s="8">
        <v>2.0</v>
      </c>
      <c r="E42" s="30" t="str">
        <f>IFERROR(__xludf.DUMMYFUNCTION("if(isblank(A42),"""",filter(Moorings!A:A,Moorings!B:B=A42,Moorings!D:D=D42))"),"ATAPL-67627-00004")</f>
        <v>ATAPL-67627-00004</v>
      </c>
      <c r="F42" s="30" t="str">
        <f>IFERROR(__xludf.DUMMYFUNCTION("if(isblank(A42),"""",filter(Moorings!C:C,Moorings!B:B=A42,Moorings!D:D=D42))"),"16-50119")</f>
        <v>16-50119</v>
      </c>
      <c r="G42" s="33" t="s">
        <v>82</v>
      </c>
      <c r="H42" s="34">
        <v>44.5152666666667</v>
      </c>
      <c r="I42" s="33"/>
    </row>
    <row r="43" ht="15.75" customHeight="1">
      <c r="A43" s="34" t="s">
        <v>43</v>
      </c>
      <c r="B43" s="29" t="str">
        <f>IFERROR(__xludf.DUMMYFUNCTION("if(isblank(A43),"""",filter(Moorings!A:A,Moorings!B:B=left(A43,14),Moorings!D:D=D43))"),"ATAPL-65310-830-0010")</f>
        <v>ATAPL-65310-830-0010</v>
      </c>
      <c r="C43" s="30" t="str">
        <f>IFERROR(__xludf.DUMMYFUNCTION("if(isblank(A43),"""",filter(Moorings!C:C,Moorings!B:B=left(A43,14),Moorings!D:D=D43))"),"SN0010")</f>
        <v>SN0010</v>
      </c>
      <c r="D43" s="8">
        <v>2.0</v>
      </c>
      <c r="E43" s="30" t="str">
        <f>IFERROR(__xludf.DUMMYFUNCTION("if(isblank(A43),"""",filter(Moorings!A:A,Moorings!B:B=A43,Moorings!D:D=D43))"),"ATAPL-67627-00004")</f>
        <v>ATAPL-67627-00004</v>
      </c>
      <c r="F43" s="30" t="str">
        <f>IFERROR(__xludf.DUMMYFUNCTION("if(isblank(A43),"""",filter(Moorings!C:C,Moorings!B:B=A43,Moorings!D:D=D43))"),"16-50119")</f>
        <v>16-50119</v>
      </c>
      <c r="G43" s="33" t="s">
        <v>83</v>
      </c>
      <c r="H43" s="35">
        <v>-125.389866666667</v>
      </c>
      <c r="I43" s="33"/>
    </row>
    <row r="44" ht="15.75" customHeight="1">
      <c r="A44" s="34" t="s">
        <v>43</v>
      </c>
      <c r="B44" s="29" t="str">
        <f>IFERROR(__xludf.DUMMYFUNCTION("if(isblank(A44),"""",filter(Moorings!A:A,Moorings!B:B=left(A44,14),Moorings!D:D=D44))"),"ATAPL-65310-830-0010")</f>
        <v>ATAPL-65310-830-0010</v>
      </c>
      <c r="C44" s="30" t="str">
        <f>IFERROR(__xludf.DUMMYFUNCTION("if(isblank(A44),"""",filter(Moorings!C:C,Moorings!B:B=left(A44,14),Moorings!D:D=D44))"),"SN0010")</f>
        <v>SN0010</v>
      </c>
      <c r="D44" s="8">
        <v>2.0</v>
      </c>
      <c r="E44" s="30" t="str">
        <f>IFERROR(__xludf.DUMMYFUNCTION("if(isblank(A44),"""",filter(Moorings!A:A,Moorings!B:B=A44,Moorings!D:D=D44))"),"ATAPL-67627-00004")</f>
        <v>ATAPL-67627-00004</v>
      </c>
      <c r="F44" s="30" t="str">
        <f>IFERROR(__xludf.DUMMYFUNCTION("if(isblank(A44),"""",filter(Moorings!C:C,Moorings!B:B=A44,Moorings!D:D=D44))"),"16-50119")</f>
        <v>16-50119</v>
      </c>
      <c r="G44" s="33" t="s">
        <v>84</v>
      </c>
      <c r="H44" s="34">
        <v>0.001255298</v>
      </c>
      <c r="I44" s="33"/>
    </row>
    <row r="45" ht="15.75" customHeight="1">
      <c r="A45" s="34" t="s">
        <v>43</v>
      </c>
      <c r="B45" s="29" t="str">
        <f>IFERROR(__xludf.DUMMYFUNCTION("if(isblank(A45),"""",filter(Moorings!A:A,Moorings!B:B=left(A45,14),Moorings!D:D=D45))"),"ATAPL-65310-830-0010")</f>
        <v>ATAPL-65310-830-0010</v>
      </c>
      <c r="C45" s="30" t="str">
        <f>IFERROR(__xludf.DUMMYFUNCTION("if(isblank(A45),"""",filter(Moorings!C:C,Moorings!B:B=left(A45,14),Moorings!D:D=D45))"),"SN0010")</f>
        <v>SN0010</v>
      </c>
      <c r="D45" s="8">
        <v>2.0</v>
      </c>
      <c r="E45" s="30" t="str">
        <f>IFERROR(__xludf.DUMMYFUNCTION("if(isblank(A45),"""",filter(Moorings!A:A,Moorings!B:B=A45,Moorings!D:D=D45))"),"ATAPL-67627-00004")</f>
        <v>ATAPL-67627-00004</v>
      </c>
      <c r="F45" s="30" t="str">
        <f>IFERROR(__xludf.DUMMYFUNCTION("if(isblank(A45),"""",filter(Moorings!C:C,Moorings!B:B=A45,Moorings!D:D=D45))"),"16-50119")</f>
        <v>16-50119</v>
      </c>
      <c r="G45" s="33" t="s">
        <v>85</v>
      </c>
      <c r="H45" s="34">
        <v>2.796988E-4</v>
      </c>
      <c r="I45" s="33"/>
    </row>
    <row r="46" ht="15.75" customHeight="1">
      <c r="A46" s="34" t="s">
        <v>43</v>
      </c>
      <c r="B46" s="29" t="str">
        <f>IFERROR(__xludf.DUMMYFUNCTION("if(isblank(A46),"""",filter(Moorings!A:A,Moorings!B:B=left(A46,14),Moorings!D:D=D46))"),"ATAPL-65310-830-0010")</f>
        <v>ATAPL-65310-830-0010</v>
      </c>
      <c r="C46" s="30" t="str">
        <f>IFERROR(__xludf.DUMMYFUNCTION("if(isblank(A46),"""",filter(Moorings!C:C,Moorings!B:B=left(A46,14),Moorings!D:D=D46))"),"SN0010")</f>
        <v>SN0010</v>
      </c>
      <c r="D46" s="8">
        <v>2.0</v>
      </c>
      <c r="E46" s="30" t="str">
        <f>IFERROR(__xludf.DUMMYFUNCTION("if(isblank(A46),"""",filter(Moorings!A:A,Moorings!B:B=A46,Moorings!D:D=D46))"),"ATAPL-67627-00004")</f>
        <v>ATAPL-67627-00004</v>
      </c>
      <c r="F46" s="30" t="str">
        <f>IFERROR(__xludf.DUMMYFUNCTION("if(isblank(A46),"""",filter(Moorings!C:C,Moorings!B:B=A46,Moorings!D:D=D46))"),"16-50119")</f>
        <v>16-50119</v>
      </c>
      <c r="G46" s="33" t="s">
        <v>86</v>
      </c>
      <c r="H46" s="34">
        <v>-2.114926E-6</v>
      </c>
      <c r="I46" s="33"/>
    </row>
    <row r="47" ht="15.75" customHeight="1">
      <c r="A47" s="34" t="s">
        <v>43</v>
      </c>
      <c r="B47" s="29" t="str">
        <f>IFERROR(__xludf.DUMMYFUNCTION("if(isblank(A47),"""",filter(Moorings!A:A,Moorings!B:B=left(A47,14),Moorings!D:D=D47))"),"ATAPL-65310-830-0010")</f>
        <v>ATAPL-65310-830-0010</v>
      </c>
      <c r="C47" s="30" t="str">
        <f>IFERROR(__xludf.DUMMYFUNCTION("if(isblank(A47),"""",filter(Moorings!C:C,Moorings!B:B=left(A47,14),Moorings!D:D=D47))"),"SN0010")</f>
        <v>SN0010</v>
      </c>
      <c r="D47" s="8">
        <v>2.0</v>
      </c>
      <c r="E47" s="30" t="str">
        <f>IFERROR(__xludf.DUMMYFUNCTION("if(isblank(A47),"""",filter(Moorings!A:A,Moorings!B:B=A47,Moorings!D:D=D47))"),"ATAPL-67627-00004")</f>
        <v>ATAPL-67627-00004</v>
      </c>
      <c r="F47" s="30" t="str">
        <f>IFERROR(__xludf.DUMMYFUNCTION("if(isblank(A47),"""",filter(Moorings!C:C,Moorings!B:B=A47,Moorings!D:D=D47))"),"16-50119")</f>
        <v>16-50119</v>
      </c>
      <c r="G47" s="33" t="s">
        <v>87</v>
      </c>
      <c r="H47" s="34">
        <v>2.210124E-7</v>
      </c>
      <c r="I47" s="33"/>
    </row>
    <row r="48" ht="15.75" customHeight="1">
      <c r="A48" s="34" t="s">
        <v>43</v>
      </c>
      <c r="B48" s="29" t="str">
        <f>IFERROR(__xludf.DUMMYFUNCTION("if(isblank(A48),"""",filter(Moorings!A:A,Moorings!B:B=left(A48,14),Moorings!D:D=D48))"),"ATAPL-65310-830-0010")</f>
        <v>ATAPL-65310-830-0010</v>
      </c>
      <c r="C48" s="30" t="str">
        <f>IFERROR(__xludf.DUMMYFUNCTION("if(isblank(A48),"""",filter(Moorings!C:C,Moorings!B:B=left(A48,14),Moorings!D:D=D48))"),"SN0010")</f>
        <v>SN0010</v>
      </c>
      <c r="D48" s="8">
        <v>2.0</v>
      </c>
      <c r="E48" s="30" t="str">
        <f>IFERROR(__xludf.DUMMYFUNCTION("if(isblank(A48),"""",filter(Moorings!A:A,Moorings!B:B=A48,Moorings!D:D=D48))"),"ATAPL-67627-00004")</f>
        <v>ATAPL-67627-00004</v>
      </c>
      <c r="F48" s="30" t="str">
        <f>IFERROR(__xludf.DUMMYFUNCTION("if(isblank(A48),"""",filter(Moorings!C:C,Moorings!B:B=A48,Moorings!D:D=D48))"),"16-50119")</f>
        <v>16-50119</v>
      </c>
      <c r="G48" s="33" t="s">
        <v>88</v>
      </c>
      <c r="H48" s="34">
        <v>-9.57E-8</v>
      </c>
      <c r="I48" s="33"/>
    </row>
    <row r="49" ht="15.75" customHeight="1">
      <c r="A49" s="34" t="s">
        <v>43</v>
      </c>
      <c r="B49" s="29" t="str">
        <f>IFERROR(__xludf.DUMMYFUNCTION("if(isblank(A49),"""",filter(Moorings!A:A,Moorings!B:B=left(A49,14),Moorings!D:D=D49))"),"ATAPL-65310-830-0010")</f>
        <v>ATAPL-65310-830-0010</v>
      </c>
      <c r="C49" s="30" t="str">
        <f>IFERROR(__xludf.DUMMYFUNCTION("if(isblank(A49),"""",filter(Moorings!C:C,Moorings!B:B=left(A49,14),Moorings!D:D=D49))"),"SN0010")</f>
        <v>SN0010</v>
      </c>
      <c r="D49" s="8">
        <v>2.0</v>
      </c>
      <c r="E49" s="30" t="str">
        <f>IFERROR(__xludf.DUMMYFUNCTION("if(isblank(A49),"""",filter(Moorings!A:A,Moorings!B:B=A49,Moorings!D:D=D49))"),"ATAPL-67627-00004")</f>
        <v>ATAPL-67627-00004</v>
      </c>
      <c r="F49" s="30" t="str">
        <f>IFERROR(__xludf.DUMMYFUNCTION("if(isblank(A49),"""",filter(Moorings!C:C,Moorings!B:B=A49,Moorings!D:D=D49))"),"16-50119")</f>
        <v>16-50119</v>
      </c>
      <c r="G49" s="33" t="s">
        <v>89</v>
      </c>
      <c r="H49" s="34">
        <v>3.25E-6</v>
      </c>
      <c r="I49" s="33"/>
    </row>
    <row r="50" ht="15.75" customHeight="1">
      <c r="A50" s="34" t="s">
        <v>43</v>
      </c>
      <c r="B50" s="29" t="str">
        <f>IFERROR(__xludf.DUMMYFUNCTION("if(isblank(A50),"""",filter(Moorings!A:A,Moorings!B:B=left(A50,14),Moorings!D:D=D50))"),"ATAPL-65310-830-0010")</f>
        <v>ATAPL-65310-830-0010</v>
      </c>
      <c r="C50" s="30" t="str">
        <f>IFERROR(__xludf.DUMMYFUNCTION("if(isblank(A50),"""",filter(Moorings!C:C,Moorings!B:B=left(A50,14),Moorings!D:D=D50))"),"SN0010")</f>
        <v>SN0010</v>
      </c>
      <c r="D50" s="8">
        <v>2.0</v>
      </c>
      <c r="E50" s="30" t="str">
        <f>IFERROR(__xludf.DUMMYFUNCTION("if(isblank(A50),"""",filter(Moorings!A:A,Moorings!B:B=A50,Moorings!D:D=D50))"),"ATAPL-67627-00004")</f>
        <v>ATAPL-67627-00004</v>
      </c>
      <c r="F50" s="30" t="str">
        <f>IFERROR(__xludf.DUMMYFUNCTION("if(isblank(A50),"""",filter(Moorings!C:C,Moorings!B:B=A50,Moorings!D:D=D50))"),"16-50119")</f>
        <v>16-50119</v>
      </c>
      <c r="G50" s="33" t="s">
        <v>90</v>
      </c>
      <c r="H50" s="34">
        <v>-0.9786461</v>
      </c>
      <c r="I50" s="33"/>
    </row>
    <row r="51" ht="15.75" customHeight="1">
      <c r="A51" s="34" t="s">
        <v>43</v>
      </c>
      <c r="B51" s="29" t="str">
        <f>IFERROR(__xludf.DUMMYFUNCTION("if(isblank(A51),"""",filter(Moorings!A:A,Moorings!B:B=left(A51,14),Moorings!D:D=D51))"),"ATAPL-65310-830-0010")</f>
        <v>ATAPL-65310-830-0010</v>
      </c>
      <c r="C51" s="30" t="str">
        <f>IFERROR(__xludf.DUMMYFUNCTION("if(isblank(A51),"""",filter(Moorings!C:C,Moorings!B:B=left(A51,14),Moorings!D:D=D51))"),"SN0010")</f>
        <v>SN0010</v>
      </c>
      <c r="D51" s="8">
        <v>2.0</v>
      </c>
      <c r="E51" s="30" t="str">
        <f>IFERROR(__xludf.DUMMYFUNCTION("if(isblank(A51),"""",filter(Moorings!A:A,Moorings!B:B=A51,Moorings!D:D=D51))"),"ATAPL-67627-00004")</f>
        <v>ATAPL-67627-00004</v>
      </c>
      <c r="F51" s="30" t="str">
        <f>IFERROR(__xludf.DUMMYFUNCTION("if(isblank(A51),"""",filter(Moorings!C:C,Moorings!B:B=A51,Moorings!D:D=D51))"),"16-50119")</f>
        <v>16-50119</v>
      </c>
      <c r="G51" s="33" t="s">
        <v>91</v>
      </c>
      <c r="H51" s="34">
        <v>0.140435</v>
      </c>
      <c r="I51" s="33"/>
    </row>
    <row r="52" ht="15.75" customHeight="1">
      <c r="A52" s="34" t="s">
        <v>43</v>
      </c>
      <c r="B52" s="29" t="str">
        <f>IFERROR(__xludf.DUMMYFUNCTION("if(isblank(A52),"""",filter(Moorings!A:A,Moorings!B:B=left(A52,14),Moorings!D:D=D52))"),"ATAPL-65310-830-0010")</f>
        <v>ATAPL-65310-830-0010</v>
      </c>
      <c r="C52" s="30" t="str">
        <f>IFERROR(__xludf.DUMMYFUNCTION("if(isblank(A52),"""",filter(Moorings!C:C,Moorings!B:B=left(A52,14),Moorings!D:D=D52))"),"SN0010")</f>
        <v>SN0010</v>
      </c>
      <c r="D52" s="8">
        <v>2.0</v>
      </c>
      <c r="E52" s="30" t="str">
        <f>IFERROR(__xludf.DUMMYFUNCTION("if(isblank(A52),"""",filter(Moorings!A:A,Moorings!B:B=A52,Moorings!D:D=D52))"),"ATAPL-67627-00004")</f>
        <v>ATAPL-67627-00004</v>
      </c>
      <c r="F52" s="30" t="str">
        <f>IFERROR(__xludf.DUMMYFUNCTION("if(isblank(A52),"""",filter(Moorings!C:C,Moorings!B:B=A52,Moorings!D:D=D52))"),"16-50119")</f>
        <v>16-50119</v>
      </c>
      <c r="G52" s="33" t="s">
        <v>92</v>
      </c>
      <c r="H52" s="34">
        <v>-2.560643E-4</v>
      </c>
      <c r="I52" s="33"/>
    </row>
    <row r="53" ht="15.75" customHeight="1">
      <c r="A53" s="34" t="s">
        <v>43</v>
      </c>
      <c r="B53" s="29" t="str">
        <f>IFERROR(__xludf.DUMMYFUNCTION("if(isblank(A53),"""",filter(Moorings!A:A,Moorings!B:B=left(A53,14),Moorings!D:D=D53))"),"ATAPL-65310-830-0010")</f>
        <v>ATAPL-65310-830-0010</v>
      </c>
      <c r="C53" s="30" t="str">
        <f>IFERROR(__xludf.DUMMYFUNCTION("if(isblank(A53),"""",filter(Moorings!C:C,Moorings!B:B=left(A53,14),Moorings!D:D=D53))"),"SN0010")</f>
        <v>SN0010</v>
      </c>
      <c r="D53" s="8">
        <v>2.0</v>
      </c>
      <c r="E53" s="30" t="str">
        <f>IFERROR(__xludf.DUMMYFUNCTION("if(isblank(A53),"""",filter(Moorings!A:A,Moorings!B:B=A53,Moorings!D:D=D53))"),"ATAPL-67627-00004")</f>
        <v>ATAPL-67627-00004</v>
      </c>
      <c r="F53" s="30" t="str">
        <f>IFERROR(__xludf.DUMMYFUNCTION("if(isblank(A53),"""",filter(Moorings!C:C,Moorings!B:B=A53,Moorings!D:D=D53))"),"16-50119")</f>
        <v>16-50119</v>
      </c>
      <c r="G53" s="33" t="s">
        <v>93</v>
      </c>
      <c r="H53" s="34">
        <v>3.888317E-5</v>
      </c>
      <c r="I53" s="33"/>
    </row>
    <row r="54" ht="15.75" customHeight="1">
      <c r="A54" s="34" t="s">
        <v>43</v>
      </c>
      <c r="B54" s="29" t="str">
        <f>IFERROR(__xludf.DUMMYFUNCTION("if(isblank(A54),"""",filter(Moorings!A:A,Moorings!B:B=left(A54,14),Moorings!D:D=D54))"),"ATAPL-65310-830-0010")</f>
        <v>ATAPL-65310-830-0010</v>
      </c>
      <c r="C54" s="30" t="str">
        <f>IFERROR(__xludf.DUMMYFUNCTION("if(isblank(A54),"""",filter(Moorings!C:C,Moorings!B:B=left(A54,14),Moorings!D:D=D54))"),"SN0010")</f>
        <v>SN0010</v>
      </c>
      <c r="D54" s="8">
        <v>2.0</v>
      </c>
      <c r="E54" s="30" t="str">
        <f>IFERROR(__xludf.DUMMYFUNCTION("if(isblank(A54),"""",filter(Moorings!A:A,Moorings!B:B=A54,Moorings!D:D=D54))"),"ATAPL-67627-00004")</f>
        <v>ATAPL-67627-00004</v>
      </c>
      <c r="F54" s="30" t="str">
        <f>IFERROR(__xludf.DUMMYFUNCTION("if(isblank(A54),"""",filter(Moorings!C:C,Moorings!B:B=A54,Moorings!D:D=D54))"),"16-50119")</f>
        <v>16-50119</v>
      </c>
      <c r="G54" s="33" t="s">
        <v>94</v>
      </c>
      <c r="H54" s="34">
        <v>4.15268</v>
      </c>
      <c r="I54" s="33"/>
    </row>
    <row r="55" ht="15.75" customHeight="1">
      <c r="A55" s="34" t="s">
        <v>43</v>
      </c>
      <c r="B55" s="29" t="str">
        <f>IFERROR(__xludf.DUMMYFUNCTION("if(isblank(A55),"""",filter(Moorings!A:A,Moorings!B:B=left(A55,14),Moorings!D:D=D55))"),"ATAPL-65310-830-0010")</f>
        <v>ATAPL-65310-830-0010</v>
      </c>
      <c r="C55" s="30" t="str">
        <f>IFERROR(__xludf.DUMMYFUNCTION("if(isblank(A55),"""",filter(Moorings!C:C,Moorings!B:B=left(A55,14),Moorings!D:D=D55))"),"SN0010")</f>
        <v>SN0010</v>
      </c>
      <c r="D55" s="8">
        <v>2.0</v>
      </c>
      <c r="E55" s="30" t="str">
        <f>IFERROR(__xludf.DUMMYFUNCTION("if(isblank(A55),"""",filter(Moorings!A:A,Moorings!B:B=A55,Moorings!D:D=D55))"),"ATAPL-67627-00004")</f>
        <v>ATAPL-67627-00004</v>
      </c>
      <c r="F55" s="30" t="str">
        <f>IFERROR(__xludf.DUMMYFUNCTION("if(isblank(A55),"""",filter(Moorings!C:C,Moorings!B:B=A55,Moorings!D:D=D55))"),"16-50119")</f>
        <v>16-50119</v>
      </c>
      <c r="G55" s="33" t="s">
        <v>95</v>
      </c>
      <c r="H55" s="34">
        <v>0.01765229</v>
      </c>
      <c r="I55" s="33"/>
    </row>
    <row r="56" ht="15.75" customHeight="1">
      <c r="A56" s="34" t="s">
        <v>43</v>
      </c>
      <c r="B56" s="29" t="str">
        <f>IFERROR(__xludf.DUMMYFUNCTION("if(isblank(A56),"""",filter(Moorings!A:A,Moorings!B:B=left(A56,14),Moorings!D:D=D56))"),"ATAPL-65310-830-0010")</f>
        <v>ATAPL-65310-830-0010</v>
      </c>
      <c r="C56" s="30" t="str">
        <f>IFERROR(__xludf.DUMMYFUNCTION("if(isblank(A56),"""",filter(Moorings!C:C,Moorings!B:B=left(A56,14),Moorings!D:D=D56))"),"SN0010")</f>
        <v>SN0010</v>
      </c>
      <c r="D56" s="8">
        <v>2.0</v>
      </c>
      <c r="E56" s="30" t="str">
        <f>IFERROR(__xludf.DUMMYFUNCTION("if(isblank(A56),"""",filter(Moorings!A:A,Moorings!B:B=A56,Moorings!D:D=D56))"),"ATAPL-67627-00004")</f>
        <v>ATAPL-67627-00004</v>
      </c>
      <c r="F56" s="30" t="str">
        <f>IFERROR(__xludf.DUMMYFUNCTION("if(isblank(A56),"""",filter(Moorings!C:C,Moorings!B:B=A56,Moorings!D:D=D56))"),"16-50119")</f>
        <v>16-50119</v>
      </c>
      <c r="G56" s="33" t="s">
        <v>96</v>
      </c>
      <c r="H56" s="34">
        <v>-9.04258E-10</v>
      </c>
      <c r="I56" s="33"/>
    </row>
    <row r="57" ht="15.75" customHeight="1">
      <c r="A57" s="34" t="s">
        <v>43</v>
      </c>
      <c r="B57" s="29" t="str">
        <f>IFERROR(__xludf.DUMMYFUNCTION("if(isblank(A57),"""",filter(Moorings!A:A,Moorings!B:B=left(A57,14),Moorings!D:D=D57))"),"ATAPL-65310-830-0010")</f>
        <v>ATAPL-65310-830-0010</v>
      </c>
      <c r="C57" s="30" t="str">
        <f>IFERROR(__xludf.DUMMYFUNCTION("if(isblank(A57),"""",filter(Moorings!C:C,Moorings!B:B=left(A57,14),Moorings!D:D=D57))"),"SN0010")</f>
        <v>SN0010</v>
      </c>
      <c r="D57" s="8">
        <v>2.0</v>
      </c>
      <c r="E57" s="30" t="str">
        <f>IFERROR(__xludf.DUMMYFUNCTION("if(isblank(A57),"""",filter(Moorings!A:A,Moorings!B:B=A57,Moorings!D:D=D57))"),"ATAPL-67627-00004")</f>
        <v>ATAPL-67627-00004</v>
      </c>
      <c r="F57" s="30" t="str">
        <f>IFERROR(__xludf.DUMMYFUNCTION("if(isblank(A57),"""",filter(Moorings!C:C,Moorings!B:B=A57,Moorings!D:D=D57))"),"16-50119")</f>
        <v>16-50119</v>
      </c>
      <c r="G57" s="33" t="s">
        <v>97</v>
      </c>
      <c r="H57" s="34">
        <v>177.4437</v>
      </c>
      <c r="I57" s="33"/>
    </row>
    <row r="58" ht="15.75" customHeight="1">
      <c r="A58" s="34" t="s">
        <v>43</v>
      </c>
      <c r="B58" s="29" t="str">
        <f>IFERROR(__xludf.DUMMYFUNCTION("if(isblank(A58),"""",filter(Moorings!A:A,Moorings!B:B=left(A58,14),Moorings!D:D=D58))"),"ATAPL-65310-830-0010")</f>
        <v>ATAPL-65310-830-0010</v>
      </c>
      <c r="C58" s="30" t="str">
        <f>IFERROR(__xludf.DUMMYFUNCTION("if(isblank(A58),"""",filter(Moorings!C:C,Moorings!B:B=left(A58,14),Moorings!D:D=D58))"),"SN0010")</f>
        <v>SN0010</v>
      </c>
      <c r="D58" s="8">
        <v>2.0</v>
      </c>
      <c r="E58" s="30" t="str">
        <f>IFERROR(__xludf.DUMMYFUNCTION("if(isblank(A58),"""",filter(Moorings!A:A,Moorings!B:B=A58,Moorings!D:D=D58))"),"ATAPL-67627-00004")</f>
        <v>ATAPL-67627-00004</v>
      </c>
      <c r="F58" s="30" t="str">
        <f>IFERROR(__xludf.DUMMYFUNCTION("if(isblank(A58),"""",filter(Moorings!C:C,Moorings!B:B=A58,Moorings!D:D=D58))"),"16-50119")</f>
        <v>16-50119</v>
      </c>
      <c r="G58" s="33" t="s">
        <v>98</v>
      </c>
      <c r="H58" s="34">
        <v>-58.1147</v>
      </c>
      <c r="I58" s="33"/>
    </row>
    <row r="59" ht="15.75" customHeight="1">
      <c r="A59" s="34" t="s">
        <v>43</v>
      </c>
      <c r="B59" s="29" t="str">
        <f>IFERROR(__xludf.DUMMYFUNCTION("if(isblank(A59),"""",filter(Moorings!A:A,Moorings!B:B=left(A59,14),Moorings!D:D=D59))"),"ATAPL-65310-830-0010")</f>
        <v>ATAPL-65310-830-0010</v>
      </c>
      <c r="C59" s="30" t="str">
        <f>IFERROR(__xludf.DUMMYFUNCTION("if(isblank(A59),"""",filter(Moorings!C:C,Moorings!B:B=left(A59,14),Moorings!D:D=D59))"),"SN0010")</f>
        <v>SN0010</v>
      </c>
      <c r="D59" s="8">
        <v>2.0</v>
      </c>
      <c r="E59" s="30" t="str">
        <f>IFERROR(__xludf.DUMMYFUNCTION("if(isblank(A59),"""",filter(Moorings!A:A,Moorings!B:B=A59,Moorings!D:D=D59))"),"ATAPL-67627-00004")</f>
        <v>ATAPL-67627-00004</v>
      </c>
      <c r="F59" s="30" t="str">
        <f>IFERROR(__xludf.DUMMYFUNCTION("if(isblank(A59),"""",filter(Moorings!C:C,Moorings!B:B=A59,Moorings!D:D=D59))"),"16-50119")</f>
        <v>16-50119</v>
      </c>
      <c r="G59" s="33" t="s">
        <v>99</v>
      </c>
      <c r="H59" s="34">
        <v>-1.002172</v>
      </c>
      <c r="I59" s="33"/>
    </row>
    <row r="60" ht="15.75" customHeight="1">
      <c r="A60" s="34" t="s">
        <v>43</v>
      </c>
      <c r="B60" s="29" t="str">
        <f>IFERROR(__xludf.DUMMYFUNCTION("if(isblank(A60),"""",filter(Moorings!A:A,Moorings!B:B=left(A60,14),Moorings!D:D=D60))"),"ATAPL-65310-830-0010")</f>
        <v>ATAPL-65310-830-0010</v>
      </c>
      <c r="C60" s="30" t="str">
        <f>IFERROR(__xludf.DUMMYFUNCTION("if(isblank(A60),"""",filter(Moorings!C:C,Moorings!B:B=left(A60,14),Moorings!D:D=D60))"),"SN0010")</f>
        <v>SN0010</v>
      </c>
      <c r="D60" s="8">
        <v>2.0</v>
      </c>
      <c r="E60" s="30" t="str">
        <f>IFERROR(__xludf.DUMMYFUNCTION("if(isblank(A60),"""",filter(Moorings!A:A,Moorings!B:B=A60,Moorings!D:D=D60))"),"ATAPL-67627-00004")</f>
        <v>ATAPL-67627-00004</v>
      </c>
      <c r="F60" s="30" t="str">
        <f>IFERROR(__xludf.DUMMYFUNCTION("if(isblank(A60),"""",filter(Moorings!C:C,Moorings!B:B=A60,Moorings!D:D=D60))"),"16-50119")</f>
        <v>16-50119</v>
      </c>
      <c r="G60" s="33" t="s">
        <v>100</v>
      </c>
      <c r="H60" s="34">
        <v>525422.7</v>
      </c>
      <c r="I60" s="33"/>
    </row>
    <row r="61" ht="15.75" customHeight="1">
      <c r="A61" s="34" t="s">
        <v>43</v>
      </c>
      <c r="B61" s="29" t="str">
        <f>IFERROR(__xludf.DUMMYFUNCTION("if(isblank(A61),"""",filter(Moorings!A:A,Moorings!B:B=left(A61,14),Moorings!D:D=D61))"),"ATAPL-65310-830-0010")</f>
        <v>ATAPL-65310-830-0010</v>
      </c>
      <c r="C61" s="30" t="str">
        <f>IFERROR(__xludf.DUMMYFUNCTION("if(isblank(A61),"""",filter(Moorings!C:C,Moorings!B:B=left(A61,14),Moorings!D:D=D61))"),"SN0010")</f>
        <v>SN0010</v>
      </c>
      <c r="D61" s="8">
        <v>2.0</v>
      </c>
      <c r="E61" s="30" t="str">
        <f>IFERROR(__xludf.DUMMYFUNCTION("if(isblank(A61),"""",filter(Moorings!A:A,Moorings!B:B=A61,Moorings!D:D=D61))"),"ATAPL-67627-00004")</f>
        <v>ATAPL-67627-00004</v>
      </c>
      <c r="F61" s="30" t="str">
        <f>IFERROR(__xludf.DUMMYFUNCTION("if(isblank(A61),"""",filter(Moorings!C:C,Moorings!B:B=A61,Moorings!D:D=D61))"),"16-50119")</f>
        <v>16-50119</v>
      </c>
      <c r="G61" s="33" t="s">
        <v>101</v>
      </c>
      <c r="H61" s="34">
        <v>13.91866</v>
      </c>
      <c r="I61" s="33"/>
    </row>
    <row r="62" ht="15.75" customHeight="1">
      <c r="A62" s="34" t="s">
        <v>43</v>
      </c>
      <c r="B62" s="29" t="str">
        <f>IFERROR(__xludf.DUMMYFUNCTION("if(isblank(A62),"""",filter(Moorings!A:A,Moorings!B:B=left(A62,14),Moorings!D:D=D62))"),"ATAPL-65310-830-0010")</f>
        <v>ATAPL-65310-830-0010</v>
      </c>
      <c r="C62" s="30" t="str">
        <f>IFERROR(__xludf.DUMMYFUNCTION("if(isblank(A62),"""",filter(Moorings!C:C,Moorings!B:B=left(A62,14),Moorings!D:D=D62))"),"SN0010")</f>
        <v>SN0010</v>
      </c>
      <c r="D62" s="8">
        <v>2.0</v>
      </c>
      <c r="E62" s="30" t="str">
        <f>IFERROR(__xludf.DUMMYFUNCTION("if(isblank(A62),"""",filter(Moorings!A:A,Moorings!B:B=A62,Moorings!D:D=D62))"),"ATAPL-67627-00004")</f>
        <v>ATAPL-67627-00004</v>
      </c>
      <c r="F62" s="30" t="str">
        <f>IFERROR(__xludf.DUMMYFUNCTION("if(isblank(A62),"""",filter(Moorings!C:C,Moorings!B:B=A62,Moorings!D:D=D62))"),"16-50119")</f>
        <v>16-50119</v>
      </c>
      <c r="G62" s="33" t="s">
        <v>102</v>
      </c>
      <c r="H62" s="34">
        <v>-0.1351898</v>
      </c>
      <c r="I62" s="33"/>
    </row>
    <row r="63" ht="15.75" customHeight="1">
      <c r="A63" s="34" t="s">
        <v>43</v>
      </c>
      <c r="B63" s="29" t="str">
        <f>IFERROR(__xludf.DUMMYFUNCTION("if(isblank(A63),"""",filter(Moorings!A:A,Moorings!B:B=left(A63,14),Moorings!D:D=D63))"),"ATAPL-65310-830-0010")</f>
        <v>ATAPL-65310-830-0010</v>
      </c>
      <c r="C63" s="30" t="str">
        <f>IFERROR(__xludf.DUMMYFUNCTION("if(isblank(A63),"""",filter(Moorings!C:C,Moorings!B:B=left(A63,14),Moorings!D:D=D63))"),"SN0010")</f>
        <v>SN0010</v>
      </c>
      <c r="D63" s="8">
        <v>2.0</v>
      </c>
      <c r="E63" s="30" t="str">
        <f>IFERROR(__xludf.DUMMYFUNCTION("if(isblank(A63),"""",filter(Moorings!A:A,Moorings!B:B=A63,Moorings!D:D=D63))"),"ATAPL-67627-00004")</f>
        <v>ATAPL-67627-00004</v>
      </c>
      <c r="F63" s="30" t="str">
        <f>IFERROR(__xludf.DUMMYFUNCTION("if(isblank(A63),"""",filter(Moorings!C:C,Moorings!B:B=A63,Moorings!D:D=D63))"),"16-50119")</f>
        <v>16-50119</v>
      </c>
      <c r="G63" s="33" t="s">
        <v>103</v>
      </c>
      <c r="H63" s="34">
        <v>25.0495</v>
      </c>
      <c r="I63" s="33"/>
    </row>
    <row r="64" ht="15.75" customHeight="1">
      <c r="A64" s="34" t="s">
        <v>43</v>
      </c>
      <c r="B64" s="29" t="str">
        <f>IFERROR(__xludf.DUMMYFUNCTION("if(isblank(A64),"""",filter(Moorings!A:A,Moorings!B:B=left(A64,14),Moorings!D:D=D64))"),"ATAPL-65310-830-0010")</f>
        <v>ATAPL-65310-830-0010</v>
      </c>
      <c r="C64" s="30" t="str">
        <f>IFERROR(__xludf.DUMMYFUNCTION("if(isblank(A64),"""",filter(Moorings!C:C,Moorings!B:B=left(A64,14),Moorings!D:D=D64))"),"SN0010")</f>
        <v>SN0010</v>
      </c>
      <c r="D64" s="8">
        <v>2.0</v>
      </c>
      <c r="E64" s="30" t="str">
        <f>IFERROR(__xludf.DUMMYFUNCTION("if(isblank(A64),"""",filter(Moorings!A:A,Moorings!B:B=A64,Moorings!D:D=D64))"),"ATAPL-67627-00004")</f>
        <v>ATAPL-67627-00004</v>
      </c>
      <c r="F64" s="30" t="str">
        <f>IFERROR(__xludf.DUMMYFUNCTION("if(isblank(A64),"""",filter(Moorings!C:C,Moorings!B:B=A64,Moorings!D:D=D64))"),"16-50119")</f>
        <v>16-50119</v>
      </c>
      <c r="G64" s="33" t="s">
        <v>104</v>
      </c>
      <c r="H64" s="34">
        <v>-1.0E-4</v>
      </c>
      <c r="I64" s="33"/>
    </row>
    <row r="65" ht="15.75" customHeight="1">
      <c r="A65" s="34" t="s">
        <v>43</v>
      </c>
      <c r="B65" s="29" t="str">
        <f>IFERROR(__xludf.DUMMYFUNCTION("if(isblank(A65),"""",filter(Moorings!A:A,Moorings!B:B=left(A65,14),Moorings!D:D=D65))"),"ATAPL-65310-830-0010")</f>
        <v>ATAPL-65310-830-0010</v>
      </c>
      <c r="C65" s="30" t="str">
        <f>IFERROR(__xludf.DUMMYFUNCTION("if(isblank(A65),"""",filter(Moorings!C:C,Moorings!B:B=left(A65,14),Moorings!D:D=D65))"),"SN0010")</f>
        <v>SN0010</v>
      </c>
      <c r="D65" s="8">
        <v>2.0</v>
      </c>
      <c r="E65" s="30" t="str">
        <f>IFERROR(__xludf.DUMMYFUNCTION("if(isblank(A65),"""",filter(Moorings!A:A,Moorings!B:B=A65,Moorings!D:D=D65))"),"ATAPL-67627-00004")</f>
        <v>ATAPL-67627-00004</v>
      </c>
      <c r="F65" s="30" t="str">
        <f>IFERROR(__xludf.DUMMYFUNCTION("if(isblank(A65),"""",filter(Moorings!C:C,Moorings!B:B=A65,Moorings!D:D=D65))"),"16-50119")</f>
        <v>16-50119</v>
      </c>
      <c r="G65" s="33" t="s">
        <v>105</v>
      </c>
      <c r="H65" s="34">
        <v>0.0</v>
      </c>
      <c r="I65" s="33"/>
    </row>
    <row r="66" ht="15.75" customHeight="1">
      <c r="A66" s="34"/>
      <c r="B66" s="29" t="str">
        <f>IFERROR(__xludf.DUMMYFUNCTION("if(isblank(A66),"""",filter(Moorings!A:A,Moorings!B:B=left(A66,14),Moorings!D:D=D66))"),"")</f>
        <v/>
      </c>
      <c r="C66" s="30" t="str">
        <f>IFERROR(__xludf.DUMMYFUNCTION("if(isblank(A66),"""",filter(Moorings!C:C,Moorings!B:B=left(A66,14),Moorings!D:D=D66))"),"")</f>
        <v/>
      </c>
      <c r="D66" s="36"/>
      <c r="E66" s="31" t="str">
        <f>IFERROR(__xludf.DUMMYFUNCTION("if(isblank(A66),"""",filter(Moorings!A:A,Moorings!B:B=A66,Moorings!D:D=D66))"),"")</f>
        <v/>
      </c>
      <c r="F66" s="31" t="str">
        <f>IFERROR(__xludf.DUMMYFUNCTION("if(isblank(A66),"""",filter(Moorings!C:C,Moorings!B:B=A66,Moorings!D:D=D66))"),"")</f>
        <v/>
      </c>
      <c r="G66" s="33"/>
      <c r="H66" s="42"/>
      <c r="I66" s="33"/>
    </row>
    <row r="67" ht="15.75" customHeight="1">
      <c r="A67" s="38" t="s">
        <v>48</v>
      </c>
      <c r="B67" s="29" t="str">
        <f>IFERROR(__xludf.DUMMYFUNCTION("if(isblank(A67),"""",filter(Moorings!A:A,Moorings!B:B=left(A67,14),Moorings!D:D=D67))"),"ATAPL-65310-010-0003")</f>
        <v>ATAPL-65310-010-0003</v>
      </c>
      <c r="C67" s="30" t="str">
        <f>IFERROR(__xludf.DUMMYFUNCTION("if(isblank(A67),"""",filter(Moorings!C:C,Moorings!B:B=left(A67,14),Moorings!D:D=D67))"),"SN0003")</f>
        <v>SN0003</v>
      </c>
      <c r="D67" s="19">
        <v>1.0</v>
      </c>
      <c r="E67" s="30" t="str">
        <f>IFERROR(__xludf.DUMMYFUNCTION("if(isblank(A67),"""",filter(Moorings!A:A,Moorings!B:B=A67,Moorings!D:D=D67))"),"ATAPL-69943-00002")</f>
        <v>ATAPL-69943-00002</v>
      </c>
      <c r="F67" s="30" t="str">
        <f>IFERROR(__xludf.DUMMYFUNCTION("if(isblank(A67),"""",filter(Moorings!C:C,Moorings!B:B=A67,Moorings!D:D=D67))"),"155")</f>
        <v>155</v>
      </c>
      <c r="G67" s="41" t="s">
        <v>106</v>
      </c>
      <c r="H67" s="43" t="s">
        <v>107</v>
      </c>
      <c r="I67" s="33"/>
    </row>
    <row r="68" ht="15.75" customHeight="1">
      <c r="A68" s="38" t="s">
        <v>48</v>
      </c>
      <c r="B68" s="29" t="str">
        <f>IFERROR(__xludf.DUMMYFUNCTION("if(isblank(A68),"""",filter(Moorings!A:A,Moorings!B:B=left(A68,14),Moorings!D:D=D68))"),"ATAPL-65310-010-0003")</f>
        <v>ATAPL-65310-010-0003</v>
      </c>
      <c r="C68" s="30" t="str">
        <f>IFERROR(__xludf.DUMMYFUNCTION("if(isblank(A68),"""",filter(Moorings!C:C,Moorings!B:B=left(A68,14),Moorings!D:D=D68))"),"SN0003")</f>
        <v>SN0003</v>
      </c>
      <c r="D68" s="19">
        <v>1.0</v>
      </c>
      <c r="E68" s="30" t="str">
        <f>IFERROR(__xludf.DUMMYFUNCTION("if(isblank(A68),"""",filter(Moorings!A:A,Moorings!B:B=A68,Moorings!D:D=D68))"),"ATAPL-69943-00002")</f>
        <v>ATAPL-69943-00002</v>
      </c>
      <c r="F68" s="30" t="str">
        <f>IFERROR(__xludf.DUMMYFUNCTION("if(isblank(A68),"""",filter(Moorings!C:C,Moorings!B:B=A68,Moorings!D:D=D68))"),"155")</f>
        <v>155</v>
      </c>
      <c r="G68" s="41" t="s">
        <v>108</v>
      </c>
      <c r="H68" s="43" t="s">
        <v>109</v>
      </c>
      <c r="I68" s="33"/>
    </row>
    <row r="69" ht="15.75" customHeight="1">
      <c r="A69" s="38" t="s">
        <v>48</v>
      </c>
      <c r="B69" s="29" t="str">
        <f>IFERROR(__xludf.DUMMYFUNCTION("if(isblank(A69),"""",filter(Moorings!A:A,Moorings!B:B=left(A69,14),Moorings!D:D=D69))"),"ATAPL-65310-010-0003")</f>
        <v>ATAPL-65310-010-0003</v>
      </c>
      <c r="C69" s="30" t="str">
        <f>IFERROR(__xludf.DUMMYFUNCTION("if(isblank(A69),"""",filter(Moorings!C:C,Moorings!B:B=left(A69,14),Moorings!D:D=D69))"),"SN0003")</f>
        <v>SN0003</v>
      </c>
      <c r="D69" s="19">
        <v>1.0</v>
      </c>
      <c r="E69" s="30" t="str">
        <f>IFERROR(__xludf.DUMMYFUNCTION("if(isblank(A69),"""",filter(Moorings!A:A,Moorings!B:B=A69,Moorings!D:D=D69))"),"ATAPL-69943-00002")</f>
        <v>ATAPL-69943-00002</v>
      </c>
      <c r="F69" s="30" t="str">
        <f>IFERROR(__xludf.DUMMYFUNCTION("if(isblank(A69),"""",filter(Moorings!C:C,Moorings!B:B=A69,Moorings!D:D=D69))"),"155")</f>
        <v>155</v>
      </c>
      <c r="G69" s="41" t="s">
        <v>110</v>
      </c>
      <c r="H69" s="43">
        <v>15.6</v>
      </c>
      <c r="I69" s="33"/>
    </row>
    <row r="70" ht="15.75" customHeight="1">
      <c r="A70" s="38" t="s">
        <v>48</v>
      </c>
      <c r="B70" s="29" t="str">
        <f>IFERROR(__xludf.DUMMYFUNCTION("if(isblank(A70),"""",filter(Moorings!A:A,Moorings!B:B=left(A70,14),Moorings!D:D=D70))"),"ATAPL-65310-010-0003")</f>
        <v>ATAPL-65310-010-0003</v>
      </c>
      <c r="C70" s="30" t="str">
        <f>IFERROR(__xludf.DUMMYFUNCTION("if(isblank(A70),"""",filter(Moorings!C:C,Moorings!B:B=left(A70,14),Moorings!D:D=D70))"),"SN0003")</f>
        <v>SN0003</v>
      </c>
      <c r="D70" s="19">
        <v>1.0</v>
      </c>
      <c r="E70" s="30" t="str">
        <f>IFERROR(__xludf.DUMMYFUNCTION("if(isblank(A70),"""",filter(Moorings!A:A,Moorings!B:B=A70,Moorings!D:D=D70))"),"ATAPL-69943-00002")</f>
        <v>ATAPL-69943-00002</v>
      </c>
      <c r="F70" s="30" t="str">
        <f>IFERROR(__xludf.DUMMYFUNCTION("if(isblank(A70),"""",filter(Moorings!C:C,Moorings!B:B=A70,Moorings!D:D=D70))"),"155")</f>
        <v>155</v>
      </c>
      <c r="G70" s="41" t="s">
        <v>111</v>
      </c>
      <c r="H70" s="43" t="s">
        <v>112</v>
      </c>
      <c r="I70" s="33"/>
    </row>
    <row r="71" ht="15.75" customHeight="1">
      <c r="A71" s="38" t="s">
        <v>48</v>
      </c>
      <c r="B71" s="29" t="str">
        <f>IFERROR(__xludf.DUMMYFUNCTION("if(isblank(A71),"""",filter(Moorings!A:A,Moorings!B:B=left(A71,14),Moorings!D:D=D71))"),"ATAPL-65310-010-0003")</f>
        <v>ATAPL-65310-010-0003</v>
      </c>
      <c r="C71" s="30" t="str">
        <f>IFERROR(__xludf.DUMMYFUNCTION("if(isblank(A71),"""",filter(Moorings!C:C,Moorings!B:B=left(A71,14),Moorings!D:D=D71))"),"SN0003")</f>
        <v>SN0003</v>
      </c>
      <c r="D71" s="19">
        <v>1.0</v>
      </c>
      <c r="E71" s="30" t="str">
        <f>IFERROR(__xludf.DUMMYFUNCTION("if(isblank(A71),"""",filter(Moorings!A:A,Moorings!B:B=A71,Moorings!D:D=D71))"),"ATAPL-69943-00002")</f>
        <v>ATAPL-69943-00002</v>
      </c>
      <c r="F71" s="30" t="str">
        <f>IFERROR(__xludf.DUMMYFUNCTION("if(isblank(A71),"""",filter(Moorings!C:C,Moorings!B:B=A71,Moorings!D:D=D71))"),"155")</f>
        <v>155</v>
      </c>
      <c r="G71" s="41" t="s">
        <v>113</v>
      </c>
      <c r="H71" s="43" t="s">
        <v>114</v>
      </c>
      <c r="I71" s="33"/>
    </row>
    <row r="72" ht="15.75" customHeight="1">
      <c r="A72" s="38" t="s">
        <v>48</v>
      </c>
      <c r="B72" s="29" t="str">
        <f>IFERROR(__xludf.DUMMYFUNCTION("if(isblank(A72),"""",filter(Moorings!A:A,Moorings!B:B=left(A72,14),Moorings!D:D=D72))"),"ATAPL-65310-010-0003")</f>
        <v>ATAPL-65310-010-0003</v>
      </c>
      <c r="C72" s="30" t="str">
        <f>IFERROR(__xludf.DUMMYFUNCTION("if(isblank(A72),"""",filter(Moorings!C:C,Moorings!B:B=left(A72,14),Moorings!D:D=D72))"),"SN0003")</f>
        <v>SN0003</v>
      </c>
      <c r="D72" s="19">
        <v>1.0</v>
      </c>
      <c r="E72" s="30" t="str">
        <f>IFERROR(__xludf.DUMMYFUNCTION("if(isblank(A72),"""",filter(Moorings!A:A,Moorings!B:B=A72,Moorings!D:D=D72))"),"ATAPL-69943-00002")</f>
        <v>ATAPL-69943-00002</v>
      </c>
      <c r="F72" s="30" t="str">
        <f>IFERROR(__xludf.DUMMYFUNCTION("if(isblank(A72),"""",filter(Moorings!C:C,Moorings!B:B=A72,Moorings!D:D=D72))"),"155")</f>
        <v>155</v>
      </c>
      <c r="G72" s="41" t="s">
        <v>115</v>
      </c>
      <c r="H72" s="44" t="s">
        <v>116</v>
      </c>
      <c r="I72" s="45" t="s">
        <v>117</v>
      </c>
    </row>
    <row r="73" ht="15.75" customHeight="1">
      <c r="A73" s="38" t="s">
        <v>48</v>
      </c>
      <c r="B73" s="29" t="str">
        <f>IFERROR(__xludf.DUMMYFUNCTION("if(isblank(A73),"""",filter(Moorings!A:A,Moorings!B:B=left(A73,14),Moorings!D:D=D73))"),"ATAPL-65310-010-0003")</f>
        <v>ATAPL-65310-010-0003</v>
      </c>
      <c r="C73" s="30" t="str">
        <f>IFERROR(__xludf.DUMMYFUNCTION("if(isblank(A73),"""",filter(Moorings!C:C,Moorings!B:B=left(A73,14),Moorings!D:D=D73))"),"SN0003")</f>
        <v>SN0003</v>
      </c>
      <c r="D73" s="19">
        <v>1.0</v>
      </c>
      <c r="E73" s="30" t="str">
        <f>IFERROR(__xludf.DUMMYFUNCTION("if(isblank(A73),"""",filter(Moorings!A:A,Moorings!B:B=A73,Moorings!D:D=D73))"),"ATAPL-69943-00002")</f>
        <v>ATAPL-69943-00002</v>
      </c>
      <c r="F73" s="30" t="str">
        <f>IFERROR(__xludf.DUMMYFUNCTION("if(isblank(A73),"""",filter(Moorings!C:C,Moorings!B:B=A73,Moorings!D:D=D73))"),"155")</f>
        <v>155</v>
      </c>
      <c r="G73" s="41" t="s">
        <v>118</v>
      </c>
      <c r="H73" s="43" t="s">
        <v>119</v>
      </c>
      <c r="I73" s="33"/>
    </row>
    <row r="74" ht="15.75" customHeight="1">
      <c r="A74" s="38" t="s">
        <v>48</v>
      </c>
      <c r="B74" s="29" t="str">
        <f>IFERROR(__xludf.DUMMYFUNCTION("if(isblank(A74),"""",filter(Moorings!A:A,Moorings!B:B=left(A74,14),Moorings!D:D=D74))"),"ATAPL-65310-010-0003")</f>
        <v>ATAPL-65310-010-0003</v>
      </c>
      <c r="C74" s="30" t="str">
        <f>IFERROR(__xludf.DUMMYFUNCTION("if(isblank(A74),"""",filter(Moorings!C:C,Moorings!B:B=left(A74,14),Moorings!D:D=D74))"),"SN0003")</f>
        <v>SN0003</v>
      </c>
      <c r="D74" s="19">
        <v>1.0</v>
      </c>
      <c r="E74" s="30" t="str">
        <f>IFERROR(__xludf.DUMMYFUNCTION("if(isblank(A74),"""",filter(Moorings!A:A,Moorings!B:B=A74,Moorings!D:D=D74))"),"ATAPL-69943-00002")</f>
        <v>ATAPL-69943-00002</v>
      </c>
      <c r="F74" s="30" t="str">
        <f>IFERROR(__xludf.DUMMYFUNCTION("if(isblank(A74),"""",filter(Moorings!C:C,Moorings!B:B=A74,Moorings!D:D=D74))"),"155")</f>
        <v>155</v>
      </c>
      <c r="G74" s="41" t="s">
        <v>120</v>
      </c>
      <c r="H74" s="43" t="s">
        <v>121</v>
      </c>
      <c r="I74" s="33"/>
    </row>
    <row r="75" ht="15.75" customHeight="1">
      <c r="A75" s="34"/>
      <c r="B75" s="29" t="str">
        <f>IFERROR(__xludf.DUMMYFUNCTION("if(isblank(A75),"""",filter(Moorings!A:A,Moorings!B:B=left(A75,14),Moorings!D:D=D75))"),"")</f>
        <v/>
      </c>
      <c r="C75" s="30" t="str">
        <f>IFERROR(__xludf.DUMMYFUNCTION("if(isblank(A75),"""",filter(Moorings!C:C,Moorings!B:B=left(A75,14),Moorings!D:D=D75))"),"")</f>
        <v/>
      </c>
      <c r="D75" s="26"/>
      <c r="E75" s="31" t="str">
        <f>IFERROR(__xludf.DUMMYFUNCTION("if(isblank(A75),"""",filter(Moorings!A:A,Moorings!B:B=A75,Moorings!D:D=D75))"),"")</f>
        <v/>
      </c>
      <c r="F75" s="31" t="str">
        <f>IFERROR(__xludf.DUMMYFUNCTION("if(isblank(A75),"""",filter(Moorings!C:C,Moorings!B:B=A75,Moorings!D:D=D75))"),"")</f>
        <v/>
      </c>
      <c r="G75" s="33"/>
      <c r="H75" s="46"/>
      <c r="I75" s="33"/>
    </row>
    <row r="76" ht="15.75" customHeight="1">
      <c r="A76" s="34" t="s">
        <v>48</v>
      </c>
      <c r="B76" s="29" t="str">
        <f>IFERROR(__xludf.DUMMYFUNCTION("if(isblank(A76),"""",filter(Moorings!A:A,Moorings!B:B=left(A76,14),Moorings!D:D=D76))"),"ATAPL-65310-830-0010")</f>
        <v>ATAPL-65310-830-0010</v>
      </c>
      <c r="C76" s="30" t="str">
        <f>IFERROR(__xludf.DUMMYFUNCTION("if(isblank(A76),"""",filter(Moorings!C:C,Moorings!B:B=left(A76,14),Moorings!D:D=D76))"),"SN0010")</f>
        <v>SN0010</v>
      </c>
      <c r="D76" s="8">
        <v>2.0</v>
      </c>
      <c r="E76" s="30" t="str">
        <f>IFERROR(__xludf.DUMMYFUNCTION("if(isblank(A76),"""",filter(Moorings!A:A,Moorings!B:B=A76,Moorings!D:D=D76))"),"ATAPL-69943-00006")</f>
        <v>ATAPL-69943-00006</v>
      </c>
      <c r="F76" s="30" t="str">
        <f>IFERROR(__xludf.DUMMYFUNCTION("if(isblank(A76),"""",filter(Moorings!C:C,Moorings!B:B=A76,Moorings!D:D=D76))"),"204")</f>
        <v>204</v>
      </c>
      <c r="G76" s="33" t="s">
        <v>106</v>
      </c>
      <c r="H76" s="46" t="s">
        <v>122</v>
      </c>
      <c r="I76" s="33"/>
    </row>
    <row r="77" ht="15.75" customHeight="1">
      <c r="A77" s="34" t="s">
        <v>48</v>
      </c>
      <c r="B77" s="29" t="str">
        <f>IFERROR(__xludf.DUMMYFUNCTION("if(isblank(A77),"""",filter(Moorings!A:A,Moorings!B:B=left(A77,14),Moorings!D:D=D77))"),"ATAPL-65310-830-0010")</f>
        <v>ATAPL-65310-830-0010</v>
      </c>
      <c r="C77" s="30" t="str">
        <f>IFERROR(__xludf.DUMMYFUNCTION("if(isblank(A77),"""",filter(Moorings!C:C,Moorings!B:B=left(A77,14),Moorings!D:D=D77))"),"SN0010")</f>
        <v>SN0010</v>
      </c>
      <c r="D77" s="8">
        <v>2.0</v>
      </c>
      <c r="E77" s="30" t="str">
        <f>IFERROR(__xludf.DUMMYFUNCTION("if(isblank(A77),"""",filter(Moorings!A:A,Moorings!B:B=A77,Moorings!D:D=D77))"),"ATAPL-69943-00006")</f>
        <v>ATAPL-69943-00006</v>
      </c>
      <c r="F77" s="30" t="str">
        <f>IFERROR(__xludf.DUMMYFUNCTION("if(isblank(A77),"""",filter(Moorings!C:C,Moorings!B:B=A77,Moorings!D:D=D77))"),"204")</f>
        <v>204</v>
      </c>
      <c r="G77" s="33" t="s">
        <v>108</v>
      </c>
      <c r="H77" s="46" t="s">
        <v>123</v>
      </c>
      <c r="I77" s="33"/>
    </row>
    <row r="78" ht="15.75" customHeight="1">
      <c r="A78" s="34" t="s">
        <v>48</v>
      </c>
      <c r="B78" s="29" t="str">
        <f>IFERROR(__xludf.DUMMYFUNCTION("if(isblank(A78),"""",filter(Moorings!A:A,Moorings!B:B=left(A78,14),Moorings!D:D=D78))"),"ATAPL-65310-830-0010")</f>
        <v>ATAPL-65310-830-0010</v>
      </c>
      <c r="C78" s="30" t="str">
        <f>IFERROR(__xludf.DUMMYFUNCTION("if(isblank(A78),"""",filter(Moorings!C:C,Moorings!B:B=left(A78,14),Moorings!D:D=D78))"),"SN0010")</f>
        <v>SN0010</v>
      </c>
      <c r="D78" s="8">
        <v>2.0</v>
      </c>
      <c r="E78" s="30" t="str">
        <f>IFERROR(__xludf.DUMMYFUNCTION("if(isblank(A78),"""",filter(Moorings!A:A,Moorings!B:B=A78,Moorings!D:D=D78))"),"ATAPL-69943-00006")</f>
        <v>ATAPL-69943-00006</v>
      </c>
      <c r="F78" s="30" t="str">
        <f>IFERROR(__xludf.DUMMYFUNCTION("if(isblank(A78),"""",filter(Moorings!C:C,Moorings!B:B=A78,Moorings!D:D=D78))"),"204")</f>
        <v>204</v>
      </c>
      <c r="G78" s="33" t="s">
        <v>110</v>
      </c>
      <c r="H78" s="42">
        <v>15.4</v>
      </c>
      <c r="I78" s="33"/>
    </row>
    <row r="79" ht="15.75" customHeight="1">
      <c r="A79" s="34" t="s">
        <v>48</v>
      </c>
      <c r="B79" s="29" t="str">
        <f>IFERROR(__xludf.DUMMYFUNCTION("if(isblank(A79),"""",filter(Moorings!A:A,Moorings!B:B=left(A79,14),Moorings!D:D=D79))"),"ATAPL-65310-830-0010")</f>
        <v>ATAPL-65310-830-0010</v>
      </c>
      <c r="C79" s="30" t="str">
        <f>IFERROR(__xludf.DUMMYFUNCTION("if(isblank(A79),"""",filter(Moorings!C:C,Moorings!B:B=left(A79,14),Moorings!D:D=D79))"),"SN0010")</f>
        <v>SN0010</v>
      </c>
      <c r="D79" s="8">
        <v>2.0</v>
      </c>
      <c r="E79" s="30" t="str">
        <f>IFERROR(__xludf.DUMMYFUNCTION("if(isblank(A79),"""",filter(Moorings!A:A,Moorings!B:B=A79,Moorings!D:D=D79))"),"ATAPL-69943-00006")</f>
        <v>ATAPL-69943-00006</v>
      </c>
      <c r="F79" s="30" t="str">
        <f>IFERROR(__xludf.DUMMYFUNCTION("if(isblank(A79),"""",filter(Moorings!C:C,Moorings!B:B=A79,Moorings!D:D=D79))"),"204")</f>
        <v>204</v>
      </c>
      <c r="G79" s="33" t="s">
        <v>111</v>
      </c>
      <c r="H79" s="42" t="s">
        <v>124</v>
      </c>
      <c r="I79" s="33"/>
    </row>
    <row r="80" ht="15.75" customHeight="1">
      <c r="A80" s="34" t="s">
        <v>48</v>
      </c>
      <c r="B80" s="29" t="str">
        <f>IFERROR(__xludf.DUMMYFUNCTION("if(isblank(A80),"""",filter(Moorings!A:A,Moorings!B:B=left(A80,14),Moorings!D:D=D80))"),"ATAPL-65310-830-0010")</f>
        <v>ATAPL-65310-830-0010</v>
      </c>
      <c r="C80" s="30" t="str">
        <f>IFERROR(__xludf.DUMMYFUNCTION("if(isblank(A80),"""",filter(Moorings!C:C,Moorings!B:B=left(A80,14),Moorings!D:D=D80))"),"SN0010")</f>
        <v>SN0010</v>
      </c>
      <c r="D80" s="8">
        <v>2.0</v>
      </c>
      <c r="E80" s="30" t="str">
        <f>IFERROR(__xludf.DUMMYFUNCTION("if(isblank(A80),"""",filter(Moorings!A:A,Moorings!B:B=A80,Moorings!D:D=D80))"),"ATAPL-69943-00006")</f>
        <v>ATAPL-69943-00006</v>
      </c>
      <c r="F80" s="30" t="str">
        <f>IFERROR(__xludf.DUMMYFUNCTION("if(isblank(A80),"""",filter(Moorings!C:C,Moorings!B:B=A80,Moorings!D:D=D80))"),"204")</f>
        <v>204</v>
      </c>
      <c r="G80" s="34" t="s">
        <v>113</v>
      </c>
      <c r="H80" s="42" t="s">
        <v>125</v>
      </c>
      <c r="I80" s="33"/>
    </row>
    <row r="81" ht="15.75" customHeight="1">
      <c r="A81" s="34" t="s">
        <v>48</v>
      </c>
      <c r="B81" s="29" t="str">
        <f>IFERROR(__xludf.DUMMYFUNCTION("if(isblank(A81),"""",filter(Moorings!A:A,Moorings!B:B=left(A81,14),Moorings!D:D=D81))"),"ATAPL-65310-830-0010")</f>
        <v>ATAPL-65310-830-0010</v>
      </c>
      <c r="C81" s="30" t="str">
        <f>IFERROR(__xludf.DUMMYFUNCTION("if(isblank(A81),"""",filter(Moorings!C:C,Moorings!B:B=left(A81,14),Moorings!D:D=D81))"),"SN0010")</f>
        <v>SN0010</v>
      </c>
      <c r="D81" s="8">
        <v>2.0</v>
      </c>
      <c r="E81" s="30" t="str">
        <f>IFERROR(__xludf.DUMMYFUNCTION("if(isblank(A81),"""",filter(Moorings!A:A,Moorings!B:B=A81,Moorings!D:D=D81))"),"ATAPL-69943-00006")</f>
        <v>ATAPL-69943-00006</v>
      </c>
      <c r="F81" s="30" t="str">
        <f>IFERROR(__xludf.DUMMYFUNCTION("if(isblank(A81),"""",filter(Moorings!C:C,Moorings!B:B=A81,Moorings!D:D=D81))"),"204")</f>
        <v>204</v>
      </c>
      <c r="G81" s="33" t="s">
        <v>115</v>
      </c>
      <c r="H81" s="44" t="s">
        <v>116</v>
      </c>
      <c r="I81" s="45" t="s">
        <v>117</v>
      </c>
    </row>
    <row r="82" ht="15.75" customHeight="1">
      <c r="A82" s="34" t="s">
        <v>48</v>
      </c>
      <c r="B82" s="29" t="str">
        <f>IFERROR(__xludf.DUMMYFUNCTION("if(isblank(A82),"""",filter(Moorings!A:A,Moorings!B:B=left(A82,14),Moorings!D:D=D82))"),"ATAPL-65310-830-0010")</f>
        <v>ATAPL-65310-830-0010</v>
      </c>
      <c r="C82" s="30" t="str">
        <f>IFERROR(__xludf.DUMMYFUNCTION("if(isblank(A82),"""",filter(Moorings!C:C,Moorings!B:B=left(A82,14),Moorings!D:D=D82))"),"SN0010")</f>
        <v>SN0010</v>
      </c>
      <c r="D82" s="8">
        <v>2.0</v>
      </c>
      <c r="E82" s="30" t="str">
        <f>IFERROR(__xludf.DUMMYFUNCTION("if(isblank(A82),"""",filter(Moorings!A:A,Moorings!B:B=A82,Moorings!D:D=D82))"),"ATAPL-69943-00006")</f>
        <v>ATAPL-69943-00006</v>
      </c>
      <c r="F82" s="30" t="str">
        <f>IFERROR(__xludf.DUMMYFUNCTION("if(isblank(A82),"""",filter(Moorings!C:C,Moorings!B:B=A82,Moorings!D:D=D82))"),"204")</f>
        <v>204</v>
      </c>
      <c r="G82" s="33" t="s">
        <v>118</v>
      </c>
      <c r="H82" s="42" t="s">
        <v>126</v>
      </c>
      <c r="I82" s="33"/>
    </row>
    <row r="83" ht="15.75" customHeight="1">
      <c r="A83" s="34" t="s">
        <v>48</v>
      </c>
      <c r="B83" s="29" t="str">
        <f>IFERROR(__xludf.DUMMYFUNCTION("if(isblank(A83),"""",filter(Moorings!A:A,Moorings!B:B=left(A83,14),Moorings!D:D=D83))"),"ATAPL-65310-830-0010")</f>
        <v>ATAPL-65310-830-0010</v>
      </c>
      <c r="C83" s="30" t="str">
        <f>IFERROR(__xludf.DUMMYFUNCTION("if(isblank(A83),"""",filter(Moorings!C:C,Moorings!B:B=left(A83,14),Moorings!D:D=D83))"),"SN0010")</f>
        <v>SN0010</v>
      </c>
      <c r="D83" s="8">
        <v>2.0</v>
      </c>
      <c r="E83" s="30" t="str">
        <f>IFERROR(__xludf.DUMMYFUNCTION("if(isblank(A83),"""",filter(Moorings!A:A,Moorings!B:B=A83,Moorings!D:D=D83))"),"ATAPL-69943-00006")</f>
        <v>ATAPL-69943-00006</v>
      </c>
      <c r="F83" s="30" t="str">
        <f>IFERROR(__xludf.DUMMYFUNCTION("if(isblank(A83),"""",filter(Moorings!C:C,Moorings!B:B=A83,Moorings!D:D=D83))"),"204")</f>
        <v>204</v>
      </c>
      <c r="G83" s="33" t="s">
        <v>120</v>
      </c>
      <c r="H83" s="42" t="s">
        <v>127</v>
      </c>
      <c r="I83" s="33"/>
    </row>
    <row r="84" ht="15.75" customHeight="1">
      <c r="A84" s="34"/>
      <c r="B84" s="29" t="str">
        <f>IFERROR(__xludf.DUMMYFUNCTION("if(isblank(A84),"""",filter(Moorings!A:A,Moorings!B:B=left(A84,14),Moorings!D:D=D84))"),"")</f>
        <v/>
      </c>
      <c r="C84" s="30" t="str">
        <f>IFERROR(__xludf.DUMMYFUNCTION("if(isblank(A84),"""",filter(Moorings!C:C,Moorings!B:B=left(A84,14),Moorings!D:D=D84))"),"")</f>
        <v/>
      </c>
      <c r="D84" s="36"/>
      <c r="E84" s="31" t="str">
        <f>IFERROR(__xludf.DUMMYFUNCTION("if(isblank(A84),"""",filter(Moorings!A:A,Moorings!B:B=A84,Moorings!D:D=D84))"),"")</f>
        <v/>
      </c>
      <c r="F84" s="31" t="str">
        <f>IFERROR(__xludf.DUMMYFUNCTION("if(isblank(A84),"""",filter(Moorings!C:C,Moorings!B:B=A84,Moorings!D:D=D84))"),"")</f>
        <v/>
      </c>
      <c r="G84" s="33"/>
      <c r="H84" s="42"/>
      <c r="I84" s="33"/>
    </row>
    <row r="85" ht="15.75" customHeight="1">
      <c r="A85" s="38" t="s">
        <v>50</v>
      </c>
      <c r="B85" s="29" t="str">
        <f>IFERROR(__xludf.DUMMYFUNCTION("if(isblank(A85),"""",filter(Moorings!A:A,Moorings!B:B=left(A85,14),Moorings!D:D=D85))"),"ATAPL-65310-010-0003")</f>
        <v>ATAPL-65310-010-0003</v>
      </c>
      <c r="C85" s="30" t="str">
        <f>IFERROR(__xludf.DUMMYFUNCTION("if(isblank(A85),"""",filter(Moorings!C:C,Moorings!B:B=left(A85,14),Moorings!D:D=D85))"),"SN0003")</f>
        <v>SN0003</v>
      </c>
      <c r="D85" s="19">
        <v>1.0</v>
      </c>
      <c r="E85" s="30" t="str">
        <f>IFERROR(__xludf.DUMMYFUNCTION("if(isblank(A85),"""",filter(Moorings!A:A,Moorings!B:B=A85,Moorings!D:D=D85))"),"ATAPL-68073-00002")</f>
        <v>ATAPL-68073-00002</v>
      </c>
      <c r="F85" s="30" t="str">
        <f>IFERROR(__xludf.DUMMYFUNCTION("if(isblank(A85),"""",filter(Moorings!C:C,Moorings!B:B=A85,Moorings!D:D=D85))"),"18813")</f>
        <v>18813</v>
      </c>
      <c r="G85" s="41" t="s">
        <v>82</v>
      </c>
      <c r="H85" s="38">
        <v>44.51526667</v>
      </c>
      <c r="I85" s="33"/>
    </row>
    <row r="86" ht="15.75" customHeight="1">
      <c r="A86" s="38" t="s">
        <v>50</v>
      </c>
      <c r="B86" s="29" t="str">
        <f>IFERROR(__xludf.DUMMYFUNCTION("if(isblank(A86),"""",filter(Moorings!A:A,Moorings!B:B=left(A86,14),Moorings!D:D=D86))"),"ATAPL-65310-010-0003")</f>
        <v>ATAPL-65310-010-0003</v>
      </c>
      <c r="C86" s="30" t="str">
        <f>IFERROR(__xludf.DUMMYFUNCTION("if(isblank(A86),"""",filter(Moorings!C:C,Moorings!B:B=left(A86,14),Moorings!D:D=D86))"),"SN0003")</f>
        <v>SN0003</v>
      </c>
      <c r="D86" s="19">
        <v>1.0</v>
      </c>
      <c r="E86" s="30" t="str">
        <f>IFERROR(__xludf.DUMMYFUNCTION("if(isblank(A86),"""",filter(Moorings!A:A,Moorings!B:B=A86,Moorings!D:D=D86))"),"ATAPL-68073-00002")</f>
        <v>ATAPL-68073-00002</v>
      </c>
      <c r="F86" s="30" t="str">
        <f>IFERROR(__xludf.DUMMYFUNCTION("if(isblank(A86),"""",filter(Moorings!C:C,Moorings!B:B=A86,Moorings!D:D=D86))"),"18813")</f>
        <v>18813</v>
      </c>
      <c r="G86" s="41" t="s">
        <v>83</v>
      </c>
      <c r="H86" s="38">
        <v>-125.38987</v>
      </c>
      <c r="I86" s="33"/>
    </row>
    <row r="87" ht="15.75" customHeight="1">
      <c r="A87" s="38" t="s">
        <v>50</v>
      </c>
      <c r="B87" s="29" t="str">
        <f>IFERROR(__xludf.DUMMYFUNCTION("if(isblank(A87),"""",filter(Moorings!A:A,Moorings!B:B=left(A87,14),Moorings!D:D=D87))"),"ATAPL-65310-010-0003")</f>
        <v>ATAPL-65310-010-0003</v>
      </c>
      <c r="C87" s="30" t="str">
        <f>IFERROR(__xludf.DUMMYFUNCTION("if(isblank(A87),"""",filter(Moorings!C:C,Moorings!B:B=left(A87,14),Moorings!D:D=D87))"),"SN0003")</f>
        <v>SN0003</v>
      </c>
      <c r="D87" s="19">
        <v>1.0</v>
      </c>
      <c r="E87" s="30" t="str">
        <f>IFERROR(__xludf.DUMMYFUNCTION("if(isblank(A87),"""",filter(Moorings!A:A,Moorings!B:B=A87,Moorings!D:D=D87))"),"ATAPL-68073-00002")</f>
        <v>ATAPL-68073-00002</v>
      </c>
      <c r="F87" s="30" t="str">
        <f>IFERROR(__xludf.DUMMYFUNCTION("if(isblank(A87),"""",filter(Moorings!C:C,Moorings!B:B=A87,Moorings!D:D=D87))"),"18813")</f>
        <v>18813</v>
      </c>
      <c r="G87" s="41" t="s">
        <v>128</v>
      </c>
      <c r="H87" s="38">
        <v>0.45</v>
      </c>
      <c r="I87" s="33"/>
    </row>
    <row r="88" ht="15.75" customHeight="1">
      <c r="A88" s="38" t="s">
        <v>50</v>
      </c>
      <c r="B88" s="29" t="str">
        <f>IFERROR(__xludf.DUMMYFUNCTION("if(isblank(A88),"""",filter(Moorings!A:A,Moorings!B:B=left(A88,14),Moorings!D:D=D88))"),"ATAPL-65310-010-0003")</f>
        <v>ATAPL-65310-010-0003</v>
      </c>
      <c r="C88" s="30" t="str">
        <f>IFERROR(__xludf.DUMMYFUNCTION("if(isblank(A88),"""",filter(Moorings!C:C,Moorings!B:B=left(A88,14),Moorings!D:D=D88))"),"SN0003")</f>
        <v>SN0003</v>
      </c>
      <c r="D88" s="19">
        <v>1.0</v>
      </c>
      <c r="E88" s="30" t="str">
        <f>IFERROR(__xludf.DUMMYFUNCTION("if(isblank(A88),"""",filter(Moorings!A:A,Moorings!B:B=A88,Moorings!D:D=D88))"),"ATAPL-68073-00002")</f>
        <v>ATAPL-68073-00002</v>
      </c>
      <c r="F88" s="30" t="str">
        <f>IFERROR(__xludf.DUMMYFUNCTION("if(isblank(A88),"""",filter(Moorings!C:C,Moorings!B:B=A88,Moorings!D:D=D88))"),"18813")</f>
        <v>18813</v>
      </c>
      <c r="G88" s="41" t="s">
        <v>129</v>
      </c>
      <c r="H88" s="38">
        <v>0.45</v>
      </c>
      <c r="I88" s="33"/>
    </row>
    <row r="89" ht="15.75" customHeight="1">
      <c r="A89" s="38" t="s">
        <v>50</v>
      </c>
      <c r="B89" s="29" t="str">
        <f>IFERROR(__xludf.DUMMYFUNCTION("if(isblank(A89),"""",filter(Moorings!A:A,Moorings!B:B=left(A89,14),Moorings!D:D=D89))"),"ATAPL-65310-010-0003")</f>
        <v>ATAPL-65310-010-0003</v>
      </c>
      <c r="C89" s="30" t="str">
        <f>IFERROR(__xludf.DUMMYFUNCTION("if(isblank(A89),"""",filter(Moorings!C:C,Moorings!B:B=left(A89,14),Moorings!D:D=D89))"),"SN0003")</f>
        <v>SN0003</v>
      </c>
      <c r="D89" s="19">
        <v>1.0</v>
      </c>
      <c r="E89" s="30" t="str">
        <f>IFERROR(__xludf.DUMMYFUNCTION("if(isblank(A89),"""",filter(Moorings!A:A,Moorings!B:B=A89,Moorings!D:D=D89))"),"ATAPL-68073-00002")</f>
        <v>ATAPL-68073-00002</v>
      </c>
      <c r="F89" s="30" t="str">
        <f>IFERROR(__xludf.DUMMYFUNCTION("if(isblank(A89),"""",filter(Moorings!C:C,Moorings!B:B=A89,Moorings!D:D=D89))"),"18813")</f>
        <v>18813</v>
      </c>
      <c r="G89" s="41" t="s">
        <v>130</v>
      </c>
      <c r="H89" s="38">
        <v>0.45</v>
      </c>
      <c r="I89" s="33"/>
    </row>
    <row r="90" ht="15.75" customHeight="1">
      <c r="A90" s="38" t="s">
        <v>50</v>
      </c>
      <c r="B90" s="29" t="str">
        <f>IFERROR(__xludf.DUMMYFUNCTION("if(isblank(A90),"""",filter(Moorings!A:A,Moorings!B:B=left(A90,14),Moorings!D:D=D90))"),"ATAPL-65310-010-0003")</f>
        <v>ATAPL-65310-010-0003</v>
      </c>
      <c r="C90" s="30" t="str">
        <f>IFERROR(__xludf.DUMMYFUNCTION("if(isblank(A90),"""",filter(Moorings!C:C,Moorings!B:B=left(A90,14),Moorings!D:D=D90))"),"SN0003")</f>
        <v>SN0003</v>
      </c>
      <c r="D90" s="19">
        <v>1.0</v>
      </c>
      <c r="E90" s="30" t="str">
        <f>IFERROR(__xludf.DUMMYFUNCTION("if(isblank(A90),"""",filter(Moorings!A:A,Moorings!B:B=A90,Moorings!D:D=D90))"),"ATAPL-68073-00002")</f>
        <v>ATAPL-68073-00002</v>
      </c>
      <c r="F90" s="30" t="str">
        <f>IFERROR(__xludf.DUMMYFUNCTION("if(isblank(A90),"""",filter(Moorings!C:C,Moorings!B:B=A90,Moorings!D:D=D90))"),"18813")</f>
        <v>18813</v>
      </c>
      <c r="G90" s="41" t="s">
        <v>131</v>
      </c>
      <c r="H90" s="38">
        <v>0.45</v>
      </c>
      <c r="I90" s="33"/>
    </row>
    <row r="91" ht="15.75" customHeight="1">
      <c r="A91" s="34"/>
      <c r="B91" s="29" t="str">
        <f>IFERROR(__xludf.DUMMYFUNCTION("if(isblank(A91),"""",filter(Moorings!A:A,Moorings!B:B=left(A91,14),Moorings!D:D=D91))"),"")</f>
        <v/>
      </c>
      <c r="C91" s="30" t="str">
        <f>IFERROR(__xludf.DUMMYFUNCTION("if(isblank(A91),"""",filter(Moorings!C:C,Moorings!B:B=left(A91,14),Moorings!D:D=D91))"),"")</f>
        <v/>
      </c>
      <c r="D91" s="26"/>
      <c r="E91" s="31" t="str">
        <f>IFERROR(__xludf.DUMMYFUNCTION("if(isblank(A91),"""",filter(Moorings!A:A,Moorings!B:B=A91,Moorings!D:D=D91))"),"")</f>
        <v/>
      </c>
      <c r="F91" s="31" t="str">
        <f>IFERROR(__xludf.DUMMYFUNCTION("if(isblank(A91),"""",filter(Moorings!C:C,Moorings!B:B=A91,Moorings!D:D=D91))"),"")</f>
        <v/>
      </c>
      <c r="G91" s="33"/>
      <c r="H91" s="34"/>
      <c r="I91" s="33"/>
    </row>
    <row r="92" ht="15.75" customHeight="1">
      <c r="A92" s="34" t="s">
        <v>50</v>
      </c>
      <c r="B92" s="29" t="str">
        <f>IFERROR(__xludf.DUMMYFUNCTION("if(isblank(A92),"""",filter(Moorings!A:A,Moorings!B:B=left(A92,14),Moorings!D:D=D92))"),"ATAPL-65310-830-0010")</f>
        <v>ATAPL-65310-830-0010</v>
      </c>
      <c r="C92" s="30" t="str">
        <f>IFERROR(__xludf.DUMMYFUNCTION("if(isblank(A92),"""",filter(Moorings!C:C,Moorings!B:B=left(A92,14),Moorings!D:D=D92))"),"SN0010")</f>
        <v>SN0010</v>
      </c>
      <c r="D92" s="8">
        <v>2.0</v>
      </c>
      <c r="E92" s="30" t="str">
        <f>IFERROR(__xludf.DUMMYFUNCTION("if(isblank(A92),"""",filter(Moorings!A:A,Moorings!B:B=A92,Moorings!D:D=D92))"),"ATAPL-68073-00004")</f>
        <v>ATAPL-68073-00004</v>
      </c>
      <c r="F92" s="30" t="str">
        <f>IFERROR(__xludf.DUMMYFUNCTION("if(isblank(A92),"""",filter(Moorings!C:C,Moorings!B:B=A92,Moorings!D:D=D92))"),"23442")</f>
        <v>23442</v>
      </c>
      <c r="G92" s="33" t="s">
        <v>82</v>
      </c>
      <c r="H92" s="34">
        <v>44.5152666666667</v>
      </c>
      <c r="I92" s="33"/>
    </row>
    <row r="93" ht="15.75" customHeight="1">
      <c r="A93" s="34" t="s">
        <v>50</v>
      </c>
      <c r="B93" s="29" t="str">
        <f>IFERROR(__xludf.DUMMYFUNCTION("if(isblank(A93),"""",filter(Moorings!A:A,Moorings!B:B=left(A93,14),Moorings!D:D=D93))"),"ATAPL-65310-830-0010")</f>
        <v>ATAPL-65310-830-0010</v>
      </c>
      <c r="C93" s="30" t="str">
        <f>IFERROR(__xludf.DUMMYFUNCTION("if(isblank(A93),"""",filter(Moorings!C:C,Moorings!B:B=left(A93,14),Moorings!D:D=D93))"),"SN0010")</f>
        <v>SN0010</v>
      </c>
      <c r="D93" s="8">
        <v>2.0</v>
      </c>
      <c r="E93" s="30" t="str">
        <f>IFERROR(__xludf.DUMMYFUNCTION("if(isblank(A93),"""",filter(Moorings!A:A,Moorings!B:B=A93,Moorings!D:D=D93))"),"ATAPL-68073-00004")</f>
        <v>ATAPL-68073-00004</v>
      </c>
      <c r="F93" s="30" t="str">
        <f>IFERROR(__xludf.DUMMYFUNCTION("if(isblank(A93),"""",filter(Moorings!C:C,Moorings!B:B=A93,Moorings!D:D=D93))"),"23442")</f>
        <v>23442</v>
      </c>
      <c r="G93" s="33" t="s">
        <v>83</v>
      </c>
      <c r="H93" s="35">
        <v>-125.389866666667</v>
      </c>
      <c r="I93" s="33"/>
    </row>
    <row r="94" ht="15.75" customHeight="1">
      <c r="A94" s="34" t="s">
        <v>50</v>
      </c>
      <c r="B94" s="29" t="str">
        <f>IFERROR(__xludf.DUMMYFUNCTION("if(isblank(A94),"""",filter(Moorings!A:A,Moorings!B:B=left(A94,14),Moorings!D:D=D94))"),"ATAPL-65310-830-0010")</f>
        <v>ATAPL-65310-830-0010</v>
      </c>
      <c r="C94" s="30" t="str">
        <f>IFERROR(__xludf.DUMMYFUNCTION("if(isblank(A94),"""",filter(Moorings!C:C,Moorings!B:B=left(A94,14),Moorings!D:D=D94))"),"SN0010")</f>
        <v>SN0010</v>
      </c>
      <c r="D94" s="8">
        <v>2.0</v>
      </c>
      <c r="E94" s="30" t="str">
        <f>IFERROR(__xludf.DUMMYFUNCTION("if(isblank(A94),"""",filter(Moorings!A:A,Moorings!B:B=A94,Moorings!D:D=D94))"),"ATAPL-68073-00004")</f>
        <v>ATAPL-68073-00004</v>
      </c>
      <c r="F94" s="30" t="str">
        <f>IFERROR(__xludf.DUMMYFUNCTION("if(isblank(A94),"""",filter(Moorings!C:C,Moorings!B:B=A94,Moorings!D:D=D94))"),"23442")</f>
        <v>23442</v>
      </c>
      <c r="G94" s="33" t="s">
        <v>128</v>
      </c>
      <c r="H94" s="42">
        <v>0.45</v>
      </c>
      <c r="I94" s="33"/>
    </row>
    <row r="95" ht="15.75" customHeight="1">
      <c r="A95" s="34" t="s">
        <v>50</v>
      </c>
      <c r="B95" s="29" t="str">
        <f>IFERROR(__xludf.DUMMYFUNCTION("if(isblank(A95),"""",filter(Moorings!A:A,Moorings!B:B=left(A95,14),Moorings!D:D=D95))"),"ATAPL-65310-830-0010")</f>
        <v>ATAPL-65310-830-0010</v>
      </c>
      <c r="C95" s="30" t="str">
        <f>IFERROR(__xludf.DUMMYFUNCTION("if(isblank(A95),"""",filter(Moorings!C:C,Moorings!B:B=left(A95,14),Moorings!D:D=D95))"),"SN0010")</f>
        <v>SN0010</v>
      </c>
      <c r="D95" s="8">
        <v>2.0</v>
      </c>
      <c r="E95" s="30" t="str">
        <f>IFERROR(__xludf.DUMMYFUNCTION("if(isblank(A95),"""",filter(Moorings!A:A,Moorings!B:B=A95,Moorings!D:D=D95))"),"ATAPL-68073-00004")</f>
        <v>ATAPL-68073-00004</v>
      </c>
      <c r="F95" s="30" t="str">
        <f>IFERROR(__xludf.DUMMYFUNCTION("if(isblank(A95),"""",filter(Moorings!C:C,Moorings!B:B=A95,Moorings!D:D=D95))"),"23442")</f>
        <v>23442</v>
      </c>
      <c r="G95" s="33" t="s">
        <v>129</v>
      </c>
      <c r="H95" s="42">
        <v>0.45</v>
      </c>
      <c r="I95" s="33"/>
    </row>
    <row r="96" ht="15.75" customHeight="1">
      <c r="A96" s="34" t="s">
        <v>50</v>
      </c>
      <c r="B96" s="29" t="str">
        <f>IFERROR(__xludf.DUMMYFUNCTION("if(isblank(A96),"""",filter(Moorings!A:A,Moorings!B:B=left(A96,14),Moorings!D:D=D96))"),"ATAPL-65310-830-0010")</f>
        <v>ATAPL-65310-830-0010</v>
      </c>
      <c r="C96" s="30" t="str">
        <f>IFERROR(__xludf.DUMMYFUNCTION("if(isblank(A96),"""",filter(Moorings!C:C,Moorings!B:B=left(A96,14),Moorings!D:D=D96))"),"SN0010")</f>
        <v>SN0010</v>
      </c>
      <c r="D96" s="8">
        <v>2.0</v>
      </c>
      <c r="E96" s="30" t="str">
        <f>IFERROR(__xludf.DUMMYFUNCTION("if(isblank(A96),"""",filter(Moorings!A:A,Moorings!B:B=A96,Moorings!D:D=D96))"),"ATAPL-68073-00004")</f>
        <v>ATAPL-68073-00004</v>
      </c>
      <c r="F96" s="30" t="str">
        <f>IFERROR(__xludf.DUMMYFUNCTION("if(isblank(A96),"""",filter(Moorings!C:C,Moorings!B:B=A96,Moorings!D:D=D96))"),"23442")</f>
        <v>23442</v>
      </c>
      <c r="G96" s="33" t="s">
        <v>130</v>
      </c>
      <c r="H96" s="42">
        <v>0.45</v>
      </c>
      <c r="I96" s="33"/>
    </row>
    <row r="97" ht="15.75" customHeight="1">
      <c r="A97" s="34" t="s">
        <v>50</v>
      </c>
      <c r="B97" s="29" t="str">
        <f>IFERROR(__xludf.DUMMYFUNCTION("if(isblank(A97),"""",filter(Moorings!A:A,Moorings!B:B=left(A97,14),Moorings!D:D=D97))"),"ATAPL-65310-830-0010")</f>
        <v>ATAPL-65310-830-0010</v>
      </c>
      <c r="C97" s="30" t="str">
        <f>IFERROR(__xludf.DUMMYFUNCTION("if(isblank(A97),"""",filter(Moorings!C:C,Moorings!B:B=left(A97,14),Moorings!D:D=D97))"),"SN0010")</f>
        <v>SN0010</v>
      </c>
      <c r="D97" s="8">
        <v>2.0</v>
      </c>
      <c r="E97" s="30" t="str">
        <f>IFERROR(__xludf.DUMMYFUNCTION("if(isblank(A97),"""",filter(Moorings!A:A,Moorings!B:B=A97,Moorings!D:D=D97))"),"ATAPL-68073-00004")</f>
        <v>ATAPL-68073-00004</v>
      </c>
      <c r="F97" s="30" t="str">
        <f>IFERROR(__xludf.DUMMYFUNCTION("if(isblank(A97),"""",filter(Moorings!C:C,Moorings!B:B=A97,Moorings!D:D=D97))"),"23442")</f>
        <v>23442</v>
      </c>
      <c r="G97" s="33" t="s">
        <v>131</v>
      </c>
      <c r="H97" s="42">
        <v>0.45</v>
      </c>
      <c r="I97" s="33"/>
    </row>
    <row r="98" ht="15.75" customHeight="1">
      <c r="A98" s="34"/>
      <c r="B98" s="29" t="str">
        <f>IFERROR(__xludf.DUMMYFUNCTION("if(isblank(A98),"""",filter(Moorings!A:A,Moorings!B:B=left(A98,14),Moorings!D:D=D98))"),"")</f>
        <v/>
      </c>
      <c r="C98" s="30" t="str">
        <f>IFERROR(__xludf.DUMMYFUNCTION("if(isblank(A98),"""",filter(Moorings!C:C,Moorings!B:B=left(A98,14),Moorings!D:D=D98))"),"")</f>
        <v/>
      </c>
      <c r="D98" s="36"/>
      <c r="E98" s="31" t="str">
        <f>IFERROR(__xludf.DUMMYFUNCTION("if(isblank(A98),"""",filter(Moorings!A:A,Moorings!B:B=A98,Moorings!D:D=D98))"),"")</f>
        <v/>
      </c>
      <c r="F98" s="31" t="str">
        <f>IFERROR(__xludf.DUMMYFUNCTION("if(isblank(A98),"""",filter(Moorings!C:C,Moorings!B:B=A98,Moorings!D:D=D98))"),"")</f>
        <v/>
      </c>
      <c r="G98" s="33"/>
      <c r="H98" s="42"/>
      <c r="I98" s="33"/>
    </row>
    <row r="99" ht="15.75" customHeight="1">
      <c r="A99" s="40" t="s">
        <v>52</v>
      </c>
      <c r="B99" s="29" t="str">
        <f>IFERROR(__xludf.DUMMYFUNCTION("if(isblank(A99),"""",filter(Moorings!A:A,Moorings!B:B=left(A99,14),Moorings!D:D=D99))"),"ATAPL-65310-010-0003")</f>
        <v>ATAPL-65310-010-0003</v>
      </c>
      <c r="C99" s="30" t="str">
        <f>IFERROR(__xludf.DUMMYFUNCTION("if(isblank(A99),"""",filter(Moorings!C:C,Moorings!B:B=left(A99,14),Moorings!D:D=D99))"),"SN0003")</f>
        <v>SN0003</v>
      </c>
      <c r="D99" s="36">
        <v>1.0</v>
      </c>
      <c r="E99" s="30" t="str">
        <f>IFERROR(__xludf.DUMMYFUNCTION("if(isblank(A99),"""",filter(Moorings!A:A,Moorings!B:B=A99,Moorings!D:D=D99))"),"ATAPL-58324-00006")</f>
        <v>ATAPL-58324-00006</v>
      </c>
      <c r="F99" s="30" t="str">
        <f>IFERROR(__xludf.DUMMYFUNCTION("if(isblank(A99),"""",filter(Moorings!C:C,Moorings!B:B=A99,Moorings!D:D=D99))"),"1291")</f>
        <v>1291</v>
      </c>
      <c r="G99" s="33" t="s">
        <v>132</v>
      </c>
      <c r="H99" s="47">
        <v>6.0</v>
      </c>
      <c r="I99" s="33"/>
    </row>
    <row r="100" ht="15.75" customHeight="1">
      <c r="A100" s="40" t="s">
        <v>52</v>
      </c>
      <c r="B100" s="29" t="str">
        <f>IFERROR(__xludf.DUMMYFUNCTION("if(isblank(A100),"""",filter(Moorings!A:A,Moorings!B:B=left(A100,14),Moorings!D:D=D100))"),"ATAPL-65310-830-0010")</f>
        <v>ATAPL-65310-830-0010</v>
      </c>
      <c r="C100" s="30" t="str">
        <f>IFERROR(__xludf.DUMMYFUNCTION("if(isblank(A100),"""",filter(Moorings!C:C,Moorings!B:B=left(A100,14),Moorings!D:D=D100))"),"SN0010")</f>
        <v>SN0010</v>
      </c>
      <c r="D100" s="8">
        <v>2.0</v>
      </c>
      <c r="E100" s="30" t="str">
        <f>IFERROR(__xludf.DUMMYFUNCTION("if(isblank(A100),"""",filter(Moorings!A:A,Moorings!B:B=A100,Moorings!D:D=D100))"),"ATAPL-58324-00010")</f>
        <v>ATAPL-58324-00010</v>
      </c>
      <c r="F100" s="30" t="str">
        <f>IFERROR(__xludf.DUMMYFUNCTION("if(isblank(A100),"""",filter(Moorings!C:C,Moorings!B:B=A100,Moorings!D:D=D100))"),"1363")</f>
        <v>1363</v>
      </c>
      <c r="G100" s="33" t="s">
        <v>132</v>
      </c>
      <c r="H100" s="42">
        <v>6.0</v>
      </c>
      <c r="I100" s="48" t="s">
        <v>133</v>
      </c>
    </row>
    <row r="101" ht="15.75" customHeight="1">
      <c r="A101" s="34"/>
      <c r="B101" s="29" t="str">
        <f>IFERROR(__xludf.DUMMYFUNCTION("if(isblank(A101),"""",filter(Moorings!A:A,Moorings!B:B=left(A101,14),Moorings!D:D=D101))"),"")</f>
        <v/>
      </c>
      <c r="C101" s="30" t="str">
        <f>IFERROR(__xludf.DUMMYFUNCTION("if(isblank(A101),"""",filter(Moorings!C:C,Moorings!B:B=left(A101,14),Moorings!D:D=D101))"),"")</f>
        <v/>
      </c>
      <c r="D101" s="36"/>
      <c r="E101" s="31" t="str">
        <f>IFERROR(__xludf.DUMMYFUNCTION("if(isblank(A101),"""",filter(Moorings!A:A,Moorings!B:B=A101,Moorings!D:D=D101))"),"")</f>
        <v/>
      </c>
      <c r="F101" s="31" t="str">
        <f>IFERROR(__xludf.DUMMYFUNCTION("if(isblank(A101),"""",filter(Moorings!C:C,Moorings!B:B=A101,Moorings!D:D=D101))"),"")</f>
        <v/>
      </c>
      <c r="G101" s="33"/>
      <c r="H101" s="42"/>
      <c r="I101" s="33"/>
    </row>
    <row r="102" ht="15.75" customHeight="1">
      <c r="A102" s="33" t="s">
        <v>54</v>
      </c>
      <c r="B102" s="29" t="str">
        <f>IFERROR(__xludf.DUMMYFUNCTION("if(isblank(A102),"""",filter(Moorings!A:A,Moorings!B:B=left(A102,14),Moorings!D:D=D102))"),"ATAPL-65310-010-0003")</f>
        <v>ATAPL-65310-010-0003</v>
      </c>
      <c r="C102" s="30" t="str">
        <f>IFERROR(__xludf.DUMMYFUNCTION("if(isblank(A102),"""",filter(Moorings!C:C,Moorings!B:B=left(A102,14),Moorings!D:D=D102))"),"SN0003")</f>
        <v>SN0003</v>
      </c>
      <c r="D102" s="19">
        <v>1.0</v>
      </c>
      <c r="E102" s="30" t="str">
        <f>IFERROR(__xludf.DUMMYFUNCTION("if(isblank(A102),"""",filter(Moorings!A:A,Moorings!B:B=A102,Moorings!D:D=D102))"),"ATAPL-58323-00002")</f>
        <v>ATAPL-58323-00002</v>
      </c>
      <c r="F102" s="30" t="str">
        <f>IFERROR(__xludf.DUMMYFUNCTION("if(isblank(A102),"""",filter(Moorings!C:C,Moorings!B:B=A102,Moorings!D:D=D102))"),"02")</f>
        <v>02</v>
      </c>
      <c r="G102" s="49"/>
      <c r="H102" s="50"/>
      <c r="I102" s="49"/>
    </row>
    <row r="103" ht="15.75" customHeight="1">
      <c r="A103" s="33" t="s">
        <v>54</v>
      </c>
      <c r="B103" s="29" t="str">
        <f>IFERROR(__xludf.DUMMYFUNCTION("if(isblank(A103),"""",filter(Moorings!A:A,Moorings!B:B=left(A103,14),Moorings!D:D=D103))"),"ATAPL-65310-830-0010")</f>
        <v>ATAPL-65310-830-0010</v>
      </c>
      <c r="C103" s="30" t="str">
        <f>IFERROR(__xludf.DUMMYFUNCTION("if(isblank(A103),"""",filter(Moorings!C:C,Moorings!B:B=left(A103,14),Moorings!D:D=D103))"),"SN0010")</f>
        <v>SN0010</v>
      </c>
      <c r="D103" s="8">
        <v>2.0</v>
      </c>
      <c r="E103" s="30" t="str">
        <f>IFERROR(__xludf.DUMMYFUNCTION("if(isblank(A103),"""",filter(Moorings!A:A,Moorings!B:B=A103,Moorings!D:D=D103))"),"ATAPL-58323-00003")</f>
        <v>ATAPL-58323-00003</v>
      </c>
      <c r="F103" s="30" t="str">
        <f>IFERROR(__xludf.DUMMYFUNCTION("if(isblank(A103),"""",filter(Moorings!C:C,Moorings!B:B=A103,Moorings!D:D=D103))"),"03")</f>
        <v>03</v>
      </c>
      <c r="G103" s="33"/>
      <c r="H103" s="42"/>
      <c r="I103" s="33"/>
    </row>
    <row r="104" ht="15.75" customHeight="1">
      <c r="A104" s="33"/>
      <c r="B104" s="29" t="str">
        <f>IFERROR(__xludf.DUMMYFUNCTION("if(isblank(A104),"""",filter(Moorings!A:A,Moorings!B:B=left(A104,14),Moorings!D:D=D104))"),"")</f>
        <v/>
      </c>
      <c r="C104" s="30" t="str">
        <f>IFERROR(__xludf.DUMMYFUNCTION("if(isblank(A104),"""",filter(Moorings!C:C,Moorings!B:B=left(A104,14),Moorings!D:D=D104))"),"")</f>
        <v/>
      </c>
      <c r="D104" s="36"/>
      <c r="E104" s="31" t="str">
        <f>IFERROR(__xludf.DUMMYFUNCTION("if(isblank(A104),"""",filter(Moorings!A:A,Moorings!B:B=A104,Moorings!D:D=D104))"),"")</f>
        <v/>
      </c>
      <c r="F104" s="31" t="str">
        <f>IFERROR(__xludf.DUMMYFUNCTION("if(isblank(A104),"""",filter(Moorings!C:C,Moorings!B:B=A104,Moorings!D:D=D104))"),"")</f>
        <v/>
      </c>
      <c r="G104" s="33"/>
      <c r="H104" s="42"/>
      <c r="I104" s="33"/>
    </row>
    <row r="105" ht="12.75" customHeight="1">
      <c r="A105" s="51"/>
      <c r="B105" s="29" t="str">
        <f>IFERROR(__xludf.DUMMYFUNCTION("if(isblank(A105),"""",filter(Moorings!A:A,Moorings!B:B=left(A105,14),Moorings!D:D=D105))"),"")</f>
        <v/>
      </c>
      <c r="C105" s="30" t="str">
        <f>IFERROR(__xludf.DUMMYFUNCTION("if(isblank(A105),"""",filter(Moorings!C:C,Moorings!B:B=left(A105,14),Moorings!D:D=D105))"),"")</f>
        <v/>
      </c>
      <c r="D105" s="51"/>
      <c r="E105" s="31" t="str">
        <f>IFERROR(__xludf.DUMMYFUNCTION("if(isblank(A105),"""",filter(Moorings!A:A,Moorings!B:B=A105,Moorings!D:D=D105))"),"")</f>
        <v/>
      </c>
      <c r="F105" s="31" t="str">
        <f>IFERROR(__xludf.DUMMYFUNCTION("if(isblank(A105),"""",filter(Moorings!C:C,Moorings!B:B=A105,Moorings!D:D=D105))"),"")</f>
        <v/>
      </c>
      <c r="G105" s="51"/>
      <c r="H105" s="51"/>
      <c r="I105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1.14"/>
    <col customWidth="1" min="3" max="3" width="30.86"/>
  </cols>
  <sheetData>
    <row r="1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</row>
    <row r="2">
      <c r="A2" s="52" t="str">
        <f>Moorings!A2</f>
        <v>ATAPL-65244-010-0023</v>
      </c>
      <c r="B2" s="52" t="str">
        <f>if(D2="Mooring",Moorings!B2,"")</f>
        <v>RS01SLBS-MJ01A</v>
      </c>
      <c r="C2" s="53" t="str">
        <f>if(D2="Sensor",Moorings!B2,"")</f>
        <v/>
      </c>
      <c r="D2" s="54" t="str">
        <f>if(ISBLANK(Moorings!B2),"",if(len(Moorings!B2)&gt;14,"Sensor","Mooring"))</f>
        <v>Mooring</v>
      </c>
      <c r="E2" s="55" t="str">
        <f>Moorings!C2</f>
        <v>SN0026</v>
      </c>
      <c r="F2" s="56" t="str">
        <f>if(D2="Mooring",Moorings!E2,"")</f>
        <v>8/2/2013</v>
      </c>
      <c r="G2" s="53"/>
    </row>
    <row r="3">
      <c r="A3" s="52" t="str">
        <f>Moorings!A3</f>
        <v>ATAPL-67979-00004</v>
      </c>
      <c r="B3" s="53" t="str">
        <f>if(D3="Mooring",Moorings!B3,"")</f>
        <v/>
      </c>
      <c r="C3" s="52" t="str">
        <f>if(D3="Sensor",Moorings!B3,"")</f>
        <v>RS01SLBS-MJ01A-12-VEL3DB101</v>
      </c>
      <c r="D3" s="54" t="str">
        <f>if(ISBLANK(Moorings!B3),"",if(len(Moorings!B3)&gt;14,"Sensor","Mooring"))</f>
        <v>Sensor</v>
      </c>
      <c r="E3" s="55" t="str">
        <f>Moorings!C3</f>
        <v>10313</v>
      </c>
      <c r="F3" s="56" t="str">
        <f>if(D3="Mooring",Moorings!E3,"")</f>
        <v/>
      </c>
      <c r="G3" s="53"/>
    </row>
    <row r="4">
      <c r="A4" s="52" t="str">
        <f>Moorings!A4</f>
        <v>ATAPL-67639-00004</v>
      </c>
      <c r="B4" s="53" t="str">
        <f>if(D4="Mooring",Moorings!B4,"")</f>
        <v/>
      </c>
      <c r="C4" s="52" t="str">
        <f>if(D4="Sensor",Moorings!B4,"")</f>
        <v>RS01SLBS-MJ01A-06-PRESTA101</v>
      </c>
      <c r="D4" s="54" t="str">
        <f>if(ISBLANK(Moorings!B4),"",if(len(Moorings!B4)&gt;14,"Sensor","Mooring"))</f>
        <v>Sensor</v>
      </c>
      <c r="E4" s="55" t="str">
        <f>Moorings!C4</f>
        <v>5471540-0030</v>
      </c>
      <c r="F4" s="56" t="str">
        <f>if(D4="Mooring",Moorings!E4,"")</f>
        <v/>
      </c>
      <c r="G4" s="53"/>
    </row>
    <row r="5">
      <c r="A5" s="52" t="str">
        <f>Moorings!A5</f>
        <v>ATAPL-58328-00005</v>
      </c>
      <c r="B5" s="53" t="str">
        <f>if(D5="Mooring",Moorings!B5,"")</f>
        <v/>
      </c>
      <c r="C5" s="52" t="str">
        <f>if(D5="Sensor",Moorings!B5,"")</f>
        <v>RS01SLBS-MJ01A-05-OBSBBA101</v>
      </c>
      <c r="D5" s="54" t="str">
        <f>if(ISBLANK(Moorings!B5),"",if(len(Moorings!B5)&gt;14,"Sensor","Mooring"))</f>
        <v>Sensor</v>
      </c>
      <c r="E5" s="55" t="str">
        <f>Moorings!C5</f>
        <v>T1074</v>
      </c>
      <c r="F5" s="56" t="str">
        <f>if(D5="Mooring",Moorings!E5,"")</f>
        <v/>
      </c>
      <c r="G5" s="53"/>
    </row>
    <row r="6">
      <c r="A6" s="52" t="str">
        <f>Moorings!A6</f>
        <v>ATAPL-58693-00005</v>
      </c>
      <c r="B6" s="53" t="str">
        <f>if(D6="Mooring",Moorings!B6,"")</f>
        <v/>
      </c>
      <c r="C6" s="52" t="str">
        <f>if(D6="Sensor",Moorings!B6,"")</f>
        <v>RS01SLBS-MJ01A-05-HYDLFA101</v>
      </c>
      <c r="D6" s="54" t="str">
        <f>if(ISBLANK(Moorings!B6),"",if(len(Moorings!B6)&gt;14,"Sensor","Mooring"))</f>
        <v>Sensor</v>
      </c>
      <c r="E6" s="55" t="str">
        <f>Moorings!C6</f>
        <v>299470</v>
      </c>
      <c r="F6" s="56" t="str">
        <f>if(D6="Mooring",Moorings!E6,"")</f>
        <v/>
      </c>
      <c r="G6" s="53"/>
    </row>
    <row r="7">
      <c r="A7" s="52" t="str">
        <f>Moorings!A7</f>
        <v/>
      </c>
      <c r="B7" s="53" t="str">
        <f>if(D7="Mooring",Moorings!B7,"")</f>
        <v/>
      </c>
      <c r="C7" s="53" t="str">
        <f>if(D7="Sensor",Moorings!B7,"")</f>
        <v/>
      </c>
      <c r="D7" s="54" t="str">
        <f>if(ISBLANK(Moorings!B7),"",if(len(Moorings!B7)&gt;14,"Sensor","Mooring"))</f>
        <v/>
      </c>
      <c r="E7" s="55" t="str">
        <f>Moorings!C7</f>
        <v/>
      </c>
      <c r="F7" s="56" t="str">
        <f>if(D7="Mooring",Moorings!E7,"")</f>
        <v/>
      </c>
      <c r="G7" s="53"/>
    </row>
    <row r="8">
      <c r="A8" s="52" t="str">
        <f>Moorings!A8</f>
        <v>ATAPL-65310-010-0003</v>
      </c>
      <c r="B8" s="52" t="str">
        <f>if(D8="Mooring",Moorings!B8,"")</f>
        <v>RS01SLBS-LJ01A</v>
      </c>
      <c r="C8" s="53" t="str">
        <f>if(D8="Sensor",Moorings!B8,"")</f>
        <v/>
      </c>
      <c r="D8" s="54" t="str">
        <f>if(ISBLANK(Moorings!B8),"",if(len(Moorings!B8)&gt;14,"Sensor","Mooring"))</f>
        <v>Mooring</v>
      </c>
      <c r="E8" s="55" t="str">
        <f>Moorings!C8</f>
        <v>SN0003</v>
      </c>
      <c r="F8" s="56" t="str">
        <f>if(D8="Mooring",Moorings!E8,"")</f>
        <v>8/4/2014</v>
      </c>
      <c r="G8" s="53"/>
    </row>
    <row r="9">
      <c r="A9" s="52" t="str">
        <f>Moorings!A9</f>
        <v>ATAPL-58320-00004</v>
      </c>
      <c r="B9" s="53" t="str">
        <f>if(D9="Mooring",Moorings!B9,"")</f>
        <v/>
      </c>
      <c r="C9" s="52" t="str">
        <f>if(D9="Sensor",Moorings!B9,"")</f>
        <v>RS01SLBS-LJ01A-12-DOSTAD101</v>
      </c>
      <c r="D9" s="54" t="str">
        <f>if(ISBLANK(Moorings!B9),"",if(len(Moorings!B9)&gt;14,"Sensor","Mooring"))</f>
        <v>Sensor</v>
      </c>
      <c r="E9" s="55" t="str">
        <f>Moorings!C9</f>
        <v>274</v>
      </c>
      <c r="F9" s="56" t="str">
        <f>if(D9="Mooring",Moorings!E9,"")</f>
        <v/>
      </c>
      <c r="G9" s="53"/>
    </row>
    <row r="10">
      <c r="A10" s="52" t="str">
        <f>Moorings!A10</f>
        <v>ATAPL-67627-00002</v>
      </c>
      <c r="B10" s="53" t="str">
        <f>if(D10="Mooring",Moorings!B10,"")</f>
        <v/>
      </c>
      <c r="C10" s="52" t="str">
        <f>if(D10="Sensor",Moorings!B10,"")</f>
        <v>RS01SLBS-LJ01A-12-CTDPFB101</v>
      </c>
      <c r="D10" s="54" t="str">
        <f>if(ISBLANK(Moorings!B10),"",if(len(Moorings!B10)&gt;14,"Sensor","Mooring"))</f>
        <v>Sensor</v>
      </c>
      <c r="E10" s="55" t="str">
        <f>Moorings!C10</f>
        <v>16P71179-7234</v>
      </c>
      <c r="F10" s="56" t="str">
        <f>if(D10="Mooring",Moorings!E10,"")</f>
        <v/>
      </c>
      <c r="G10" s="53"/>
    </row>
    <row r="11">
      <c r="A11" s="52" t="str">
        <f>Moorings!A11</f>
        <v>ATAPL-69943-00002</v>
      </c>
      <c r="B11" s="53" t="str">
        <f>if(D11="Mooring",Moorings!B11,"")</f>
        <v/>
      </c>
      <c r="C11" s="52" t="str">
        <f>if(D11="Sensor",Moorings!B11,"")</f>
        <v>RS01SLBS-LJ01A-11-OPTAAC103</v>
      </c>
      <c r="D11" s="54" t="str">
        <f>if(ISBLANK(Moorings!B11),"",if(len(Moorings!B11)&gt;14,"Sensor","Mooring"))</f>
        <v>Sensor</v>
      </c>
      <c r="E11" s="55" t="str">
        <f>Moorings!C11</f>
        <v>155</v>
      </c>
      <c r="F11" s="56" t="str">
        <f>if(D11="Mooring",Moorings!E11,"")</f>
        <v/>
      </c>
      <c r="G11" s="53"/>
    </row>
    <row r="12">
      <c r="A12" s="52" t="str">
        <f>Moorings!A12</f>
        <v>ATAPL-68073-00002</v>
      </c>
      <c r="B12" s="53" t="str">
        <f>if(D12="Mooring",Moorings!B12,"")</f>
        <v/>
      </c>
      <c r="C12" s="52" t="str">
        <f>if(D12="Sensor",Moorings!B12,"")</f>
        <v>RS01SLBS-LJ01A-10-ADCPTE101</v>
      </c>
      <c r="D12" s="54" t="str">
        <f>if(ISBLANK(Moorings!B12),"",if(len(Moorings!B12)&gt;14,"Sensor","Mooring"))</f>
        <v>Sensor</v>
      </c>
      <c r="E12" s="55" t="str">
        <f>Moorings!C12</f>
        <v>18813</v>
      </c>
      <c r="F12" s="56" t="str">
        <f>if(D12="Mooring",Moorings!E12,"")</f>
        <v/>
      </c>
      <c r="G12" s="53"/>
    </row>
    <row r="13">
      <c r="A13" s="52" t="str">
        <f>Moorings!A13</f>
        <v>ATAPL-58324-00006</v>
      </c>
      <c r="B13" s="53" t="str">
        <f>if(D13="Mooring",Moorings!B13,"")</f>
        <v/>
      </c>
      <c r="C13" s="52" t="str">
        <f>if(D13="Sensor",Moorings!B13,"")</f>
        <v>RS01SLBS-LJ01A-09-HYDBBA102</v>
      </c>
      <c r="D13" s="54" t="str">
        <f>if(ISBLANK(Moorings!B13),"",if(len(Moorings!B13)&gt;14,"Sensor","Mooring"))</f>
        <v>Sensor</v>
      </c>
      <c r="E13" s="55" t="str">
        <f>Moorings!C13</f>
        <v>1291</v>
      </c>
      <c r="F13" s="56" t="str">
        <f>if(D13="Mooring",Moorings!E13,"")</f>
        <v/>
      </c>
      <c r="G13" s="53"/>
    </row>
    <row r="14">
      <c r="A14" s="52" t="str">
        <f>Moorings!A14</f>
        <v>ATAPL-58323-00002</v>
      </c>
      <c r="B14" s="53" t="str">
        <f>if(D14="Mooring",Moorings!B14,"")</f>
        <v/>
      </c>
      <c r="C14" s="52" t="str">
        <f>if(D14="Sensor",Moorings!B14,"")</f>
        <v>RS01SLBS-LJ01A-05-HPIESA101</v>
      </c>
      <c r="D14" s="54" t="str">
        <f>if(ISBLANK(Moorings!B14),"",if(len(Moorings!B14)&gt;14,"Sensor","Mooring"))</f>
        <v>Sensor</v>
      </c>
      <c r="E14" s="55" t="str">
        <f>Moorings!C14</f>
        <v>02</v>
      </c>
      <c r="F14" s="56" t="str">
        <f>if(D14="Mooring",Moorings!E14,"")</f>
        <v/>
      </c>
      <c r="G14" s="53"/>
    </row>
    <row r="15">
      <c r="A15" s="52" t="str">
        <f>Moorings!A15</f>
        <v/>
      </c>
      <c r="B15" s="53" t="str">
        <f>if(D15="Mooring",Moorings!B15,"")</f>
        <v/>
      </c>
      <c r="C15" s="53" t="str">
        <f>if(D15="Sensor",Moorings!B15,"")</f>
        <v/>
      </c>
      <c r="D15" s="54" t="str">
        <f>if(ISBLANK(Moorings!B15),"",if(len(Moorings!B15)&gt;14,"Sensor","Mooring"))</f>
        <v/>
      </c>
      <c r="E15" s="55" t="str">
        <f>Moorings!C15</f>
        <v/>
      </c>
      <c r="F15" s="56" t="str">
        <f>if(D15="Mooring",Moorings!E15,"")</f>
        <v/>
      </c>
      <c r="G15" s="53"/>
    </row>
    <row r="16">
      <c r="A16" s="52" t="str">
        <f>Moorings!A16</f>
        <v>ATAPL-65310-830-0010</v>
      </c>
      <c r="B16" s="52" t="str">
        <f>if(D16="Mooring",Moorings!B16,"")</f>
        <v>RS01SLBS-LJ01A</v>
      </c>
      <c r="C16" s="53" t="str">
        <f>if(D16="Sensor",Moorings!B16,"")</f>
        <v/>
      </c>
      <c r="D16" s="54" t="str">
        <f>if(ISBLANK(Moorings!B16),"",if(len(Moorings!B16)&gt;14,"Sensor","Mooring"))</f>
        <v>Mooring</v>
      </c>
      <c r="E16" s="55" t="str">
        <f>Moorings!C16</f>
        <v>SN0010</v>
      </c>
      <c r="F16" s="56" t="str">
        <f>if(D16="Mooring",Moorings!E16,"")</f>
        <v>7/6/2015</v>
      </c>
      <c r="G16" s="53"/>
    </row>
    <row r="17">
      <c r="A17" s="52" t="str">
        <f>Moorings!A17</f>
        <v>ATAPL-58320-00013</v>
      </c>
      <c r="B17" s="53" t="str">
        <f>if(D17="Mooring",Moorings!B17,"")</f>
        <v/>
      </c>
      <c r="C17" s="52" t="str">
        <f>if(D17="Sensor",Moorings!B17,"")</f>
        <v>RS01SLBS-LJ01A-12-DOSTAD101</v>
      </c>
      <c r="D17" s="54" t="str">
        <f>if(ISBLANK(Moorings!B17),"",if(len(Moorings!B17)&gt;14,"Sensor","Mooring"))</f>
        <v>Sensor</v>
      </c>
      <c r="E17" s="55" t="str">
        <f>Moorings!C17</f>
        <v>474</v>
      </c>
      <c r="F17" s="56" t="str">
        <f>if(D17="Mooring",Moorings!E17,"")</f>
        <v/>
      </c>
      <c r="G17" s="53"/>
    </row>
    <row r="18">
      <c r="A18" s="52" t="str">
        <f>Moorings!A18</f>
        <v>ATAPL-67627-00004</v>
      </c>
      <c r="B18" s="53" t="str">
        <f>if(D18="Mooring",Moorings!B18,"")</f>
        <v/>
      </c>
      <c r="C18" s="52" t="str">
        <f>if(D18="Sensor",Moorings!B18,"")</f>
        <v>RS01SLBS-LJ01A-12-CTDPFB101</v>
      </c>
      <c r="D18" s="54" t="str">
        <f>if(ISBLANK(Moorings!B18),"",if(len(Moorings!B18)&gt;14,"Sensor","Mooring"))</f>
        <v>Sensor</v>
      </c>
      <c r="E18" s="55" t="str">
        <f>Moorings!C18</f>
        <v>16-50119</v>
      </c>
      <c r="F18" s="56" t="str">
        <f>if(D18="Mooring",Moorings!E18,"")</f>
        <v/>
      </c>
      <c r="G18" s="53"/>
    </row>
    <row r="19">
      <c r="A19" s="52" t="str">
        <f>Moorings!A19</f>
        <v>ATAPL-69943-00006</v>
      </c>
      <c r="B19" s="53" t="str">
        <f>if(D19="Mooring",Moorings!B19,"")</f>
        <v/>
      </c>
      <c r="C19" s="52" t="str">
        <f>if(D19="Sensor",Moorings!B19,"")</f>
        <v>RS01SLBS-LJ01A-11-OPTAAC103</v>
      </c>
      <c r="D19" s="54" t="str">
        <f>if(ISBLANK(Moorings!B19),"",if(len(Moorings!B19)&gt;14,"Sensor","Mooring"))</f>
        <v>Sensor</v>
      </c>
      <c r="E19" s="55" t="str">
        <f>Moorings!C19</f>
        <v>204</v>
      </c>
      <c r="F19" s="56" t="str">
        <f>if(D19="Mooring",Moorings!E19,"")</f>
        <v/>
      </c>
      <c r="G19" s="53"/>
    </row>
    <row r="20">
      <c r="A20" s="52" t="str">
        <f>Moorings!A20</f>
        <v>ATAPL-68073-00004</v>
      </c>
      <c r="B20" s="53" t="str">
        <f>if(D20="Mooring",Moorings!B20,"")</f>
        <v/>
      </c>
      <c r="C20" s="52" t="str">
        <f>if(D20="Sensor",Moorings!B20,"")</f>
        <v>RS01SLBS-LJ01A-10-ADCPTE101</v>
      </c>
      <c r="D20" s="54" t="str">
        <f>if(ISBLANK(Moorings!B20),"",if(len(Moorings!B20)&gt;14,"Sensor","Mooring"))</f>
        <v>Sensor</v>
      </c>
      <c r="E20" s="55" t="str">
        <f>Moorings!C20</f>
        <v>23442</v>
      </c>
      <c r="F20" s="56" t="str">
        <f>if(D20="Mooring",Moorings!E20,"")</f>
        <v/>
      </c>
      <c r="G20" s="53"/>
    </row>
    <row r="21">
      <c r="A21" s="52" t="str">
        <f>Moorings!A21</f>
        <v>ATAPL-58324-00010</v>
      </c>
      <c r="B21" s="53" t="str">
        <f>if(D21="Mooring",Moorings!B21,"")</f>
        <v/>
      </c>
      <c r="C21" s="52" t="str">
        <f>if(D21="Sensor",Moorings!B21,"")</f>
        <v>RS01SLBS-LJ01A-09-HYDBBA102</v>
      </c>
      <c r="D21" s="54" t="str">
        <f>if(ISBLANK(Moorings!B21),"",if(len(Moorings!B21)&gt;14,"Sensor","Mooring"))</f>
        <v>Sensor</v>
      </c>
      <c r="E21" s="55" t="str">
        <f>Moorings!C21</f>
        <v>1363</v>
      </c>
      <c r="F21" s="56" t="str">
        <f>if(D21="Mooring",Moorings!E21,"")</f>
        <v/>
      </c>
      <c r="G21" s="53"/>
    </row>
    <row r="22">
      <c r="A22" s="52" t="str">
        <f>Moorings!A22</f>
        <v>ATAPL-58323-00003</v>
      </c>
      <c r="B22" s="53" t="str">
        <f>if(D22="Mooring",Moorings!B22,"")</f>
        <v/>
      </c>
      <c r="C22" s="52" t="str">
        <f>if(D22="Sensor",Moorings!B22,"")</f>
        <v>RS01SLBS-LJ01A-05-HPIESA101</v>
      </c>
      <c r="D22" s="54" t="str">
        <f>if(ISBLANK(Moorings!B22),"",if(len(Moorings!B22)&gt;14,"Sensor","Mooring"))</f>
        <v>Sensor</v>
      </c>
      <c r="E22" s="55" t="str">
        <f>Moorings!C22</f>
        <v>03</v>
      </c>
      <c r="F22" s="56" t="str">
        <f>if(D22="Mooring",Moorings!E22,"")</f>
        <v/>
      </c>
      <c r="G22" s="53"/>
    </row>
    <row r="23">
      <c r="A23" s="52" t="str">
        <f>Moorings!A23</f>
        <v/>
      </c>
      <c r="B23" s="53" t="str">
        <f>if(D23="Mooring",Moorings!B23,"")</f>
        <v/>
      </c>
      <c r="C23" s="53" t="str">
        <f>if(D23="Sensor",Moorings!B23,"")</f>
        <v/>
      </c>
      <c r="D23" s="54" t="str">
        <f>if(ISBLANK(Moorings!B23),"",if(len(Moorings!B23)&gt;14,"Sensor","Mooring"))</f>
        <v/>
      </c>
      <c r="E23" s="55" t="str">
        <f>Moorings!C23</f>
        <v/>
      </c>
      <c r="F23" s="56" t="str">
        <f>if(D23="Mooring",Moorings!E23,"")</f>
        <v/>
      </c>
      <c r="G23" s="53"/>
    </row>
    <row r="24">
      <c r="A24" s="52" t="str">
        <f>Moorings!A24</f>
        <v/>
      </c>
      <c r="B24" s="53" t="str">
        <f>if(D24="Mooring",Moorings!B24,"")</f>
        <v/>
      </c>
      <c r="C24" s="53" t="str">
        <f>if(D24="Sensor",Moorings!B24,"")</f>
        <v/>
      </c>
      <c r="D24" s="54" t="str">
        <f>if(ISBLANK(Moorings!B24),"",if(len(Moorings!B24)&gt;14,"Sensor","Mooring"))</f>
        <v/>
      </c>
      <c r="E24" s="55" t="str">
        <f>Moorings!C24</f>
        <v/>
      </c>
      <c r="F24" s="56" t="str">
        <f>if(D24="Mooring",Moorings!E24,"")</f>
        <v/>
      </c>
      <c r="G24" s="53"/>
    </row>
    <row r="25">
      <c r="A25" s="52" t="str">
        <f>Moorings!A25</f>
        <v/>
      </c>
      <c r="B25" s="53" t="str">
        <f>if(D25="Mooring",Moorings!B25,"")</f>
        <v/>
      </c>
      <c r="C25" s="53" t="str">
        <f>if(D25="Sensor",Moorings!B25,"")</f>
        <v/>
      </c>
      <c r="D25" s="54" t="str">
        <f>if(ISBLANK(Moorings!B25),"",if(len(Moorings!B25)&gt;14,"Sensor","Mooring"))</f>
        <v/>
      </c>
      <c r="E25" s="55" t="str">
        <f>Moorings!C25</f>
        <v/>
      </c>
      <c r="F25" s="56" t="str">
        <f>if(D25="Mooring",Moorings!E25,"")</f>
        <v/>
      </c>
      <c r="G25" s="53"/>
    </row>
    <row r="26">
      <c r="A26" s="52" t="str">
        <f>Moorings!A26</f>
        <v/>
      </c>
      <c r="B26" s="53" t="str">
        <f>if(D26="Mooring",Moorings!B26,"")</f>
        <v/>
      </c>
      <c r="C26" s="53" t="str">
        <f>if(D26="Sensor",Moorings!B26,"")</f>
        <v/>
      </c>
      <c r="D26" s="54" t="str">
        <f>if(ISBLANK(Moorings!B26),"",if(len(Moorings!B26)&gt;14,"Sensor","Mooring"))</f>
        <v/>
      </c>
      <c r="E26" s="55" t="str">
        <f>Moorings!C26</f>
        <v/>
      </c>
      <c r="F26" s="56" t="str">
        <f>if(D26="Mooring",Moorings!E26,"")</f>
        <v/>
      </c>
      <c r="G26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3.43"/>
    <col customWidth="1" min="2" max="2" width="18.86"/>
    <col customWidth="1" min="3" max="5" width="11.0"/>
    <col customWidth="1" min="6" max="6" width="5.71"/>
    <col customWidth="1" min="7" max="7" width="16.0"/>
    <col customWidth="1" min="8" max="8" width="19.43"/>
    <col customWidth="1" min="9" max="9" width="11.0"/>
  </cols>
  <sheetData>
    <row r="1">
      <c r="A1" s="57" t="str">
        <f>IFERROR(__xludf.DUMMYFUNCTION("sort(unique(Moorings!B:B))"),"Ref Des")</f>
        <v>Ref Des</v>
      </c>
      <c r="B1" s="58" t="s">
        <v>141</v>
      </c>
      <c r="C1" s="59" t="s">
        <v>142</v>
      </c>
      <c r="D1" s="59" t="s">
        <v>143</v>
      </c>
      <c r="E1" s="59" t="s">
        <v>144</v>
      </c>
      <c r="F1" s="59"/>
      <c r="G1" s="59" t="s">
        <v>145</v>
      </c>
      <c r="H1" s="58" t="s">
        <v>141</v>
      </c>
      <c r="I1" s="59" t="s">
        <v>144</v>
      </c>
    </row>
    <row r="2">
      <c r="A2" t="s">
        <v>33</v>
      </c>
      <c r="B2" s="60" t="s">
        <v>146</v>
      </c>
      <c r="C2" s="61" t="s">
        <v>147</v>
      </c>
      <c r="D2" s="61" t="s">
        <v>148</v>
      </c>
      <c r="E2" s="62"/>
      <c r="F2" s="62"/>
      <c r="G2" s="61">
        <v>1.0</v>
      </c>
      <c r="H2" s="63"/>
      <c r="I2" s="62"/>
    </row>
    <row r="3">
      <c r="A3" t="s">
        <v>54</v>
      </c>
      <c r="B3" s="60" t="s">
        <v>146</v>
      </c>
      <c r="C3" s="61" t="s">
        <v>147</v>
      </c>
      <c r="D3" s="61" t="s">
        <v>148</v>
      </c>
      <c r="E3" s="61"/>
      <c r="F3" s="61"/>
      <c r="G3" s="62"/>
      <c r="H3" s="64"/>
      <c r="I3" s="61"/>
    </row>
    <row r="4">
      <c r="A4" t="s">
        <v>52</v>
      </c>
      <c r="B4" s="65" t="s">
        <v>149</v>
      </c>
      <c r="C4" s="61" t="s">
        <v>147</v>
      </c>
      <c r="D4" s="61" t="s">
        <v>147</v>
      </c>
      <c r="E4" s="61"/>
      <c r="F4" s="62"/>
      <c r="G4" s="62"/>
      <c r="H4" s="64"/>
      <c r="I4" s="62"/>
    </row>
    <row r="5">
      <c r="A5" t="s">
        <v>50</v>
      </c>
      <c r="B5" s="60" t="s">
        <v>146</v>
      </c>
      <c r="C5" s="61" t="s">
        <v>147</v>
      </c>
      <c r="D5" s="61" t="s">
        <v>147</v>
      </c>
      <c r="E5" s="61"/>
      <c r="F5" s="62"/>
      <c r="G5" s="62"/>
      <c r="H5" s="63"/>
      <c r="I5" s="62"/>
    </row>
    <row r="6">
      <c r="A6" t="s">
        <v>48</v>
      </c>
      <c r="B6" s="60" t="s">
        <v>146</v>
      </c>
      <c r="C6" s="61" t="s">
        <v>147</v>
      </c>
      <c r="D6" s="61" t="s">
        <v>147</v>
      </c>
      <c r="E6" s="61" t="s">
        <v>150</v>
      </c>
      <c r="F6" s="62"/>
      <c r="G6" s="62"/>
      <c r="H6" s="64"/>
      <c r="I6" s="62"/>
    </row>
    <row r="7">
      <c r="A7" t="s">
        <v>43</v>
      </c>
      <c r="B7" s="60" t="s">
        <v>146</v>
      </c>
      <c r="C7" s="61" t="s">
        <v>147</v>
      </c>
      <c r="D7" s="61" t="s">
        <v>147</v>
      </c>
      <c r="E7" s="61" t="s">
        <v>151</v>
      </c>
      <c r="F7" s="62"/>
      <c r="G7" s="62"/>
      <c r="H7" s="64"/>
      <c r="I7" s="62"/>
    </row>
    <row r="8">
      <c r="A8" t="s">
        <v>39</v>
      </c>
      <c r="B8" s="66" t="s">
        <v>149</v>
      </c>
      <c r="C8" s="61" t="s">
        <v>147</v>
      </c>
      <c r="D8" s="61" t="s">
        <v>147</v>
      </c>
      <c r="E8" s="61" t="s">
        <v>152</v>
      </c>
      <c r="F8" s="62"/>
      <c r="G8" s="62"/>
      <c r="H8" s="63"/>
      <c r="I8" s="62"/>
    </row>
    <row r="9">
      <c r="A9" t="s">
        <v>13</v>
      </c>
      <c r="B9" s="60" t="s">
        <v>146</v>
      </c>
      <c r="C9" s="61" t="s">
        <v>147</v>
      </c>
      <c r="D9" s="61" t="s">
        <v>148</v>
      </c>
      <c r="E9" s="62"/>
      <c r="F9" s="62"/>
      <c r="G9" s="61">
        <v>1.0</v>
      </c>
      <c r="H9" s="64"/>
      <c r="I9" s="62"/>
    </row>
    <row r="10">
      <c r="A10" t="s">
        <v>31</v>
      </c>
      <c r="B10" s="60" t="s">
        <v>146</v>
      </c>
      <c r="C10" s="61" t="s">
        <v>153</v>
      </c>
      <c r="D10" s="61" t="s">
        <v>148</v>
      </c>
      <c r="E10" s="62"/>
      <c r="F10" s="62"/>
      <c r="G10" s="62"/>
      <c r="H10" s="64"/>
      <c r="I10" s="62"/>
    </row>
    <row r="11">
      <c r="A11" t="s">
        <v>27</v>
      </c>
      <c r="B11" s="65" t="s">
        <v>149</v>
      </c>
      <c r="C11" s="61" t="s">
        <v>153</v>
      </c>
      <c r="D11" s="61" t="s">
        <v>148</v>
      </c>
      <c r="E11" s="62"/>
      <c r="F11" s="62"/>
      <c r="G11" s="61"/>
      <c r="H11" s="63"/>
      <c r="I11" s="62"/>
    </row>
    <row r="12">
      <c r="A12" t="s">
        <v>22</v>
      </c>
      <c r="B12" s="60" t="s">
        <v>146</v>
      </c>
      <c r="C12" s="61" t="s">
        <v>153</v>
      </c>
      <c r="D12" s="61" t="s">
        <v>148</v>
      </c>
      <c r="E12" s="62"/>
      <c r="F12" s="62"/>
      <c r="G12" s="62"/>
      <c r="H12" s="67"/>
      <c r="I12" s="61" t="s">
        <v>154</v>
      </c>
    </row>
    <row r="13">
      <c r="A13" t="s">
        <v>19</v>
      </c>
      <c r="B13" s="60" t="s">
        <v>146</v>
      </c>
      <c r="C13" s="61" t="s">
        <v>153</v>
      </c>
      <c r="D13" s="61" t="s">
        <v>153</v>
      </c>
      <c r="E13" s="62"/>
      <c r="F13" s="62"/>
      <c r="G13" s="62"/>
      <c r="H13" s="64"/>
      <c r="I13" s="61"/>
      <c r="J13" s="68" t="s">
        <v>154</v>
      </c>
    </row>
    <row r="14">
      <c r="B14" s="60"/>
      <c r="C14" s="61"/>
      <c r="D14" s="61"/>
      <c r="E14" s="62"/>
      <c r="F14" s="62"/>
      <c r="G14" s="62"/>
      <c r="H14" s="64"/>
      <c r="I14" s="61"/>
      <c r="J14" s="68" t="s">
        <v>154</v>
      </c>
    </row>
    <row r="15">
      <c r="B15" s="60"/>
      <c r="C15" s="61"/>
      <c r="D15" s="61"/>
      <c r="E15" s="62"/>
      <c r="F15" s="62"/>
      <c r="G15" s="62"/>
      <c r="H15" s="64"/>
      <c r="I15" s="61"/>
      <c r="J15" s="68" t="s">
        <v>154</v>
      </c>
    </row>
    <row r="16">
      <c r="B16" s="60"/>
      <c r="C16" s="61"/>
      <c r="D16" s="61"/>
      <c r="E16" s="62"/>
      <c r="F16" s="62"/>
      <c r="G16" s="62"/>
      <c r="H16" s="64"/>
      <c r="I16" s="61"/>
      <c r="J16" s="68" t="s">
        <v>154</v>
      </c>
    </row>
    <row r="17">
      <c r="A17" s="68"/>
      <c r="B17" s="60"/>
      <c r="C17" s="61"/>
      <c r="D17" s="61"/>
      <c r="E17" s="62"/>
      <c r="F17" s="62"/>
      <c r="G17" s="62"/>
      <c r="H17" s="64"/>
      <c r="I17" s="62"/>
      <c r="J17" s="68" t="s">
        <v>154</v>
      </c>
    </row>
    <row r="18">
      <c r="A18" s="68"/>
      <c r="B18" s="60"/>
      <c r="C18" s="61"/>
      <c r="D18" s="61"/>
      <c r="E18" s="62"/>
      <c r="F18" s="62"/>
      <c r="G18" s="62"/>
      <c r="H18" s="64"/>
      <c r="I18" s="62"/>
      <c r="J18" s="68" t="s">
        <v>154</v>
      </c>
    </row>
    <row r="19">
      <c r="A19" s="68"/>
      <c r="B19" s="60"/>
      <c r="C19" s="61"/>
      <c r="D19" s="61"/>
      <c r="E19" s="62"/>
      <c r="F19" s="62"/>
      <c r="G19" s="62"/>
      <c r="H19" s="64"/>
      <c r="I19" s="62"/>
      <c r="J19" s="68" t="s">
        <v>154</v>
      </c>
    </row>
    <row r="20">
      <c r="A20" s="68"/>
      <c r="B20" s="60"/>
      <c r="C20" s="61"/>
      <c r="D20" s="61"/>
      <c r="E20" s="62"/>
      <c r="F20" s="62"/>
      <c r="G20" s="62"/>
      <c r="H20" s="64"/>
      <c r="I20" s="62"/>
      <c r="J20" s="68" t="s">
        <v>154</v>
      </c>
    </row>
    <row r="21">
      <c r="A21" s="68"/>
      <c r="B21" s="60"/>
      <c r="C21" s="61"/>
      <c r="D21" s="61"/>
      <c r="E21" s="62"/>
      <c r="F21" s="62"/>
      <c r="G21" s="62"/>
      <c r="H21" s="64"/>
      <c r="I21" s="62"/>
      <c r="J21" s="68" t="s">
        <v>154</v>
      </c>
    </row>
    <row r="22">
      <c r="A22" s="68"/>
      <c r="B22" s="69"/>
      <c r="C22" s="62"/>
      <c r="D22" s="62"/>
      <c r="E22" s="62"/>
      <c r="F22" s="62"/>
      <c r="G22" s="62"/>
      <c r="H22" s="64"/>
      <c r="I22" s="62"/>
      <c r="J22" s="68" t="s">
        <v>154</v>
      </c>
    </row>
    <row r="23">
      <c r="A23" s="68"/>
      <c r="B23" s="70" t="str">
        <f>concatenate("'",countif(B2:B22,"yes"),"/",counta(B2:B22))</f>
        <v>'9/12</v>
      </c>
      <c r="C23" s="71" t="str">
        <f t="shared" ref="C23:D23" si="1">concatenate("'",countif(C2:C22,"1/*")+countif(C2:C22,"2/*")*2,"/",countif(C2:C22,"*/1")+countif(C2:C22,"*/2")*2)</f>
        <v>'20/20</v>
      </c>
      <c r="D23" s="71" t="str">
        <f t="shared" si="1"/>
        <v>'11/11</v>
      </c>
      <c r="E23" s="62"/>
      <c r="F23" s="62"/>
      <c r="G23" s="62"/>
      <c r="H23" s="64"/>
      <c r="I23" s="62"/>
      <c r="J23" s="68" t="s">
        <v>154</v>
      </c>
    </row>
    <row r="24">
      <c r="A24" s="68"/>
      <c r="B24" s="69"/>
      <c r="C24" s="62"/>
      <c r="D24" s="62"/>
      <c r="E24" s="62"/>
      <c r="F24" s="62"/>
      <c r="G24" s="62"/>
      <c r="H24" s="64"/>
      <c r="I24" s="62"/>
      <c r="J24" s="68" t="s">
        <v>154</v>
      </c>
    </row>
    <row r="25">
      <c r="B25" s="69"/>
      <c r="C25" s="62"/>
      <c r="D25" s="62"/>
      <c r="E25" s="62"/>
      <c r="F25" s="62"/>
      <c r="G25" s="62"/>
      <c r="H25" s="64"/>
      <c r="I25" s="61"/>
      <c r="J25" s="68" t="s">
        <v>154</v>
      </c>
    </row>
    <row r="26">
      <c r="B26" s="69"/>
      <c r="C26" s="62"/>
      <c r="D26" s="62"/>
      <c r="E26" s="62"/>
      <c r="F26" s="62"/>
      <c r="G26" s="62"/>
      <c r="H26" s="64"/>
      <c r="I26" s="62"/>
      <c r="J26" s="68" t="s">
        <v>154</v>
      </c>
    </row>
    <row r="27">
      <c r="B27" s="69"/>
      <c r="C27" s="62"/>
      <c r="D27" s="62"/>
      <c r="E27" s="62"/>
      <c r="F27" s="62"/>
      <c r="G27" s="62"/>
      <c r="H27" s="64"/>
      <c r="I27" s="62"/>
      <c r="J27" s="68" t="s">
        <v>154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57"/>
    <col customWidth="1" min="26" max="38" width="11.29"/>
    <col customWidth="1" min="39" max="39" width="9.14"/>
  </cols>
  <sheetData>
    <row r="1" ht="12.75" customHeight="1">
      <c r="A1" s="72">
        <v>-0.051411</v>
      </c>
      <c r="B1" s="72">
        <v>-0.047652</v>
      </c>
      <c r="C1" s="72">
        <v>-0.0447</v>
      </c>
      <c r="D1" s="72">
        <v>-0.041559</v>
      </c>
      <c r="E1" s="72">
        <v>-0.039232</v>
      </c>
      <c r="F1" s="72">
        <v>-0.037363</v>
      </c>
      <c r="G1" s="72">
        <v>-0.0357</v>
      </c>
      <c r="H1" s="72">
        <v>-0.032554</v>
      </c>
      <c r="I1" s="72">
        <v>-0.032007</v>
      </c>
      <c r="J1" s="72">
        <v>-0.030468</v>
      </c>
      <c r="K1" s="72">
        <v>-0.029625</v>
      </c>
      <c r="L1" s="72">
        <v>-0.027705</v>
      </c>
      <c r="M1" s="72">
        <v>-0.025744</v>
      </c>
      <c r="N1" s="72">
        <v>-0.024841</v>
      </c>
      <c r="O1" s="72">
        <v>-0.02305</v>
      </c>
      <c r="P1" s="72">
        <v>-0.021267</v>
      </c>
      <c r="Q1" s="72">
        <v>-0.020346</v>
      </c>
      <c r="R1" s="72">
        <v>-0.017228</v>
      </c>
      <c r="S1" s="72">
        <v>-0.015022</v>
      </c>
      <c r="T1" s="72">
        <v>-0.012093</v>
      </c>
      <c r="U1" s="72">
        <v>-0.010029</v>
      </c>
      <c r="V1" s="72">
        <v>-0.007809</v>
      </c>
      <c r="W1" s="72">
        <v>-0.004646</v>
      </c>
      <c r="X1" s="72">
        <v>-0.002635</v>
      </c>
      <c r="Y1" s="72">
        <v>0.0</v>
      </c>
      <c r="Z1" s="72">
        <v>0.001597</v>
      </c>
      <c r="AA1" s="72">
        <v>0.00428</v>
      </c>
      <c r="AB1" s="72">
        <v>0.005905</v>
      </c>
      <c r="AC1" s="72">
        <v>0.007516</v>
      </c>
      <c r="AD1" s="72">
        <v>0.00889</v>
      </c>
      <c r="AE1" s="72">
        <v>0.009586</v>
      </c>
      <c r="AF1" s="72">
        <v>0.010378</v>
      </c>
      <c r="AG1" s="72">
        <v>0.011977</v>
      </c>
      <c r="AH1" s="72">
        <v>0.013844</v>
      </c>
      <c r="AI1" s="72">
        <v>0.013534</v>
      </c>
      <c r="AJ1" s="72">
        <v>0.014132</v>
      </c>
      <c r="AK1" s="72">
        <v>0.015909</v>
      </c>
      <c r="AL1" s="72">
        <v>0.014761</v>
      </c>
      <c r="AM1" s="72">
        <v>0.014474</v>
      </c>
    </row>
    <row r="2" ht="12.75" customHeight="1">
      <c r="A2" s="72">
        <v>-0.052628</v>
      </c>
      <c r="B2" s="72">
        <v>-0.048831</v>
      </c>
      <c r="C2" s="72">
        <v>-0.045848</v>
      </c>
      <c r="D2" s="72">
        <v>-0.043348</v>
      </c>
      <c r="E2" s="72">
        <v>-0.040544</v>
      </c>
      <c r="F2" s="72">
        <v>-0.038788</v>
      </c>
      <c r="G2" s="72">
        <v>-0.036209</v>
      </c>
      <c r="H2" s="72">
        <v>-0.034478</v>
      </c>
      <c r="I2" s="72">
        <v>-0.033211</v>
      </c>
      <c r="J2" s="72">
        <v>-0.031931</v>
      </c>
      <c r="K2" s="72">
        <v>-0.030014</v>
      </c>
      <c r="L2" s="72">
        <v>-0.028355</v>
      </c>
      <c r="M2" s="72">
        <v>-0.026681</v>
      </c>
      <c r="N2" s="72">
        <v>-0.024941</v>
      </c>
      <c r="O2" s="72">
        <v>-0.022624</v>
      </c>
      <c r="P2" s="72">
        <v>-0.021312</v>
      </c>
      <c r="Q2" s="72">
        <v>-0.01898</v>
      </c>
      <c r="R2" s="72">
        <v>-0.018021</v>
      </c>
      <c r="S2" s="72">
        <v>-0.01546</v>
      </c>
      <c r="T2" s="72">
        <v>-0.012208</v>
      </c>
      <c r="U2" s="72">
        <v>-0.010109</v>
      </c>
      <c r="V2" s="72">
        <v>-0.007871</v>
      </c>
      <c r="W2" s="72">
        <v>-0.005189</v>
      </c>
      <c r="X2" s="72">
        <v>-0.002967</v>
      </c>
      <c r="Y2" s="72">
        <v>0.0</v>
      </c>
      <c r="Z2" s="72">
        <v>0.001163</v>
      </c>
      <c r="AA2" s="72">
        <v>0.004182</v>
      </c>
      <c r="AB2" s="72">
        <v>0.005636</v>
      </c>
      <c r="AC2" s="72">
        <v>0.007485</v>
      </c>
      <c r="AD2" s="72">
        <v>0.008542</v>
      </c>
      <c r="AE2" s="72">
        <v>0.010475</v>
      </c>
      <c r="AF2" s="72">
        <v>0.010981</v>
      </c>
      <c r="AG2" s="72">
        <v>0.012826</v>
      </c>
      <c r="AH2" s="72">
        <v>0.013929</v>
      </c>
      <c r="AI2" s="72">
        <v>0.014739</v>
      </c>
      <c r="AJ2" s="72">
        <v>0.015352</v>
      </c>
      <c r="AK2" s="72">
        <v>0.015843</v>
      </c>
      <c r="AL2" s="72">
        <v>0.015529</v>
      </c>
      <c r="AM2" s="72">
        <v>0.015002</v>
      </c>
    </row>
    <row r="3" ht="12.75" customHeight="1">
      <c r="A3" s="72">
        <v>-0.053528</v>
      </c>
      <c r="B3" s="72">
        <v>-0.05045</v>
      </c>
      <c r="C3" s="72">
        <v>-0.046994</v>
      </c>
      <c r="D3" s="72">
        <v>-0.044464</v>
      </c>
      <c r="E3" s="72">
        <v>-0.041745</v>
      </c>
      <c r="F3" s="72">
        <v>-0.039495</v>
      </c>
      <c r="G3" s="72">
        <v>-0.037149</v>
      </c>
      <c r="H3" s="72">
        <v>-0.034765</v>
      </c>
      <c r="I3" s="72">
        <v>-0.033657</v>
      </c>
      <c r="J3" s="72">
        <v>-0.032183</v>
      </c>
      <c r="K3" s="72">
        <v>-0.030769</v>
      </c>
      <c r="L3" s="72">
        <v>-0.028681</v>
      </c>
      <c r="M3" s="72">
        <v>-0.026762</v>
      </c>
      <c r="N3" s="72">
        <v>-0.024997</v>
      </c>
      <c r="O3" s="72">
        <v>-0.0231</v>
      </c>
      <c r="P3" s="72">
        <v>-0.020751</v>
      </c>
      <c r="Q3" s="72">
        <v>-0.020015</v>
      </c>
      <c r="R3" s="72">
        <v>-0.017868</v>
      </c>
      <c r="S3" s="72">
        <v>-0.015276</v>
      </c>
      <c r="T3" s="72">
        <v>-0.012176</v>
      </c>
      <c r="U3" s="72">
        <v>-0.00945</v>
      </c>
      <c r="V3" s="72">
        <v>-0.007231</v>
      </c>
      <c r="W3" s="72">
        <v>-0.005165</v>
      </c>
      <c r="X3" s="72">
        <v>-0.002875</v>
      </c>
      <c r="Y3" s="72">
        <v>0.0</v>
      </c>
      <c r="Z3" s="72">
        <v>0.001991</v>
      </c>
      <c r="AA3" s="72">
        <v>0.004756</v>
      </c>
      <c r="AB3" s="72">
        <v>0.006697</v>
      </c>
      <c r="AC3" s="72">
        <v>0.007653</v>
      </c>
      <c r="AD3" s="72">
        <v>0.009932</v>
      </c>
      <c r="AE3" s="72">
        <v>0.00987</v>
      </c>
      <c r="AF3" s="72">
        <v>0.011944</v>
      </c>
      <c r="AG3" s="72">
        <v>0.013955</v>
      </c>
      <c r="AH3" s="72">
        <v>0.014912</v>
      </c>
      <c r="AI3" s="72">
        <v>0.015611</v>
      </c>
      <c r="AJ3" s="72">
        <v>0.015856</v>
      </c>
      <c r="AK3" s="72">
        <v>0.016899</v>
      </c>
      <c r="AL3" s="72">
        <v>0.016625</v>
      </c>
      <c r="AM3" s="72">
        <v>0.01667</v>
      </c>
    </row>
    <row r="4" ht="12.75" customHeight="1">
      <c r="A4" s="72">
        <v>-0.053511</v>
      </c>
      <c r="B4" s="72">
        <v>-0.050139</v>
      </c>
      <c r="C4" s="72">
        <v>-0.046531</v>
      </c>
      <c r="D4" s="72">
        <v>-0.043551</v>
      </c>
      <c r="E4" s="72">
        <v>-0.04139</v>
      </c>
      <c r="F4" s="72">
        <v>-0.039042</v>
      </c>
      <c r="G4" s="72">
        <v>-0.036672</v>
      </c>
      <c r="H4" s="72">
        <v>-0.034566</v>
      </c>
      <c r="I4" s="72">
        <v>-0.033448</v>
      </c>
      <c r="J4" s="72">
        <v>-0.031797</v>
      </c>
      <c r="K4" s="72">
        <v>-0.030594</v>
      </c>
      <c r="L4" s="72">
        <v>-0.02898</v>
      </c>
      <c r="M4" s="72">
        <v>-0.02703</v>
      </c>
      <c r="N4" s="72">
        <v>-0.025361</v>
      </c>
      <c r="O4" s="72">
        <v>-0.023471</v>
      </c>
      <c r="P4" s="72">
        <v>-0.021515</v>
      </c>
      <c r="Q4" s="72">
        <v>-0.020012</v>
      </c>
      <c r="R4" s="72">
        <v>-0.017715</v>
      </c>
      <c r="S4" s="72">
        <v>-0.015601</v>
      </c>
      <c r="T4" s="72">
        <v>-0.012508</v>
      </c>
      <c r="U4" s="72">
        <v>-0.009659</v>
      </c>
      <c r="V4" s="72">
        <v>-0.007384</v>
      </c>
      <c r="W4" s="72">
        <v>-0.004621</v>
      </c>
      <c r="X4" s="72">
        <v>-0.002946</v>
      </c>
      <c r="Y4" s="72">
        <v>0.0</v>
      </c>
      <c r="Z4" s="72">
        <v>0.002028</v>
      </c>
      <c r="AA4" s="72">
        <v>0.004064</v>
      </c>
      <c r="AB4" s="72">
        <v>0.006375</v>
      </c>
      <c r="AC4" s="72">
        <v>0.007942</v>
      </c>
      <c r="AD4" s="72">
        <v>0.009743</v>
      </c>
      <c r="AE4" s="72">
        <v>0.010893</v>
      </c>
      <c r="AF4" s="72">
        <v>0.012611</v>
      </c>
      <c r="AG4" s="72">
        <v>0.014142</v>
      </c>
      <c r="AH4" s="72">
        <v>0.015243</v>
      </c>
      <c r="AI4" s="72">
        <v>0.015649</v>
      </c>
      <c r="AJ4" s="72">
        <v>0.016589</v>
      </c>
      <c r="AK4" s="72">
        <v>0.017647</v>
      </c>
      <c r="AL4" s="72">
        <v>0.017379</v>
      </c>
      <c r="AM4" s="72">
        <v>0.0171</v>
      </c>
    </row>
    <row r="5" ht="12.75" customHeight="1">
      <c r="A5" s="72">
        <v>-0.051875</v>
      </c>
      <c r="B5" s="72">
        <v>-0.048541</v>
      </c>
      <c r="C5" s="72">
        <v>-0.045243</v>
      </c>
      <c r="D5" s="72">
        <v>-0.042876</v>
      </c>
      <c r="E5" s="72">
        <v>-0.040655</v>
      </c>
      <c r="F5" s="72">
        <v>-0.038762</v>
      </c>
      <c r="G5" s="72">
        <v>-0.0362</v>
      </c>
      <c r="H5" s="72">
        <v>-0.03461</v>
      </c>
      <c r="I5" s="72">
        <v>-0.033311</v>
      </c>
      <c r="J5" s="72">
        <v>-0.031873</v>
      </c>
      <c r="K5" s="72">
        <v>-0.029883</v>
      </c>
      <c r="L5" s="72">
        <v>-0.02843</v>
      </c>
      <c r="M5" s="72">
        <v>-0.026561</v>
      </c>
      <c r="N5" s="72">
        <v>-0.024648</v>
      </c>
      <c r="O5" s="72">
        <v>-0.02268</v>
      </c>
      <c r="P5" s="72">
        <v>-0.020952</v>
      </c>
      <c r="Q5" s="72">
        <v>-0.01959</v>
      </c>
      <c r="R5" s="72">
        <v>-0.01754</v>
      </c>
      <c r="S5" s="72">
        <v>-0.015288</v>
      </c>
      <c r="T5" s="72">
        <v>-0.012376</v>
      </c>
      <c r="U5" s="72">
        <v>-0.00961</v>
      </c>
      <c r="V5" s="72">
        <v>-0.006797</v>
      </c>
      <c r="W5" s="72">
        <v>-0.004637</v>
      </c>
      <c r="X5" s="72">
        <v>-0.002553</v>
      </c>
      <c r="Y5" s="72">
        <v>0.0</v>
      </c>
      <c r="Z5" s="72">
        <v>0.001328</v>
      </c>
      <c r="AA5" s="72">
        <v>0.004286</v>
      </c>
      <c r="AB5" s="72">
        <v>0.005787</v>
      </c>
      <c r="AC5" s="72">
        <v>0.007558</v>
      </c>
      <c r="AD5" s="72">
        <v>0.009097</v>
      </c>
      <c r="AE5" s="72">
        <v>0.010624</v>
      </c>
      <c r="AF5" s="72">
        <v>0.011639</v>
      </c>
      <c r="AG5" s="72">
        <v>0.013955</v>
      </c>
      <c r="AH5" s="72">
        <v>0.014214</v>
      </c>
      <c r="AI5" s="72">
        <v>0.016118</v>
      </c>
      <c r="AJ5" s="72">
        <v>0.016624</v>
      </c>
      <c r="AK5" s="72">
        <v>0.017079</v>
      </c>
      <c r="AL5" s="72">
        <v>0.017172</v>
      </c>
      <c r="AM5" s="72">
        <v>0.016663</v>
      </c>
    </row>
    <row r="6" ht="12.75" customHeight="1">
      <c r="A6" s="72">
        <v>-0.052709</v>
      </c>
      <c r="B6" s="72">
        <v>-0.049356</v>
      </c>
      <c r="C6" s="72">
        <v>-0.046567</v>
      </c>
      <c r="D6" s="72">
        <v>-0.043485</v>
      </c>
      <c r="E6" s="72">
        <v>-0.040969</v>
      </c>
      <c r="F6" s="72">
        <v>-0.038875</v>
      </c>
      <c r="G6" s="72">
        <v>-0.037201</v>
      </c>
      <c r="H6" s="72">
        <v>-0.034643</v>
      </c>
      <c r="I6" s="72">
        <v>-0.033298</v>
      </c>
      <c r="J6" s="72">
        <v>-0.031839</v>
      </c>
      <c r="K6" s="72">
        <v>-0.030005</v>
      </c>
      <c r="L6" s="72">
        <v>-0.028277</v>
      </c>
      <c r="M6" s="72">
        <v>-0.026694</v>
      </c>
      <c r="N6" s="72">
        <v>-0.024632</v>
      </c>
      <c r="O6" s="72">
        <v>-0.02308</v>
      </c>
      <c r="P6" s="72">
        <v>-0.021261</v>
      </c>
      <c r="Q6" s="72">
        <v>-0.019651</v>
      </c>
      <c r="R6" s="72">
        <v>-0.017551</v>
      </c>
      <c r="S6" s="72">
        <v>-0.015085</v>
      </c>
      <c r="T6" s="72">
        <v>-0.012385</v>
      </c>
      <c r="U6" s="72">
        <v>-0.009908</v>
      </c>
      <c r="V6" s="72">
        <v>-0.007434</v>
      </c>
      <c r="W6" s="72">
        <v>-0.004945</v>
      </c>
      <c r="X6" s="72">
        <v>-0.002857</v>
      </c>
      <c r="Y6" s="72">
        <v>0.0</v>
      </c>
      <c r="Z6" s="72">
        <v>0.001952</v>
      </c>
      <c r="AA6" s="72">
        <v>0.004065</v>
      </c>
      <c r="AB6" s="72">
        <v>0.005716</v>
      </c>
      <c r="AC6" s="72">
        <v>0.00728</v>
      </c>
      <c r="AD6" s="72">
        <v>0.008935</v>
      </c>
      <c r="AE6" s="72">
        <v>0.010503</v>
      </c>
      <c r="AF6" s="72">
        <v>0.011424</v>
      </c>
      <c r="AG6" s="72">
        <v>0.013475</v>
      </c>
      <c r="AH6" s="72">
        <v>0.014843</v>
      </c>
      <c r="AI6" s="72">
        <v>0.015424</v>
      </c>
      <c r="AJ6" s="72">
        <v>0.016239</v>
      </c>
      <c r="AK6" s="72">
        <v>0.017217</v>
      </c>
      <c r="AL6" s="72">
        <v>0.017033</v>
      </c>
      <c r="AM6" s="72">
        <v>0.016922</v>
      </c>
    </row>
    <row r="7" ht="12.75" customHeight="1">
      <c r="A7" s="72">
        <v>-0.049339</v>
      </c>
      <c r="B7" s="72">
        <v>-0.046105</v>
      </c>
      <c r="C7" s="72">
        <v>-0.043629</v>
      </c>
      <c r="D7" s="72">
        <v>-0.041122</v>
      </c>
      <c r="E7" s="72">
        <v>-0.038879</v>
      </c>
      <c r="F7" s="72">
        <v>-0.037286</v>
      </c>
      <c r="G7" s="72">
        <v>-0.035098</v>
      </c>
      <c r="H7" s="72">
        <v>-0.033082</v>
      </c>
      <c r="I7" s="72">
        <v>-0.031826</v>
      </c>
      <c r="J7" s="72">
        <v>-0.030328</v>
      </c>
      <c r="K7" s="72">
        <v>-0.02858</v>
      </c>
      <c r="L7" s="72">
        <v>-0.02689</v>
      </c>
      <c r="M7" s="72">
        <v>-0.02505</v>
      </c>
      <c r="N7" s="72">
        <v>-0.023378</v>
      </c>
      <c r="O7" s="72">
        <v>-0.021647</v>
      </c>
      <c r="P7" s="72">
        <v>-0.019914</v>
      </c>
      <c r="Q7" s="72">
        <v>-0.01835</v>
      </c>
      <c r="R7" s="72">
        <v>-0.016554</v>
      </c>
      <c r="S7" s="72">
        <v>-0.014492</v>
      </c>
      <c r="T7" s="72">
        <v>-0.011536</v>
      </c>
      <c r="U7" s="72">
        <v>-0.009036</v>
      </c>
      <c r="V7" s="72">
        <v>-0.006565</v>
      </c>
      <c r="W7" s="72">
        <v>-0.004008</v>
      </c>
      <c r="X7" s="72">
        <v>-0.002118</v>
      </c>
      <c r="Y7" s="72">
        <v>0.0</v>
      </c>
      <c r="Z7" s="72">
        <v>0.002195</v>
      </c>
      <c r="AA7" s="72">
        <v>0.004254</v>
      </c>
      <c r="AB7" s="72">
        <v>0.006071</v>
      </c>
      <c r="AC7" s="72">
        <v>0.007906</v>
      </c>
      <c r="AD7" s="72">
        <v>0.00986</v>
      </c>
      <c r="AE7" s="72">
        <v>0.010667</v>
      </c>
      <c r="AF7" s="72">
        <v>0.012013</v>
      </c>
      <c r="AG7" s="72">
        <v>0.013366</v>
      </c>
      <c r="AH7" s="72">
        <v>0.015182</v>
      </c>
      <c r="AI7" s="72">
        <v>0.016065</v>
      </c>
      <c r="AJ7" s="72">
        <v>0.016758</v>
      </c>
      <c r="AK7" s="72">
        <v>0.017382</v>
      </c>
      <c r="AL7" s="72">
        <v>0.017457</v>
      </c>
      <c r="AM7" s="72">
        <v>0.017214</v>
      </c>
    </row>
    <row r="8" ht="12.75" customHeight="1">
      <c r="A8" s="72">
        <v>-0.048416</v>
      </c>
      <c r="B8" s="72">
        <v>-0.045481</v>
      </c>
      <c r="C8" s="72">
        <v>-0.042728</v>
      </c>
      <c r="D8" s="72">
        <v>-0.040508</v>
      </c>
      <c r="E8" s="72">
        <v>-0.038341</v>
      </c>
      <c r="F8" s="72">
        <v>-0.036219</v>
      </c>
      <c r="G8" s="72">
        <v>-0.034363</v>
      </c>
      <c r="H8" s="72">
        <v>-0.032409</v>
      </c>
      <c r="I8" s="72">
        <v>-0.03102</v>
      </c>
      <c r="J8" s="72">
        <v>-0.029562</v>
      </c>
      <c r="K8" s="72">
        <v>-0.027849</v>
      </c>
      <c r="L8" s="72">
        <v>-0.026366</v>
      </c>
      <c r="M8" s="72">
        <v>-0.024372</v>
      </c>
      <c r="N8" s="72">
        <v>-0.022753</v>
      </c>
      <c r="O8" s="72">
        <v>-0.021068</v>
      </c>
      <c r="P8" s="72">
        <v>-0.019204</v>
      </c>
      <c r="Q8" s="72">
        <v>-0.018004</v>
      </c>
      <c r="R8" s="72">
        <v>-0.016417</v>
      </c>
      <c r="S8" s="72">
        <v>-0.014103</v>
      </c>
      <c r="T8" s="72">
        <v>-0.011273</v>
      </c>
      <c r="U8" s="72">
        <v>-0.009004</v>
      </c>
      <c r="V8" s="72">
        <v>-0.006629</v>
      </c>
      <c r="W8" s="72">
        <v>-0.004522</v>
      </c>
      <c r="X8" s="72">
        <v>-0.002022</v>
      </c>
      <c r="Y8" s="72">
        <v>0.0</v>
      </c>
      <c r="Z8" s="72">
        <v>0.001781</v>
      </c>
      <c r="AA8" s="72">
        <v>0.00363</v>
      </c>
      <c r="AB8" s="72">
        <v>0.005694</v>
      </c>
      <c r="AC8" s="72">
        <v>0.007093</v>
      </c>
      <c r="AD8" s="72">
        <v>0.008402</v>
      </c>
      <c r="AE8" s="72">
        <v>0.009937</v>
      </c>
      <c r="AF8" s="72">
        <v>0.0114</v>
      </c>
      <c r="AG8" s="72">
        <v>0.012993</v>
      </c>
      <c r="AH8" s="72">
        <v>0.014113</v>
      </c>
      <c r="AI8" s="72">
        <v>0.015064</v>
      </c>
      <c r="AJ8" s="72">
        <v>0.016149</v>
      </c>
      <c r="AK8" s="72">
        <v>0.017073</v>
      </c>
      <c r="AL8" s="72">
        <v>0.016738</v>
      </c>
      <c r="AM8" s="72">
        <v>0.016704</v>
      </c>
    </row>
    <row r="9" ht="12.75" customHeight="1">
      <c r="A9" s="72">
        <v>-0.04721</v>
      </c>
      <c r="B9" s="72">
        <v>-0.044339</v>
      </c>
      <c r="C9" s="72">
        <v>-0.041258</v>
      </c>
      <c r="D9" s="72">
        <v>-0.03851</v>
      </c>
      <c r="E9" s="72">
        <v>-0.036619</v>
      </c>
      <c r="F9" s="72">
        <v>-0.034828</v>
      </c>
      <c r="G9" s="72">
        <v>-0.032862</v>
      </c>
      <c r="H9" s="72">
        <v>-0.031322</v>
      </c>
      <c r="I9" s="72">
        <v>-0.030234</v>
      </c>
      <c r="J9" s="72">
        <v>-0.028739</v>
      </c>
      <c r="K9" s="72">
        <v>-0.02682</v>
      </c>
      <c r="L9" s="72">
        <v>-0.02565</v>
      </c>
      <c r="M9" s="72">
        <v>-0.023991</v>
      </c>
      <c r="N9" s="72">
        <v>-0.022386</v>
      </c>
      <c r="O9" s="72">
        <v>-0.020876</v>
      </c>
      <c r="P9" s="72">
        <v>-0.019402</v>
      </c>
      <c r="Q9" s="72">
        <v>-0.017719</v>
      </c>
      <c r="R9" s="72">
        <v>-0.015606</v>
      </c>
      <c r="S9" s="72">
        <v>-0.013554</v>
      </c>
      <c r="T9" s="72">
        <v>-0.011055</v>
      </c>
      <c r="U9" s="72">
        <v>-0.008527</v>
      </c>
      <c r="V9" s="72">
        <v>-0.006343</v>
      </c>
      <c r="W9" s="72">
        <v>-0.004149</v>
      </c>
      <c r="X9" s="72">
        <v>-0.002213</v>
      </c>
      <c r="Y9" s="72">
        <v>0.0</v>
      </c>
      <c r="Z9" s="72">
        <v>0.0019</v>
      </c>
      <c r="AA9" s="72">
        <v>0.004226</v>
      </c>
      <c r="AB9" s="72">
        <v>0.00594</v>
      </c>
      <c r="AC9" s="72">
        <v>0.007407</v>
      </c>
      <c r="AD9" s="72">
        <v>0.008804</v>
      </c>
      <c r="AE9" s="72">
        <v>0.010291</v>
      </c>
      <c r="AF9" s="72">
        <v>0.011569</v>
      </c>
      <c r="AG9" s="72">
        <v>0.01312</v>
      </c>
      <c r="AH9" s="72">
        <v>0.014503</v>
      </c>
      <c r="AI9" s="72">
        <v>0.01556</v>
      </c>
      <c r="AJ9" s="72">
        <v>0.016121</v>
      </c>
      <c r="AK9" s="72">
        <v>0.016752</v>
      </c>
      <c r="AL9" s="72">
        <v>0.016867</v>
      </c>
      <c r="AM9" s="72">
        <v>0.016796</v>
      </c>
    </row>
    <row r="10" ht="12.75" customHeight="1">
      <c r="A10" s="72">
        <v>-0.044845</v>
      </c>
      <c r="B10" s="72">
        <v>-0.041969</v>
      </c>
      <c r="C10" s="72">
        <v>-0.039811</v>
      </c>
      <c r="D10" s="72">
        <v>-0.037424</v>
      </c>
      <c r="E10" s="72">
        <v>-0.035604</v>
      </c>
      <c r="F10" s="72">
        <v>-0.033799</v>
      </c>
      <c r="G10" s="72">
        <v>-0.031935</v>
      </c>
      <c r="H10" s="72">
        <v>-0.030387</v>
      </c>
      <c r="I10" s="72">
        <v>-0.029285</v>
      </c>
      <c r="J10" s="72">
        <v>-0.028081</v>
      </c>
      <c r="K10" s="72">
        <v>-0.026231</v>
      </c>
      <c r="L10" s="72">
        <v>-0.024621</v>
      </c>
      <c r="M10" s="72">
        <v>-0.02304</v>
      </c>
      <c r="N10" s="72">
        <v>-0.021376</v>
      </c>
      <c r="O10" s="72">
        <v>-0.019696</v>
      </c>
      <c r="P10" s="72">
        <v>-0.018293</v>
      </c>
      <c r="Q10" s="72">
        <v>-0.016993</v>
      </c>
      <c r="R10" s="72">
        <v>-0.015379</v>
      </c>
      <c r="S10" s="72">
        <v>-0.013251</v>
      </c>
      <c r="T10" s="72">
        <v>-0.010919</v>
      </c>
      <c r="U10" s="72">
        <v>-0.00869</v>
      </c>
      <c r="V10" s="72">
        <v>-0.006311</v>
      </c>
      <c r="W10" s="72">
        <v>-0.004077</v>
      </c>
      <c r="X10" s="72">
        <v>-0.002121</v>
      </c>
      <c r="Y10" s="72">
        <v>0.0</v>
      </c>
      <c r="Z10" s="72">
        <v>0.001552</v>
      </c>
      <c r="AA10" s="72">
        <v>0.003583</v>
      </c>
      <c r="AB10" s="72">
        <v>0.005403</v>
      </c>
      <c r="AC10" s="72">
        <v>0.006499</v>
      </c>
      <c r="AD10" s="72">
        <v>0.008369</v>
      </c>
      <c r="AE10" s="72">
        <v>0.009587</v>
      </c>
      <c r="AF10" s="72">
        <v>0.010877</v>
      </c>
      <c r="AG10" s="72">
        <v>0.012664</v>
      </c>
      <c r="AH10" s="72">
        <v>0.013391</v>
      </c>
      <c r="AI10" s="72">
        <v>0.014576</v>
      </c>
      <c r="AJ10" s="72">
        <v>0.01531</v>
      </c>
      <c r="AK10" s="72">
        <v>0.01592</v>
      </c>
      <c r="AL10" s="72">
        <v>0.016082</v>
      </c>
      <c r="AM10" s="72">
        <v>0.016015</v>
      </c>
    </row>
    <row r="11" ht="12.75" customHeight="1">
      <c r="A11" s="72">
        <v>-0.044213</v>
      </c>
      <c r="B11" s="72">
        <v>-0.04157</v>
      </c>
      <c r="C11" s="72">
        <v>-0.039085</v>
      </c>
      <c r="D11" s="72">
        <v>-0.03691</v>
      </c>
      <c r="E11" s="72">
        <v>-0.034725</v>
      </c>
      <c r="F11" s="72">
        <v>-0.033115</v>
      </c>
      <c r="G11" s="72">
        <v>-0.031218</v>
      </c>
      <c r="H11" s="72">
        <v>-0.029591</v>
      </c>
      <c r="I11" s="72">
        <v>-0.02828</v>
      </c>
      <c r="J11" s="72">
        <v>-0.026859</v>
      </c>
      <c r="K11" s="72">
        <v>-0.025331</v>
      </c>
      <c r="L11" s="72">
        <v>-0.023806</v>
      </c>
      <c r="M11" s="72">
        <v>-0.022288</v>
      </c>
      <c r="N11" s="72">
        <v>-0.020555</v>
      </c>
      <c r="O11" s="72">
        <v>-0.019224</v>
      </c>
      <c r="P11" s="72">
        <v>-0.01768</v>
      </c>
      <c r="Q11" s="72">
        <v>-0.016379</v>
      </c>
      <c r="R11" s="72">
        <v>-0.014831</v>
      </c>
      <c r="S11" s="72">
        <v>-0.012531</v>
      </c>
      <c r="T11" s="72">
        <v>-0.010486</v>
      </c>
      <c r="U11" s="72">
        <v>-0.007876</v>
      </c>
      <c r="V11" s="72">
        <v>-0.005989</v>
      </c>
      <c r="W11" s="72">
        <v>-0.003951</v>
      </c>
      <c r="X11" s="72">
        <v>-0.002076</v>
      </c>
      <c r="Y11" s="72">
        <v>0.0</v>
      </c>
      <c r="Z11" s="72">
        <v>0.001912</v>
      </c>
      <c r="AA11" s="72">
        <v>0.003572</v>
      </c>
      <c r="AB11" s="72">
        <v>0.005038</v>
      </c>
      <c r="AC11" s="72">
        <v>0.006746</v>
      </c>
      <c r="AD11" s="72">
        <v>0.008131</v>
      </c>
      <c r="AE11" s="72">
        <v>0.009438</v>
      </c>
      <c r="AF11" s="72">
        <v>0.010674</v>
      </c>
      <c r="AG11" s="72">
        <v>0.012274</v>
      </c>
      <c r="AH11" s="72">
        <v>0.013496</v>
      </c>
      <c r="AI11" s="72">
        <v>0.014378</v>
      </c>
      <c r="AJ11" s="72">
        <v>0.015369</v>
      </c>
      <c r="AK11" s="72">
        <v>0.015895</v>
      </c>
      <c r="AL11" s="72">
        <v>0.01589</v>
      </c>
      <c r="AM11" s="72">
        <v>0.01569</v>
      </c>
    </row>
    <row r="12" ht="12.75" customHeight="1">
      <c r="A12" s="72">
        <v>-0.04145</v>
      </c>
      <c r="B12" s="72">
        <v>-0.038926</v>
      </c>
      <c r="C12" s="72">
        <v>-0.036309</v>
      </c>
      <c r="D12" s="72">
        <v>-0.034242</v>
      </c>
      <c r="E12" s="72">
        <v>-0.03261</v>
      </c>
      <c r="F12" s="72">
        <v>-0.030864</v>
      </c>
      <c r="G12" s="72">
        <v>-0.029583</v>
      </c>
      <c r="H12" s="72">
        <v>-0.027968</v>
      </c>
      <c r="I12" s="72">
        <v>-0.026924</v>
      </c>
      <c r="J12" s="72">
        <v>-0.025707</v>
      </c>
      <c r="K12" s="72">
        <v>-0.024246</v>
      </c>
      <c r="L12" s="72">
        <v>-0.023133</v>
      </c>
      <c r="M12" s="72">
        <v>-0.021493</v>
      </c>
      <c r="N12" s="72">
        <v>-0.020262</v>
      </c>
      <c r="O12" s="72">
        <v>-0.018722</v>
      </c>
      <c r="P12" s="72">
        <v>-0.017335</v>
      </c>
      <c r="Q12" s="72">
        <v>-0.016043</v>
      </c>
      <c r="R12" s="72">
        <v>-0.014199</v>
      </c>
      <c r="S12" s="72">
        <v>-0.012312</v>
      </c>
      <c r="T12" s="72">
        <v>-0.01001</v>
      </c>
      <c r="U12" s="72">
        <v>-0.007962</v>
      </c>
      <c r="V12" s="72">
        <v>-0.005665</v>
      </c>
      <c r="W12" s="72">
        <v>-0.003466</v>
      </c>
      <c r="X12" s="72">
        <v>-0.001915</v>
      </c>
      <c r="Y12" s="72">
        <v>0.0</v>
      </c>
      <c r="Z12" s="72">
        <v>0.001812</v>
      </c>
      <c r="AA12" s="72">
        <v>0.003708</v>
      </c>
      <c r="AB12" s="72">
        <v>0.005109</v>
      </c>
      <c r="AC12" s="72">
        <v>0.006754</v>
      </c>
      <c r="AD12" s="72">
        <v>0.007938</v>
      </c>
      <c r="AE12" s="72">
        <v>0.008986</v>
      </c>
      <c r="AF12" s="72">
        <v>0.010296</v>
      </c>
      <c r="AG12" s="72">
        <v>0.01167</v>
      </c>
      <c r="AH12" s="72">
        <v>0.01307</v>
      </c>
      <c r="AI12" s="72">
        <v>0.013979</v>
      </c>
      <c r="AJ12" s="72">
        <v>0.014717</v>
      </c>
      <c r="AK12" s="72">
        <v>0.015099</v>
      </c>
      <c r="AL12" s="72">
        <v>0.01538</v>
      </c>
      <c r="AM12" s="72">
        <v>0.015408</v>
      </c>
    </row>
    <row r="13" ht="12.75" customHeight="1">
      <c r="A13" s="72">
        <v>-0.04</v>
      </c>
      <c r="B13" s="72">
        <v>-0.037504</v>
      </c>
      <c r="C13" s="72">
        <v>-0.035364</v>
      </c>
      <c r="D13" s="72">
        <v>-0.033327</v>
      </c>
      <c r="E13" s="72">
        <v>-0.031655</v>
      </c>
      <c r="F13" s="72">
        <v>-0.030049</v>
      </c>
      <c r="G13" s="72">
        <v>-0.028591</v>
      </c>
      <c r="H13" s="72">
        <v>-0.027292</v>
      </c>
      <c r="I13" s="72">
        <v>-0.026127</v>
      </c>
      <c r="J13" s="72">
        <v>-0.024783</v>
      </c>
      <c r="K13" s="72">
        <v>-0.023255</v>
      </c>
      <c r="L13" s="72">
        <v>-0.021817</v>
      </c>
      <c r="M13" s="72">
        <v>-0.020594</v>
      </c>
      <c r="N13" s="72">
        <v>-0.01888</v>
      </c>
      <c r="O13" s="72">
        <v>-0.017639</v>
      </c>
      <c r="P13" s="72">
        <v>-0.016318</v>
      </c>
      <c r="Q13" s="72">
        <v>-0.015096</v>
      </c>
      <c r="R13" s="72">
        <v>-0.013706</v>
      </c>
      <c r="S13" s="72">
        <v>-0.011756</v>
      </c>
      <c r="T13" s="72">
        <v>-0.009626</v>
      </c>
      <c r="U13" s="72">
        <v>-0.007593</v>
      </c>
      <c r="V13" s="72">
        <v>-0.005448</v>
      </c>
      <c r="W13" s="72">
        <v>-0.003605</v>
      </c>
      <c r="X13" s="72">
        <v>-0.001767</v>
      </c>
      <c r="Y13" s="72">
        <v>0.0</v>
      </c>
      <c r="Z13" s="72">
        <v>0.001707</v>
      </c>
      <c r="AA13" s="72">
        <v>0.003388</v>
      </c>
      <c r="AB13" s="72">
        <v>0.004894</v>
      </c>
      <c r="AC13" s="72">
        <v>0.006086</v>
      </c>
      <c r="AD13" s="72">
        <v>0.007713</v>
      </c>
      <c r="AE13" s="72">
        <v>0.008874</v>
      </c>
      <c r="AF13" s="72">
        <v>0.010171</v>
      </c>
      <c r="AG13" s="72">
        <v>0.011457</v>
      </c>
      <c r="AH13" s="72">
        <v>0.012515</v>
      </c>
      <c r="AI13" s="72">
        <v>0.013561</v>
      </c>
      <c r="AJ13" s="72">
        <v>0.014261</v>
      </c>
      <c r="AK13" s="72">
        <v>0.01494</v>
      </c>
      <c r="AL13" s="72">
        <v>0.014986</v>
      </c>
      <c r="AM13" s="72">
        <v>0.014881</v>
      </c>
    </row>
    <row r="14" ht="12.75" customHeight="1">
      <c r="A14" s="72">
        <v>-0.039252</v>
      </c>
      <c r="B14" s="72">
        <v>-0.036856</v>
      </c>
      <c r="C14" s="72">
        <v>-0.034515</v>
      </c>
      <c r="D14" s="72">
        <v>-0.032529</v>
      </c>
      <c r="E14" s="72">
        <v>-0.03082</v>
      </c>
      <c r="F14" s="72">
        <v>-0.02923</v>
      </c>
      <c r="G14" s="72">
        <v>-0.027702</v>
      </c>
      <c r="H14" s="72">
        <v>-0.026219</v>
      </c>
      <c r="I14" s="72">
        <v>-0.025209</v>
      </c>
      <c r="J14" s="72">
        <v>-0.023931</v>
      </c>
      <c r="K14" s="72">
        <v>-0.022589</v>
      </c>
      <c r="L14" s="72">
        <v>-0.021423</v>
      </c>
      <c r="M14" s="72">
        <v>-0.019987</v>
      </c>
      <c r="N14" s="72">
        <v>-0.018667</v>
      </c>
      <c r="O14" s="72">
        <v>-0.017244</v>
      </c>
      <c r="P14" s="72">
        <v>-0.016047</v>
      </c>
      <c r="Q14" s="72">
        <v>-0.014829</v>
      </c>
      <c r="R14" s="72">
        <v>-0.013497</v>
      </c>
      <c r="S14" s="72">
        <v>-0.011474</v>
      </c>
      <c r="T14" s="72">
        <v>-0.009435</v>
      </c>
      <c r="U14" s="72">
        <v>-0.007294</v>
      </c>
      <c r="V14" s="72">
        <v>-0.005605</v>
      </c>
      <c r="W14" s="72">
        <v>-0.003702</v>
      </c>
      <c r="X14" s="72">
        <v>-0.00191</v>
      </c>
      <c r="Y14" s="72">
        <v>0.0</v>
      </c>
      <c r="Z14" s="72">
        <v>0.001476</v>
      </c>
      <c r="AA14" s="72">
        <v>0.0031</v>
      </c>
      <c r="AB14" s="72">
        <v>0.004439</v>
      </c>
      <c r="AC14" s="72">
        <v>0.00609</v>
      </c>
      <c r="AD14" s="72">
        <v>0.007266</v>
      </c>
      <c r="AE14" s="72">
        <v>0.008395</v>
      </c>
      <c r="AF14" s="72">
        <v>0.009464</v>
      </c>
      <c r="AG14" s="72">
        <v>0.010909</v>
      </c>
      <c r="AH14" s="72">
        <v>0.011934</v>
      </c>
      <c r="AI14" s="72">
        <v>0.012811</v>
      </c>
      <c r="AJ14" s="72">
        <v>0.013521</v>
      </c>
      <c r="AK14" s="72">
        <v>0.014103</v>
      </c>
      <c r="AL14" s="72">
        <v>0.014273</v>
      </c>
      <c r="AM14" s="72">
        <v>0.01428</v>
      </c>
    </row>
    <row r="15" ht="12.75" customHeight="1">
      <c r="A15" s="72">
        <v>-0.036486</v>
      </c>
      <c r="B15" s="72">
        <v>-0.034333</v>
      </c>
      <c r="C15" s="72">
        <v>-0.032228</v>
      </c>
      <c r="D15" s="72">
        <v>-0.030413</v>
      </c>
      <c r="E15" s="72">
        <v>-0.028933</v>
      </c>
      <c r="F15" s="72">
        <v>-0.027502</v>
      </c>
      <c r="G15" s="72">
        <v>-0.026216</v>
      </c>
      <c r="H15" s="72">
        <v>-0.025106</v>
      </c>
      <c r="I15" s="72">
        <v>-0.024065</v>
      </c>
      <c r="J15" s="72">
        <v>-0.022966</v>
      </c>
      <c r="K15" s="72">
        <v>-0.02151</v>
      </c>
      <c r="L15" s="72">
        <v>-0.020297</v>
      </c>
      <c r="M15" s="72">
        <v>-0.01914</v>
      </c>
      <c r="N15" s="72">
        <v>-0.017815</v>
      </c>
      <c r="O15" s="72">
        <v>-0.016512</v>
      </c>
      <c r="P15" s="72">
        <v>-0.015352</v>
      </c>
      <c r="Q15" s="72">
        <v>-0.014055</v>
      </c>
      <c r="R15" s="72">
        <v>-0.012567</v>
      </c>
      <c r="S15" s="72">
        <v>-0.010866</v>
      </c>
      <c r="T15" s="72">
        <v>-0.008927</v>
      </c>
      <c r="U15" s="72">
        <v>-0.007151</v>
      </c>
      <c r="V15" s="72">
        <v>-0.005017</v>
      </c>
      <c r="W15" s="72">
        <v>-0.003217</v>
      </c>
      <c r="X15" s="72">
        <v>-0.001663</v>
      </c>
      <c r="Y15" s="72">
        <v>0.0</v>
      </c>
      <c r="Z15" s="72">
        <v>0.001719</v>
      </c>
      <c r="AA15" s="72">
        <v>0.003364</v>
      </c>
      <c r="AB15" s="72">
        <v>0.004788</v>
      </c>
      <c r="AC15" s="72">
        <v>0.005946</v>
      </c>
      <c r="AD15" s="72">
        <v>0.007242</v>
      </c>
      <c r="AE15" s="72">
        <v>0.008202</v>
      </c>
      <c r="AF15" s="72">
        <v>0.009414</v>
      </c>
      <c r="AG15" s="72">
        <v>0.010704</v>
      </c>
      <c r="AH15" s="72">
        <v>0.011611</v>
      </c>
      <c r="AI15" s="72">
        <v>0.012709</v>
      </c>
      <c r="AJ15" s="72">
        <v>0.013313</v>
      </c>
      <c r="AK15" s="72">
        <v>0.013814</v>
      </c>
      <c r="AL15" s="72">
        <v>0.013972</v>
      </c>
      <c r="AM15" s="72">
        <v>0.013997</v>
      </c>
    </row>
    <row r="16" ht="12.75" customHeight="1">
      <c r="A16" s="72">
        <v>-0.034934</v>
      </c>
      <c r="B16" s="72">
        <v>-0.032765</v>
      </c>
      <c r="C16" s="72">
        <v>-0.030945</v>
      </c>
      <c r="D16" s="72">
        <v>-0.029163</v>
      </c>
      <c r="E16" s="72">
        <v>-0.02773</v>
      </c>
      <c r="F16" s="72">
        <v>-0.026362</v>
      </c>
      <c r="G16" s="72">
        <v>-0.024903</v>
      </c>
      <c r="H16" s="72">
        <v>-0.023795</v>
      </c>
      <c r="I16" s="72">
        <v>-0.022764</v>
      </c>
      <c r="J16" s="72">
        <v>-0.021722</v>
      </c>
      <c r="K16" s="72">
        <v>-0.020388</v>
      </c>
      <c r="L16" s="72">
        <v>-0.019215</v>
      </c>
      <c r="M16" s="72">
        <v>-0.017894</v>
      </c>
      <c r="N16" s="72">
        <v>-0.016781</v>
      </c>
      <c r="O16" s="72">
        <v>-0.01557</v>
      </c>
      <c r="P16" s="72">
        <v>-0.014341</v>
      </c>
      <c r="Q16" s="72">
        <v>-0.013443</v>
      </c>
      <c r="R16" s="72">
        <v>-0.012146</v>
      </c>
      <c r="S16" s="72">
        <v>-0.010416</v>
      </c>
      <c r="T16" s="72">
        <v>-0.008498</v>
      </c>
      <c r="U16" s="72">
        <v>-0.006537</v>
      </c>
      <c r="V16" s="72">
        <v>-0.005038</v>
      </c>
      <c r="W16" s="72">
        <v>-0.003237</v>
      </c>
      <c r="X16" s="72">
        <v>-0.001672</v>
      </c>
      <c r="Y16" s="72">
        <v>0.0</v>
      </c>
      <c r="Z16" s="72">
        <v>0.001456</v>
      </c>
      <c r="AA16" s="72">
        <v>0.002962</v>
      </c>
      <c r="AB16" s="72">
        <v>0.004234</v>
      </c>
      <c r="AC16" s="72">
        <v>0.005486</v>
      </c>
      <c r="AD16" s="72">
        <v>0.006814</v>
      </c>
      <c r="AE16" s="72">
        <v>0.007748</v>
      </c>
      <c r="AF16" s="72">
        <v>0.008796</v>
      </c>
      <c r="AG16" s="72">
        <v>0.009902</v>
      </c>
      <c r="AH16" s="72">
        <v>0.010925</v>
      </c>
      <c r="AI16" s="72">
        <v>0.011827</v>
      </c>
      <c r="AJ16" s="72">
        <v>0.012613</v>
      </c>
      <c r="AK16" s="72">
        <v>0.01298</v>
      </c>
      <c r="AL16" s="72">
        <v>0.01312</v>
      </c>
      <c r="AM16" s="72">
        <v>0.013191</v>
      </c>
    </row>
    <row r="17" ht="12.75" customHeight="1">
      <c r="A17" s="72">
        <v>-0.033471</v>
      </c>
      <c r="B17" s="72">
        <v>-0.031396</v>
      </c>
      <c r="C17" s="72">
        <v>-0.029286</v>
      </c>
      <c r="D17" s="72">
        <v>-0.027604</v>
      </c>
      <c r="E17" s="72">
        <v>-0.026186</v>
      </c>
      <c r="F17" s="72">
        <v>-0.02483</v>
      </c>
      <c r="G17" s="72">
        <v>-0.02361</v>
      </c>
      <c r="H17" s="72">
        <v>-0.022454000000000002</v>
      </c>
      <c r="I17" s="72">
        <v>-0.021458</v>
      </c>
      <c r="J17" s="72">
        <v>-0.020473</v>
      </c>
      <c r="K17" s="72">
        <v>-0.019446</v>
      </c>
      <c r="L17" s="72">
        <v>-0.01852</v>
      </c>
      <c r="M17" s="72">
        <v>-0.017365</v>
      </c>
      <c r="N17" s="72">
        <v>-0.01599</v>
      </c>
      <c r="O17" s="72">
        <v>-0.014926</v>
      </c>
      <c r="P17" s="72">
        <v>-0.01389</v>
      </c>
      <c r="Q17" s="72">
        <v>-0.012798</v>
      </c>
      <c r="R17" s="72">
        <v>-0.011483</v>
      </c>
      <c r="S17" s="72">
        <v>-0.009759</v>
      </c>
      <c r="T17" s="72">
        <v>-0.008011</v>
      </c>
      <c r="U17" s="72">
        <v>-0.006381</v>
      </c>
      <c r="V17" s="72">
        <v>-0.004593</v>
      </c>
      <c r="W17" s="72">
        <v>-0.002989</v>
      </c>
      <c r="X17" s="72">
        <v>-0.00151</v>
      </c>
      <c r="Y17" s="72">
        <v>0.0</v>
      </c>
      <c r="Z17" s="72">
        <v>0.001537</v>
      </c>
      <c r="AA17" s="72">
        <v>0.0029</v>
      </c>
      <c r="AB17" s="72">
        <v>0.0042</v>
      </c>
      <c r="AC17" s="72">
        <v>0.005302</v>
      </c>
      <c r="AD17" s="72">
        <v>0.006479</v>
      </c>
      <c r="AE17" s="72">
        <v>0.007431</v>
      </c>
      <c r="AF17" s="72">
        <v>0.008445</v>
      </c>
      <c r="AG17" s="72">
        <v>0.009557</v>
      </c>
      <c r="AH17" s="72">
        <v>0.010622</v>
      </c>
      <c r="AI17" s="72">
        <v>0.011328</v>
      </c>
      <c r="AJ17" s="72">
        <v>0.011792</v>
      </c>
      <c r="AK17" s="72">
        <v>0.012405</v>
      </c>
      <c r="AL17" s="72">
        <v>0.012641</v>
      </c>
      <c r="AM17" s="72">
        <v>0.012665</v>
      </c>
    </row>
    <row r="18" ht="12.75" customHeight="1">
      <c r="A18" s="72">
        <v>-0.030973</v>
      </c>
      <c r="B18" s="72">
        <v>-0.029138</v>
      </c>
      <c r="C18" s="72">
        <v>-0.027523</v>
      </c>
      <c r="D18" s="72">
        <v>-0.025967</v>
      </c>
      <c r="E18" s="72">
        <v>-0.024703</v>
      </c>
      <c r="F18" s="72">
        <v>-0.02366</v>
      </c>
      <c r="G18" s="72">
        <v>-0.022554</v>
      </c>
      <c r="H18" s="72">
        <v>-0.021533</v>
      </c>
      <c r="I18" s="72">
        <v>-0.020872</v>
      </c>
      <c r="J18" s="72">
        <v>-0.019888</v>
      </c>
      <c r="K18" s="72">
        <v>-0.018487</v>
      </c>
      <c r="L18" s="72">
        <v>-0.017459</v>
      </c>
      <c r="M18" s="72">
        <v>-0.016355</v>
      </c>
      <c r="N18" s="72">
        <v>-0.015352</v>
      </c>
      <c r="O18" s="72">
        <v>-0.014261</v>
      </c>
      <c r="P18" s="72">
        <v>-0.013285</v>
      </c>
      <c r="Q18" s="72">
        <v>-0.012235</v>
      </c>
      <c r="R18" s="72">
        <v>-0.011017</v>
      </c>
      <c r="S18" s="72">
        <v>-0.009551</v>
      </c>
      <c r="T18" s="72">
        <v>-0.00784</v>
      </c>
      <c r="U18" s="72">
        <v>-0.006188</v>
      </c>
      <c r="V18" s="72">
        <v>-0.004524</v>
      </c>
      <c r="W18" s="72">
        <v>-0.002912</v>
      </c>
      <c r="X18" s="72">
        <v>-0.001639</v>
      </c>
      <c r="Y18" s="72">
        <v>0.0</v>
      </c>
      <c r="Z18" s="72">
        <v>0.001284</v>
      </c>
      <c r="AA18" s="72">
        <v>0.002604</v>
      </c>
      <c r="AB18" s="72">
        <v>0.003789</v>
      </c>
      <c r="AC18" s="72">
        <v>0.005077</v>
      </c>
      <c r="AD18" s="72">
        <v>0.006226</v>
      </c>
      <c r="AE18" s="72">
        <v>0.007056</v>
      </c>
      <c r="AF18" s="72">
        <v>0.008026</v>
      </c>
      <c r="AG18" s="72">
        <v>0.00915</v>
      </c>
      <c r="AH18" s="72">
        <v>0.00991</v>
      </c>
      <c r="AI18" s="72">
        <v>0.010748</v>
      </c>
      <c r="AJ18" s="72">
        <v>0.011403</v>
      </c>
      <c r="AK18" s="72">
        <v>0.011785</v>
      </c>
      <c r="AL18" s="72">
        <v>0.011926</v>
      </c>
      <c r="AM18" s="72">
        <v>0.011899</v>
      </c>
    </row>
    <row r="19" ht="12.75" customHeight="1">
      <c r="A19" s="72">
        <v>-0.03037</v>
      </c>
      <c r="B19" s="72">
        <v>-0.028485</v>
      </c>
      <c r="C19" s="72">
        <v>-0.026837</v>
      </c>
      <c r="D19" s="72">
        <v>-0.025272</v>
      </c>
      <c r="E19" s="72">
        <v>-0.023971</v>
      </c>
      <c r="F19" s="72">
        <v>-0.022714</v>
      </c>
      <c r="G19" s="72">
        <v>-0.021543</v>
      </c>
      <c r="H19" s="72">
        <v>-0.020541</v>
      </c>
      <c r="I19" s="72">
        <v>-0.019717</v>
      </c>
      <c r="J19" s="72">
        <v>-0.018738</v>
      </c>
      <c r="K19" s="72">
        <v>-0.017605</v>
      </c>
      <c r="L19" s="72">
        <v>-0.01665</v>
      </c>
      <c r="M19" s="72">
        <v>-0.015625</v>
      </c>
      <c r="N19" s="72">
        <v>-0.014507</v>
      </c>
      <c r="O19" s="72">
        <v>-0.013519</v>
      </c>
      <c r="P19" s="72">
        <v>-0.012484</v>
      </c>
      <c r="Q19" s="72">
        <v>-0.011595</v>
      </c>
      <c r="R19" s="72">
        <v>-0.010503</v>
      </c>
      <c r="S19" s="72">
        <v>-0.008944</v>
      </c>
      <c r="T19" s="72">
        <v>-0.007419</v>
      </c>
      <c r="U19" s="72">
        <v>-0.005775</v>
      </c>
      <c r="V19" s="72">
        <v>-0.004244</v>
      </c>
      <c r="W19" s="72">
        <v>-0.002827</v>
      </c>
      <c r="X19" s="72">
        <v>-0.00143</v>
      </c>
      <c r="Y19" s="72">
        <v>0.0</v>
      </c>
      <c r="Z19" s="72">
        <v>0.001341</v>
      </c>
      <c r="AA19" s="72">
        <v>0.002629</v>
      </c>
      <c r="AB19" s="72">
        <v>0.003824</v>
      </c>
      <c r="AC19" s="72">
        <v>0.004783</v>
      </c>
      <c r="AD19" s="72">
        <v>0.005865</v>
      </c>
      <c r="AE19" s="72">
        <v>0.00676</v>
      </c>
      <c r="AF19" s="72">
        <v>0.007742</v>
      </c>
      <c r="AG19" s="72">
        <v>0.008689</v>
      </c>
      <c r="AH19" s="72">
        <v>0.009487</v>
      </c>
      <c r="AI19" s="72">
        <v>0.010283</v>
      </c>
      <c r="AJ19" s="72">
        <v>0.010798</v>
      </c>
      <c r="AK19" s="72">
        <v>0.011202</v>
      </c>
      <c r="AL19" s="72">
        <v>0.011395</v>
      </c>
      <c r="AM19" s="72">
        <v>0.011444</v>
      </c>
    </row>
    <row r="20" ht="12.75" customHeight="1">
      <c r="A20" s="72">
        <v>-0.02867</v>
      </c>
      <c r="B20" s="72">
        <v>-0.026946</v>
      </c>
      <c r="C20" s="72">
        <v>-0.025098</v>
      </c>
      <c r="D20" s="72">
        <v>-0.023617</v>
      </c>
      <c r="E20" s="72">
        <v>-0.0225</v>
      </c>
      <c r="F20" s="72">
        <v>-0.021384</v>
      </c>
      <c r="G20" s="72">
        <v>-0.02036</v>
      </c>
      <c r="H20" s="72">
        <v>-0.019461</v>
      </c>
      <c r="I20" s="72">
        <v>-0.018674</v>
      </c>
      <c r="J20" s="72">
        <v>-0.017914</v>
      </c>
      <c r="K20" s="72">
        <v>-0.016999</v>
      </c>
      <c r="L20" s="72">
        <v>-0.016222</v>
      </c>
      <c r="M20" s="72">
        <v>-0.015136</v>
      </c>
      <c r="N20" s="72">
        <v>-0.014114</v>
      </c>
      <c r="O20" s="72">
        <v>-0.013189</v>
      </c>
      <c r="P20" s="72">
        <v>-0.012303</v>
      </c>
      <c r="Q20" s="72">
        <v>-0.011268</v>
      </c>
      <c r="R20" s="72">
        <v>-0.010129</v>
      </c>
      <c r="S20" s="72">
        <v>-0.008701</v>
      </c>
      <c r="T20" s="72">
        <v>-0.007166</v>
      </c>
      <c r="U20" s="72">
        <v>-0.005699</v>
      </c>
      <c r="V20" s="72">
        <v>-0.004141</v>
      </c>
      <c r="W20" s="72">
        <v>-0.00265</v>
      </c>
      <c r="X20" s="72">
        <v>-0.001395</v>
      </c>
      <c r="Y20" s="72">
        <v>0.0</v>
      </c>
      <c r="Z20" s="72">
        <v>0.001393</v>
      </c>
      <c r="AA20" s="72">
        <v>0.002557</v>
      </c>
      <c r="AB20" s="72">
        <v>0.003751</v>
      </c>
      <c r="AC20" s="72">
        <v>0.004818</v>
      </c>
      <c r="AD20" s="72">
        <v>0.005647</v>
      </c>
      <c r="AE20" s="72">
        <v>0.006565</v>
      </c>
      <c r="AF20" s="72">
        <v>0.007227</v>
      </c>
      <c r="AG20" s="72">
        <v>0.008327</v>
      </c>
      <c r="AH20" s="72">
        <v>0.009206</v>
      </c>
      <c r="AI20" s="72">
        <v>0.009795</v>
      </c>
      <c r="AJ20" s="72">
        <v>0.010344</v>
      </c>
      <c r="AK20" s="72">
        <v>0.010629</v>
      </c>
      <c r="AL20" s="72">
        <v>0.010951</v>
      </c>
      <c r="AM20" s="72">
        <v>0.01101</v>
      </c>
    </row>
    <row r="21" ht="12.75" customHeight="1">
      <c r="A21" s="72">
        <v>-0.027008</v>
      </c>
      <c r="B21" s="72">
        <v>-0.025397</v>
      </c>
      <c r="C21" s="72">
        <v>-0.024053</v>
      </c>
      <c r="D21" s="72">
        <v>-0.022686</v>
      </c>
      <c r="E21" s="72">
        <v>-0.021543</v>
      </c>
      <c r="F21" s="72">
        <v>-0.020698</v>
      </c>
      <c r="G21" s="72">
        <v>-0.019643</v>
      </c>
      <c r="H21" s="72">
        <v>-0.018827</v>
      </c>
      <c r="I21" s="72">
        <v>-0.01817</v>
      </c>
      <c r="J21" s="72">
        <v>-0.017299</v>
      </c>
      <c r="K21" s="72">
        <v>-0.016077</v>
      </c>
      <c r="L21" s="72">
        <v>-0.015079</v>
      </c>
      <c r="M21" s="72">
        <v>-0.014203</v>
      </c>
      <c r="N21" s="72">
        <v>-0.013322</v>
      </c>
      <c r="O21" s="72">
        <v>-0.012346</v>
      </c>
      <c r="P21" s="72">
        <v>-0.011393</v>
      </c>
      <c r="Q21" s="72">
        <v>-0.010526</v>
      </c>
      <c r="R21" s="72">
        <v>-0.009523</v>
      </c>
      <c r="S21" s="72">
        <v>-0.008217</v>
      </c>
      <c r="T21" s="72">
        <v>-0.006728</v>
      </c>
      <c r="U21" s="72">
        <v>-0.005325</v>
      </c>
      <c r="V21" s="72">
        <v>-0.003904</v>
      </c>
      <c r="W21" s="72">
        <v>-0.0026</v>
      </c>
      <c r="X21" s="72">
        <v>-0.001412</v>
      </c>
      <c r="Y21" s="72">
        <v>0.0</v>
      </c>
      <c r="Z21" s="72">
        <v>0.001142</v>
      </c>
      <c r="AA21" s="72">
        <v>0.002416</v>
      </c>
      <c r="AB21" s="72">
        <v>0.003347</v>
      </c>
      <c r="AC21" s="72">
        <v>0.00443</v>
      </c>
      <c r="AD21" s="72">
        <v>0.00549</v>
      </c>
      <c r="AE21" s="72">
        <v>0.006199</v>
      </c>
      <c r="AF21" s="72">
        <v>0.00712</v>
      </c>
      <c r="AG21" s="72">
        <v>0.007968</v>
      </c>
      <c r="AH21" s="72">
        <v>0.008657</v>
      </c>
      <c r="AI21" s="72">
        <v>0.009407</v>
      </c>
      <c r="AJ21" s="72">
        <v>0.009853</v>
      </c>
      <c r="AK21" s="72">
        <v>0.010224</v>
      </c>
      <c r="AL21" s="72">
        <v>0.010315</v>
      </c>
      <c r="AM21" s="72">
        <v>0.010425</v>
      </c>
    </row>
    <row r="22" ht="12.75" customHeight="1">
      <c r="A22" s="72">
        <v>-0.026433</v>
      </c>
      <c r="B22" s="72">
        <v>-0.02472</v>
      </c>
      <c r="C22" s="72">
        <v>-0.023156</v>
      </c>
      <c r="D22" s="72">
        <v>-0.021785</v>
      </c>
      <c r="E22" s="72">
        <v>-0.020651</v>
      </c>
      <c r="F22" s="72">
        <v>-0.019502</v>
      </c>
      <c r="G22" s="72">
        <v>-0.018582</v>
      </c>
      <c r="H22" s="72">
        <v>-0.017742</v>
      </c>
      <c r="I22" s="72">
        <v>-0.017014</v>
      </c>
      <c r="J22" s="72">
        <v>-0.016227</v>
      </c>
      <c r="K22" s="72">
        <v>-0.015382</v>
      </c>
      <c r="L22" s="72">
        <v>-0.014577</v>
      </c>
      <c r="M22" s="72">
        <v>-0.013672</v>
      </c>
      <c r="N22" s="72">
        <v>-0.012708</v>
      </c>
      <c r="O22" s="72">
        <v>-0.01192</v>
      </c>
      <c r="P22" s="72">
        <v>-0.01096</v>
      </c>
      <c r="Q22" s="72">
        <v>-0.010212</v>
      </c>
      <c r="R22" s="72">
        <v>-0.009247</v>
      </c>
      <c r="S22" s="72">
        <v>-0.007861</v>
      </c>
      <c r="T22" s="72">
        <v>-0.006543</v>
      </c>
      <c r="U22" s="72">
        <v>-0.0051</v>
      </c>
      <c r="V22" s="72">
        <v>-0.003745</v>
      </c>
      <c r="W22" s="72">
        <v>-0.002413</v>
      </c>
      <c r="X22" s="72">
        <v>-0.001236</v>
      </c>
      <c r="Y22" s="72">
        <v>0.0</v>
      </c>
      <c r="Z22" s="72">
        <v>0.001225</v>
      </c>
      <c r="AA22" s="72">
        <v>0.002364</v>
      </c>
      <c r="AB22" s="72">
        <v>0.003252</v>
      </c>
      <c r="AC22" s="72">
        <v>0.004308</v>
      </c>
      <c r="AD22" s="72">
        <v>0.005171</v>
      </c>
      <c r="AE22" s="72">
        <v>0.005908</v>
      </c>
      <c r="AF22" s="72">
        <v>0.006683</v>
      </c>
      <c r="AG22" s="72">
        <v>0.007482</v>
      </c>
      <c r="AH22" s="72">
        <v>0.008191</v>
      </c>
      <c r="AI22" s="72">
        <v>0.008757</v>
      </c>
      <c r="AJ22" s="72">
        <v>0.009244</v>
      </c>
      <c r="AK22" s="72">
        <v>0.009608</v>
      </c>
      <c r="AL22" s="72">
        <v>0.009858</v>
      </c>
      <c r="AM22" s="72">
        <v>0.009979</v>
      </c>
    </row>
    <row r="23" ht="12.75" customHeight="1">
      <c r="A23" s="72">
        <v>-0.024526</v>
      </c>
      <c r="B23" s="72">
        <v>-0.023116</v>
      </c>
      <c r="C23" s="72">
        <v>-0.021587</v>
      </c>
      <c r="D23" s="72">
        <v>-0.020398</v>
      </c>
      <c r="E23" s="72">
        <v>-0.01946</v>
      </c>
      <c r="F23" s="72">
        <v>-0.018626</v>
      </c>
      <c r="G23" s="72">
        <v>-0.017767</v>
      </c>
      <c r="H23" s="72">
        <v>-0.017048</v>
      </c>
      <c r="I23" s="72">
        <v>-0.016478</v>
      </c>
      <c r="J23" s="72">
        <v>-0.015693</v>
      </c>
      <c r="K23" s="72">
        <v>-0.014872</v>
      </c>
      <c r="L23" s="72">
        <v>-0.014185</v>
      </c>
      <c r="M23" s="72">
        <v>-0.013299</v>
      </c>
      <c r="N23" s="72">
        <v>-0.012408</v>
      </c>
      <c r="O23" s="72">
        <v>-0.011518</v>
      </c>
      <c r="P23" s="72">
        <v>-0.010817</v>
      </c>
      <c r="Q23" s="72">
        <v>-0.009922</v>
      </c>
      <c r="R23" s="72">
        <v>-0.00888</v>
      </c>
      <c r="S23" s="72">
        <v>-0.007622</v>
      </c>
      <c r="T23" s="72">
        <v>-0.006309</v>
      </c>
      <c r="U23" s="72">
        <v>-0.005041</v>
      </c>
      <c r="V23" s="72">
        <v>-0.003664</v>
      </c>
      <c r="W23" s="72">
        <v>-0.002266</v>
      </c>
      <c r="X23" s="72">
        <v>-0.001215</v>
      </c>
      <c r="Y23" s="72">
        <v>0.0</v>
      </c>
      <c r="Z23" s="72">
        <v>0.001184</v>
      </c>
      <c r="AA23" s="72">
        <v>0.002339</v>
      </c>
      <c r="AB23" s="72">
        <v>0.003385</v>
      </c>
      <c r="AC23" s="72">
        <v>0.004255</v>
      </c>
      <c r="AD23" s="72">
        <v>0.005025</v>
      </c>
      <c r="AE23" s="72">
        <v>0.005811</v>
      </c>
      <c r="AF23" s="72">
        <v>0.006452</v>
      </c>
      <c r="AG23" s="72">
        <v>0.007278</v>
      </c>
      <c r="AH23" s="72">
        <v>0.008005</v>
      </c>
      <c r="AI23" s="72">
        <v>0.008483</v>
      </c>
      <c r="AJ23" s="72">
        <v>0.008915</v>
      </c>
      <c r="AK23" s="72">
        <v>0.009136</v>
      </c>
      <c r="AL23" s="72">
        <v>0.009387</v>
      </c>
      <c r="AM23" s="72">
        <v>0.009522</v>
      </c>
    </row>
    <row r="24" ht="12.75" customHeight="1">
      <c r="A24" s="72">
        <v>-0.023678</v>
      </c>
      <c r="B24" s="72">
        <v>-0.022193</v>
      </c>
      <c r="C24" s="72">
        <v>-0.021037</v>
      </c>
      <c r="D24" s="72">
        <v>-0.019789</v>
      </c>
      <c r="E24" s="72">
        <v>-0.018738</v>
      </c>
      <c r="F24" s="72">
        <v>-0.017894</v>
      </c>
      <c r="G24" s="72">
        <v>-0.017068</v>
      </c>
      <c r="H24" s="72">
        <v>-0.016327</v>
      </c>
      <c r="I24" s="72">
        <v>-0.015685</v>
      </c>
      <c r="J24" s="72">
        <v>-0.01499</v>
      </c>
      <c r="K24" s="72">
        <v>-0.01395</v>
      </c>
      <c r="L24" s="72">
        <v>-0.013096</v>
      </c>
      <c r="M24" s="72">
        <v>-0.012336</v>
      </c>
      <c r="N24" s="72">
        <v>-0.01157</v>
      </c>
      <c r="O24" s="72">
        <v>-0.010748</v>
      </c>
      <c r="P24" s="72">
        <v>-0.009884</v>
      </c>
      <c r="Q24" s="72">
        <v>-0.009214</v>
      </c>
      <c r="R24" s="72">
        <v>-0.008314</v>
      </c>
      <c r="S24" s="72">
        <v>-0.007176</v>
      </c>
      <c r="T24" s="72">
        <v>-0.005901</v>
      </c>
      <c r="U24" s="72">
        <v>-0.004613</v>
      </c>
      <c r="V24" s="72">
        <v>-0.003364</v>
      </c>
      <c r="W24" s="72">
        <v>-0.002269</v>
      </c>
      <c r="X24" s="72">
        <v>-0.001158</v>
      </c>
      <c r="Y24" s="72">
        <v>0.0</v>
      </c>
      <c r="Z24" s="72">
        <v>0.001103</v>
      </c>
      <c r="AA24" s="72">
        <v>0.00204</v>
      </c>
      <c r="AB24" s="72">
        <v>0.003</v>
      </c>
      <c r="AC24" s="72">
        <v>0.00397</v>
      </c>
      <c r="AD24" s="72">
        <v>0.004842</v>
      </c>
      <c r="AE24" s="72">
        <v>0.005482</v>
      </c>
      <c r="AF24" s="72">
        <v>0.006213</v>
      </c>
      <c r="AG24" s="72">
        <v>0.006949</v>
      </c>
      <c r="AH24" s="72">
        <v>0.007618</v>
      </c>
      <c r="AI24" s="72">
        <v>0.008084</v>
      </c>
      <c r="AJ24" s="72">
        <v>0.008419</v>
      </c>
      <c r="AK24" s="72">
        <v>0.008785</v>
      </c>
      <c r="AL24" s="72">
        <v>0.008895</v>
      </c>
      <c r="AM24" s="72">
        <v>0.00907</v>
      </c>
    </row>
    <row r="25" ht="12.75" customHeight="1">
      <c r="A25" s="72">
        <v>-0.022699</v>
      </c>
      <c r="B25" s="72">
        <v>-0.021187</v>
      </c>
      <c r="C25" s="72">
        <v>-0.019774</v>
      </c>
      <c r="D25" s="72">
        <v>-0.01861</v>
      </c>
      <c r="E25" s="72">
        <v>-0.017694</v>
      </c>
      <c r="F25" s="72">
        <v>-0.016827</v>
      </c>
      <c r="G25" s="72">
        <v>-0.016071</v>
      </c>
      <c r="H25" s="72">
        <v>-0.015356</v>
      </c>
      <c r="I25" s="72">
        <v>-0.014747</v>
      </c>
      <c r="J25" s="72">
        <v>-0.014129</v>
      </c>
      <c r="K25" s="72">
        <v>-0.013469</v>
      </c>
      <c r="L25" s="72">
        <v>-0.012843</v>
      </c>
      <c r="M25" s="72">
        <v>-0.012041</v>
      </c>
      <c r="N25" s="72">
        <v>-0.011202</v>
      </c>
      <c r="O25" s="72">
        <v>-0.010523</v>
      </c>
      <c r="P25" s="72">
        <v>-0.009762</v>
      </c>
      <c r="Q25" s="72">
        <v>-0.009015</v>
      </c>
      <c r="R25" s="72">
        <v>-0.008128</v>
      </c>
      <c r="S25" s="72">
        <v>-0.006997</v>
      </c>
      <c r="T25" s="72">
        <v>-0.005804</v>
      </c>
      <c r="U25" s="72">
        <v>-0.0046</v>
      </c>
      <c r="V25" s="72">
        <v>-0.003378</v>
      </c>
      <c r="W25" s="72">
        <v>-0.002131</v>
      </c>
      <c r="X25" s="72">
        <v>-0.001151</v>
      </c>
      <c r="Y25" s="72">
        <v>0.0</v>
      </c>
      <c r="Z25" s="72">
        <v>0.001106</v>
      </c>
      <c r="AA25" s="72">
        <v>0.002017</v>
      </c>
      <c r="AB25" s="72">
        <v>0.002932</v>
      </c>
      <c r="AC25" s="72">
        <v>0.003772</v>
      </c>
      <c r="AD25" s="72">
        <v>0.004544</v>
      </c>
      <c r="AE25" s="72">
        <v>0.005132</v>
      </c>
      <c r="AF25" s="72">
        <v>0.005716</v>
      </c>
      <c r="AG25" s="72">
        <v>0.006379</v>
      </c>
      <c r="AH25" s="72">
        <v>0.007007</v>
      </c>
      <c r="AI25" s="72">
        <v>0.007486</v>
      </c>
      <c r="AJ25" s="72">
        <v>0.007874</v>
      </c>
      <c r="AK25" s="72">
        <v>0.008095</v>
      </c>
      <c r="AL25" s="72">
        <v>0.008388</v>
      </c>
      <c r="AM25" s="72">
        <v>0.008542</v>
      </c>
    </row>
    <row r="26" ht="12.75" customHeight="1">
      <c r="A26" s="72">
        <v>-0.020894</v>
      </c>
      <c r="B26" s="72">
        <v>-0.019682</v>
      </c>
      <c r="C26" s="72">
        <v>-0.018423</v>
      </c>
      <c r="D26" s="72">
        <v>-0.017412</v>
      </c>
      <c r="E26" s="72">
        <v>-0.016626</v>
      </c>
      <c r="F26" s="72">
        <v>-0.015933</v>
      </c>
      <c r="G26" s="72">
        <v>-0.015216</v>
      </c>
      <c r="H26" s="72">
        <v>-0.014542</v>
      </c>
      <c r="I26" s="72">
        <v>-0.014081</v>
      </c>
      <c r="J26" s="72">
        <v>-0.013437</v>
      </c>
      <c r="K26" s="72">
        <v>-0.012676</v>
      </c>
      <c r="L26" s="72">
        <v>-0.011987</v>
      </c>
      <c r="M26" s="72">
        <v>-0.01132</v>
      </c>
      <c r="N26" s="72">
        <v>-0.010612</v>
      </c>
      <c r="O26" s="72">
        <v>-0.009872</v>
      </c>
      <c r="P26" s="72">
        <v>-0.009208</v>
      </c>
      <c r="Q26" s="72">
        <v>-0.008457</v>
      </c>
      <c r="R26" s="72">
        <v>-0.00763</v>
      </c>
      <c r="S26" s="72">
        <v>-0.006563</v>
      </c>
      <c r="T26" s="72">
        <v>-0.005391</v>
      </c>
      <c r="U26" s="72">
        <v>-0.004337</v>
      </c>
      <c r="V26" s="72">
        <v>-0.003154</v>
      </c>
      <c r="W26" s="72">
        <v>-0.001981</v>
      </c>
      <c r="X26" s="72">
        <v>-0.001063</v>
      </c>
      <c r="Y26" s="72">
        <v>0.0</v>
      </c>
      <c r="Z26" s="72">
        <v>0.001134</v>
      </c>
      <c r="AA26" s="72">
        <v>0.002109</v>
      </c>
      <c r="AB26" s="72">
        <v>0.002909</v>
      </c>
      <c r="AC26" s="72">
        <v>0.003737</v>
      </c>
      <c r="AD26" s="72">
        <v>0.004473</v>
      </c>
      <c r="AE26" s="72">
        <v>0.005079</v>
      </c>
      <c r="AF26" s="72">
        <v>0.00568</v>
      </c>
      <c r="AG26" s="72">
        <v>0.006373</v>
      </c>
      <c r="AH26" s="72">
        <v>0.006898</v>
      </c>
      <c r="AI26" s="72">
        <v>0.007295</v>
      </c>
      <c r="AJ26" s="72">
        <v>0.007559</v>
      </c>
      <c r="AK26" s="72">
        <v>0.0078</v>
      </c>
      <c r="AL26" s="72">
        <v>0.007991</v>
      </c>
      <c r="AM26" s="72">
        <v>0.008205</v>
      </c>
    </row>
    <row r="27" ht="12.75" customHeight="1">
      <c r="A27" s="72">
        <v>-0.020429</v>
      </c>
      <c r="B27" s="72">
        <v>-0.019126</v>
      </c>
      <c r="C27" s="72">
        <v>-0.018034</v>
      </c>
      <c r="D27" s="72">
        <v>-0.016973</v>
      </c>
      <c r="E27" s="72">
        <v>-0.016084</v>
      </c>
      <c r="F27" s="72">
        <v>-0.015314</v>
      </c>
      <c r="G27" s="72">
        <v>-0.014575</v>
      </c>
      <c r="H27" s="72">
        <v>-0.014054</v>
      </c>
      <c r="I27" s="72">
        <v>-0.013474</v>
      </c>
      <c r="J27" s="72">
        <v>-0.012853</v>
      </c>
      <c r="K27" s="72">
        <v>-0.012106</v>
      </c>
      <c r="L27" s="72">
        <v>-0.011392</v>
      </c>
      <c r="M27" s="72">
        <v>-0.010716</v>
      </c>
      <c r="N27" s="72">
        <v>-0.010044</v>
      </c>
      <c r="O27" s="72">
        <v>-0.009378</v>
      </c>
      <c r="P27" s="72">
        <v>-0.008623</v>
      </c>
      <c r="Q27" s="72">
        <v>-0.008069</v>
      </c>
      <c r="R27" s="72">
        <v>-0.007198</v>
      </c>
      <c r="S27" s="72">
        <v>-0.006166</v>
      </c>
      <c r="T27" s="72">
        <v>-0.00516</v>
      </c>
      <c r="U27" s="72">
        <v>-0.004063</v>
      </c>
      <c r="V27" s="72">
        <v>-0.002951</v>
      </c>
      <c r="W27" s="72">
        <v>-0.001956</v>
      </c>
      <c r="X27" s="72">
        <v>-0.001079</v>
      </c>
      <c r="Y27" s="72">
        <v>0.0</v>
      </c>
      <c r="Z27" s="72">
        <v>9.58E-4</v>
      </c>
      <c r="AA27" s="72">
        <v>0.001837</v>
      </c>
      <c r="AB27" s="72">
        <v>0.002674</v>
      </c>
      <c r="AC27" s="72">
        <v>0.003523</v>
      </c>
      <c r="AD27" s="72">
        <v>0.004225</v>
      </c>
      <c r="AE27" s="72">
        <v>0.004703</v>
      </c>
      <c r="AF27" s="72">
        <v>0.005325</v>
      </c>
      <c r="AG27" s="72">
        <v>0.005884</v>
      </c>
      <c r="AH27" s="72">
        <v>0.006421</v>
      </c>
      <c r="AI27" s="72">
        <v>0.006737</v>
      </c>
      <c r="AJ27" s="72">
        <v>0.007124</v>
      </c>
      <c r="AK27" s="72">
        <v>0.007346</v>
      </c>
      <c r="AL27" s="72">
        <v>0.007526</v>
      </c>
      <c r="AM27" s="72">
        <v>0.007686</v>
      </c>
    </row>
    <row r="28" ht="12.75" customHeight="1">
      <c r="A28" s="72">
        <v>-0.019062</v>
      </c>
      <c r="B28" s="72">
        <v>-0.017769</v>
      </c>
      <c r="C28" s="72">
        <v>-0.016574</v>
      </c>
      <c r="D28" s="72">
        <v>-0.01559</v>
      </c>
      <c r="E28" s="72">
        <v>-0.014857</v>
      </c>
      <c r="F28" s="72">
        <v>-0.014118</v>
      </c>
      <c r="G28" s="72">
        <v>-0.013513</v>
      </c>
      <c r="H28" s="72">
        <v>-0.012951</v>
      </c>
      <c r="I28" s="72">
        <v>-0.012462</v>
      </c>
      <c r="J28" s="72">
        <v>-0.012002</v>
      </c>
      <c r="K28" s="72">
        <v>-0.011376</v>
      </c>
      <c r="L28" s="72">
        <v>-0.010878</v>
      </c>
      <c r="M28" s="72">
        <v>-0.010255</v>
      </c>
      <c r="N28" s="72">
        <v>-0.009572</v>
      </c>
      <c r="O28" s="72">
        <v>-0.008982</v>
      </c>
      <c r="P28" s="72">
        <v>-0.008375</v>
      </c>
      <c r="Q28" s="72">
        <v>-0.007712</v>
      </c>
      <c r="R28" s="72">
        <v>-0.006936</v>
      </c>
      <c r="S28" s="72">
        <v>-0.005971</v>
      </c>
      <c r="T28" s="72">
        <v>-0.004911</v>
      </c>
      <c r="U28" s="72">
        <v>-0.003936</v>
      </c>
      <c r="V28" s="72">
        <v>-0.00282</v>
      </c>
      <c r="W28" s="72">
        <v>-0.00176</v>
      </c>
      <c r="X28" s="72">
        <v>-9.4E-4</v>
      </c>
      <c r="Y28" s="72">
        <v>0.0</v>
      </c>
      <c r="Z28" s="72">
        <v>0.001052</v>
      </c>
      <c r="AA28" s="72">
        <v>0.001917</v>
      </c>
      <c r="AB28" s="72">
        <v>0.002712</v>
      </c>
      <c r="AC28" s="72">
        <v>0.0034</v>
      </c>
      <c r="AD28" s="72">
        <v>0.004116</v>
      </c>
      <c r="AE28" s="72">
        <v>0.004562</v>
      </c>
      <c r="AF28" s="72">
        <v>0.005037</v>
      </c>
      <c r="AG28" s="72">
        <v>0.005637</v>
      </c>
      <c r="AH28" s="72">
        <v>0.006149</v>
      </c>
      <c r="AI28" s="72">
        <v>0.006522</v>
      </c>
      <c r="AJ28" s="72">
        <v>0.006706</v>
      </c>
      <c r="AK28" s="72">
        <v>0.007001</v>
      </c>
      <c r="AL28" s="72">
        <v>0.007251</v>
      </c>
      <c r="AM28" s="72">
        <v>0.007415</v>
      </c>
    </row>
    <row r="29" ht="12.75" customHeight="1">
      <c r="A29" s="72">
        <v>-0.017776</v>
      </c>
      <c r="B29" s="72">
        <v>-0.016733</v>
      </c>
      <c r="C29" s="72">
        <v>-0.015737</v>
      </c>
      <c r="D29" s="72">
        <v>-0.014887</v>
      </c>
      <c r="E29" s="72">
        <v>-0.014207</v>
      </c>
      <c r="F29" s="72">
        <v>-0.013587</v>
      </c>
      <c r="G29" s="72">
        <v>-0.013021</v>
      </c>
      <c r="H29" s="72">
        <v>-0.012514</v>
      </c>
      <c r="I29" s="72">
        <v>-0.012084</v>
      </c>
      <c r="J29" s="72">
        <v>-0.01149</v>
      </c>
      <c r="K29" s="72">
        <v>-0.010875</v>
      </c>
      <c r="L29" s="72">
        <v>-0.01027</v>
      </c>
      <c r="M29" s="72">
        <v>-0.009704</v>
      </c>
      <c r="N29" s="72">
        <v>-0.009093</v>
      </c>
      <c r="O29" s="72">
        <v>-0.008482</v>
      </c>
      <c r="P29" s="72">
        <v>-0.007836</v>
      </c>
      <c r="Q29" s="72">
        <v>-0.007293</v>
      </c>
      <c r="R29" s="72">
        <v>-0.006581</v>
      </c>
      <c r="S29" s="72">
        <v>-0.005635</v>
      </c>
      <c r="T29" s="72">
        <v>-0.004681</v>
      </c>
      <c r="U29" s="72">
        <v>-0.003697</v>
      </c>
      <c r="V29" s="72">
        <v>-0.002742</v>
      </c>
      <c r="W29" s="72">
        <v>-0.001787</v>
      </c>
      <c r="X29" s="72">
        <v>-8.99E-4</v>
      </c>
      <c r="Y29" s="72">
        <v>0.0</v>
      </c>
      <c r="Z29" s="72">
        <v>9.66E-4</v>
      </c>
      <c r="AA29" s="72">
        <v>0.00177</v>
      </c>
      <c r="AB29" s="72">
        <v>0.002541</v>
      </c>
      <c r="AC29" s="72">
        <v>0.003242</v>
      </c>
      <c r="AD29" s="72">
        <v>0.003866</v>
      </c>
      <c r="AE29" s="72">
        <v>0.004403</v>
      </c>
      <c r="AF29" s="72">
        <v>0.004912</v>
      </c>
      <c r="AG29" s="72">
        <v>0.0054</v>
      </c>
      <c r="AH29" s="72">
        <v>0.005794</v>
      </c>
      <c r="AI29" s="72">
        <v>0.006119</v>
      </c>
      <c r="AJ29" s="72">
        <v>0.006418</v>
      </c>
      <c r="AK29" s="72">
        <v>0.00651</v>
      </c>
      <c r="AL29" s="72">
        <v>0.006752</v>
      </c>
      <c r="AM29" s="72">
        <v>0.006972</v>
      </c>
    </row>
    <row r="30" ht="12.75" customHeight="1">
      <c r="A30" s="72">
        <v>-0.017346</v>
      </c>
      <c r="B30" s="72">
        <v>-0.016124</v>
      </c>
      <c r="C30" s="72">
        <v>-0.015127</v>
      </c>
      <c r="D30" s="72">
        <v>-0.014176</v>
      </c>
      <c r="E30" s="72">
        <v>-0.013428</v>
      </c>
      <c r="F30" s="72">
        <v>-0.012752</v>
      </c>
      <c r="G30" s="72">
        <v>-0.012226</v>
      </c>
      <c r="H30" s="72">
        <v>-0.011757</v>
      </c>
      <c r="I30" s="72">
        <v>-0.011316</v>
      </c>
      <c r="J30" s="72">
        <v>-0.010838</v>
      </c>
      <c r="K30" s="72">
        <v>-0.010253</v>
      </c>
      <c r="L30" s="72">
        <v>-0.009684</v>
      </c>
      <c r="M30" s="72">
        <v>-0.009133</v>
      </c>
      <c r="N30" s="72">
        <v>-0.008563</v>
      </c>
      <c r="O30" s="72">
        <v>-0.008008</v>
      </c>
      <c r="P30" s="72">
        <v>-0.007439</v>
      </c>
      <c r="Q30" s="72">
        <v>-0.006871</v>
      </c>
      <c r="R30" s="72">
        <v>-0.006172</v>
      </c>
      <c r="S30" s="72">
        <v>-0.005362</v>
      </c>
      <c r="T30" s="72">
        <v>-0.004488</v>
      </c>
      <c r="U30" s="72">
        <v>-0.003516</v>
      </c>
      <c r="V30" s="72">
        <v>-0.002576</v>
      </c>
      <c r="W30" s="72">
        <v>-0.001686</v>
      </c>
      <c r="X30" s="72">
        <v>-9.18E-4</v>
      </c>
      <c r="Y30" s="72">
        <v>0.0</v>
      </c>
      <c r="Z30" s="72">
        <v>8.12E-4</v>
      </c>
      <c r="AA30" s="72">
        <v>0.001629</v>
      </c>
      <c r="AB30" s="72">
        <v>0.002312</v>
      </c>
      <c r="AC30" s="72">
        <v>0.003018</v>
      </c>
      <c r="AD30" s="72">
        <v>0.003606</v>
      </c>
      <c r="AE30" s="72">
        <v>0.004015</v>
      </c>
      <c r="AF30" s="72">
        <v>0.004515</v>
      </c>
      <c r="AG30" s="72">
        <v>0.005018</v>
      </c>
      <c r="AH30" s="72">
        <v>0.005421</v>
      </c>
      <c r="AI30" s="72">
        <v>0.0057</v>
      </c>
      <c r="AJ30" s="72">
        <v>0.005963</v>
      </c>
      <c r="AK30" s="72">
        <v>0.00605</v>
      </c>
      <c r="AL30" s="72">
        <v>0.00631</v>
      </c>
      <c r="AM30" s="72">
        <v>0.006537</v>
      </c>
    </row>
    <row r="31" ht="12.75" customHeight="1">
      <c r="A31" s="72">
        <v>-0.016291</v>
      </c>
      <c r="B31" s="72">
        <v>-0.015203</v>
      </c>
      <c r="C31" s="72">
        <v>-0.01418</v>
      </c>
      <c r="D31" s="72">
        <v>-0.013349</v>
      </c>
      <c r="E31" s="72">
        <v>-0.012774</v>
      </c>
      <c r="F31" s="72">
        <v>-0.012178</v>
      </c>
      <c r="G31" s="72">
        <v>-0.011639</v>
      </c>
      <c r="H31" s="72">
        <v>-0.011228</v>
      </c>
      <c r="I31" s="72">
        <v>-0.010827</v>
      </c>
      <c r="J31" s="72">
        <v>-0.010406</v>
      </c>
      <c r="K31" s="72">
        <v>-0.009857</v>
      </c>
      <c r="L31" s="72">
        <v>-0.009523</v>
      </c>
      <c r="M31" s="72">
        <v>-0.008928</v>
      </c>
      <c r="N31" s="72">
        <v>-0.008353</v>
      </c>
      <c r="O31" s="72">
        <v>-0.007839</v>
      </c>
      <c r="P31" s="72">
        <v>-0.007246</v>
      </c>
      <c r="Q31" s="72">
        <v>-0.006711</v>
      </c>
      <c r="R31" s="72">
        <v>-0.006023</v>
      </c>
      <c r="S31" s="72">
        <v>-0.00522</v>
      </c>
      <c r="T31" s="72">
        <v>-0.004306</v>
      </c>
      <c r="U31" s="72">
        <v>-0.003439</v>
      </c>
      <c r="V31" s="72">
        <v>-0.002516</v>
      </c>
      <c r="W31" s="72">
        <v>-0.001576</v>
      </c>
      <c r="X31" s="72">
        <v>-8.68E-4</v>
      </c>
      <c r="Y31" s="72">
        <v>0.0</v>
      </c>
      <c r="Z31" s="72">
        <v>9.39E-4</v>
      </c>
      <c r="AA31" s="72">
        <v>0.001653</v>
      </c>
      <c r="AB31" s="72">
        <v>0.002398</v>
      </c>
      <c r="AC31" s="72">
        <v>0.003014</v>
      </c>
      <c r="AD31" s="72">
        <v>0.003598</v>
      </c>
      <c r="AE31" s="72">
        <v>0.003981</v>
      </c>
      <c r="AF31" s="72">
        <v>0.004365</v>
      </c>
      <c r="AG31" s="72">
        <v>0.004787</v>
      </c>
      <c r="AH31" s="72">
        <v>0.005254</v>
      </c>
      <c r="AI31" s="72">
        <v>0.005495</v>
      </c>
      <c r="AJ31" s="72">
        <v>0.005602</v>
      </c>
      <c r="AK31" s="72">
        <v>0.005904</v>
      </c>
      <c r="AL31" s="72">
        <v>0.006163</v>
      </c>
      <c r="AM31" s="72">
        <v>0.006357</v>
      </c>
    </row>
    <row r="32" ht="12.75" customHeight="1">
      <c r="A32" s="72">
        <v>-0.015122</v>
      </c>
      <c r="B32" s="72">
        <v>-0.014222</v>
      </c>
      <c r="C32" s="72">
        <v>-0.013387</v>
      </c>
      <c r="D32" s="72">
        <v>-0.012621</v>
      </c>
      <c r="E32" s="72">
        <v>-0.012009</v>
      </c>
      <c r="F32" s="72">
        <v>-0.011521</v>
      </c>
      <c r="G32" s="72">
        <v>-0.011054</v>
      </c>
      <c r="H32" s="72">
        <v>-0.0106</v>
      </c>
      <c r="I32" s="72">
        <v>-0.010213</v>
      </c>
      <c r="J32" s="72">
        <v>-0.009743</v>
      </c>
      <c r="K32" s="72">
        <v>-0.009201</v>
      </c>
      <c r="L32" s="72">
        <v>-0.008623</v>
      </c>
      <c r="M32" s="72">
        <v>-0.0082</v>
      </c>
      <c r="N32" s="72">
        <v>-0.007669</v>
      </c>
      <c r="O32" s="72">
        <v>-0.007159</v>
      </c>
      <c r="P32" s="72">
        <v>-0.00666</v>
      </c>
      <c r="Q32" s="72">
        <v>-0.006234</v>
      </c>
      <c r="R32" s="72">
        <v>-0.005564</v>
      </c>
      <c r="S32" s="72">
        <v>-0.004753</v>
      </c>
      <c r="T32" s="72">
        <v>-0.00399</v>
      </c>
      <c r="U32" s="72">
        <v>-0.003185</v>
      </c>
      <c r="V32" s="72">
        <v>-0.002366</v>
      </c>
      <c r="W32" s="72">
        <v>-0.001528</v>
      </c>
      <c r="X32" s="72">
        <v>-7.72E-4</v>
      </c>
      <c r="Y32" s="72">
        <v>0.0</v>
      </c>
      <c r="Z32" s="72">
        <v>8.1E-4</v>
      </c>
      <c r="AA32" s="72">
        <v>0.001524</v>
      </c>
      <c r="AB32" s="72">
        <v>0.002113</v>
      </c>
      <c r="AC32" s="72">
        <v>0.002794</v>
      </c>
      <c r="AD32" s="72">
        <v>0.003341</v>
      </c>
      <c r="AE32" s="72">
        <v>0.0038</v>
      </c>
      <c r="AF32" s="72">
        <v>0.004222</v>
      </c>
      <c r="AG32" s="72">
        <v>0.004638</v>
      </c>
      <c r="AH32" s="72">
        <v>0.004994</v>
      </c>
      <c r="AI32" s="72">
        <v>0.00526</v>
      </c>
      <c r="AJ32" s="72">
        <v>0.005465</v>
      </c>
      <c r="AK32" s="72">
        <v>0.005565</v>
      </c>
      <c r="AL32" s="72">
        <v>0.005764</v>
      </c>
      <c r="AM32" s="72">
        <v>0.006031</v>
      </c>
    </row>
    <row r="33" ht="12.75" customHeight="1">
      <c r="A33" s="72">
        <v>-0.014371</v>
      </c>
      <c r="B33" s="72">
        <v>-0.013287</v>
      </c>
      <c r="C33" s="72">
        <v>-0.012418</v>
      </c>
      <c r="D33" s="72">
        <v>-0.011617</v>
      </c>
      <c r="E33" s="72">
        <v>-0.011017</v>
      </c>
      <c r="F33" s="72">
        <v>-0.010461</v>
      </c>
      <c r="G33" s="72">
        <v>-0.010039</v>
      </c>
      <c r="H33" s="72">
        <v>-0.009714</v>
      </c>
      <c r="I33" s="72">
        <v>-0.009372</v>
      </c>
      <c r="J33" s="72">
        <v>-0.009014</v>
      </c>
      <c r="K33" s="72">
        <v>-0.008569</v>
      </c>
      <c r="L33" s="72">
        <v>-0.008139</v>
      </c>
      <c r="M33" s="72">
        <v>-0.007695</v>
      </c>
      <c r="N33" s="72">
        <v>-0.007247</v>
      </c>
      <c r="O33" s="72">
        <v>-0.006808</v>
      </c>
      <c r="P33" s="72">
        <v>-0.006321</v>
      </c>
      <c r="Q33" s="72">
        <v>-0.005791</v>
      </c>
      <c r="R33" s="72">
        <v>-0.005208</v>
      </c>
      <c r="S33" s="72">
        <v>-0.004546</v>
      </c>
      <c r="T33" s="72">
        <v>-0.003783</v>
      </c>
      <c r="U33" s="72">
        <v>-0.002964</v>
      </c>
      <c r="V33" s="72">
        <v>-0.002117</v>
      </c>
      <c r="W33" s="72">
        <v>-0.001427</v>
      </c>
      <c r="X33" s="72">
        <v>-7.91E-4</v>
      </c>
      <c r="Y33" s="72">
        <v>0.0</v>
      </c>
      <c r="Z33" s="72">
        <v>7.58E-4</v>
      </c>
      <c r="AA33" s="72">
        <v>0.001416</v>
      </c>
      <c r="AB33" s="72">
        <v>0.002004</v>
      </c>
      <c r="AC33" s="72">
        <v>0.002608</v>
      </c>
      <c r="AD33" s="72">
        <v>0.003092</v>
      </c>
      <c r="AE33" s="72">
        <v>0.003442</v>
      </c>
      <c r="AF33" s="72">
        <v>0.003847</v>
      </c>
      <c r="AG33" s="72">
        <v>0.004254</v>
      </c>
      <c r="AH33" s="72">
        <v>0.004578</v>
      </c>
      <c r="AI33" s="72">
        <v>0.004809</v>
      </c>
      <c r="AJ33" s="72">
        <v>0.005067</v>
      </c>
      <c r="AK33" s="72">
        <v>0.005199</v>
      </c>
      <c r="AL33" s="72">
        <v>0.005452</v>
      </c>
      <c r="AM33" s="72">
        <v>0.005689</v>
      </c>
    </row>
    <row r="34" ht="12.75" customHeight="1">
      <c r="A34" s="72">
        <v>-0.012937</v>
      </c>
      <c r="B34" s="72">
        <v>-0.012089</v>
      </c>
      <c r="C34" s="72">
        <v>-0.011258</v>
      </c>
      <c r="D34" s="72">
        <v>-0.010671</v>
      </c>
      <c r="E34" s="72">
        <v>-0.010248</v>
      </c>
      <c r="F34" s="72">
        <v>-0.009811</v>
      </c>
      <c r="G34" s="72">
        <v>-0.009425</v>
      </c>
      <c r="H34" s="72">
        <v>-0.009055</v>
      </c>
      <c r="I34" s="72">
        <v>-0.008738</v>
      </c>
      <c r="J34" s="72">
        <v>-0.008454</v>
      </c>
      <c r="K34" s="72">
        <v>-0.008043</v>
      </c>
      <c r="L34" s="72">
        <v>-0.007716</v>
      </c>
      <c r="M34" s="72">
        <v>-0.0073</v>
      </c>
      <c r="N34" s="72">
        <v>-0.006775</v>
      </c>
      <c r="O34" s="72">
        <v>-0.00634</v>
      </c>
      <c r="P34" s="72">
        <v>-0.005917</v>
      </c>
      <c r="Q34" s="72">
        <v>-0.005518</v>
      </c>
      <c r="R34" s="72">
        <v>-0.004961</v>
      </c>
      <c r="S34" s="72">
        <v>-0.004279</v>
      </c>
      <c r="T34" s="72">
        <v>-0.003576</v>
      </c>
      <c r="U34" s="72">
        <v>-0.002838</v>
      </c>
      <c r="V34" s="72">
        <v>-0.002094</v>
      </c>
      <c r="W34" s="72">
        <v>-0.001264</v>
      </c>
      <c r="X34" s="72">
        <v>-6.68E-4</v>
      </c>
      <c r="Y34" s="72">
        <v>0.0</v>
      </c>
      <c r="Z34" s="72">
        <v>8.03E-4</v>
      </c>
      <c r="AA34" s="72">
        <v>0.001417</v>
      </c>
      <c r="AB34" s="72">
        <v>0.001911</v>
      </c>
      <c r="AC34" s="72">
        <v>0.00248</v>
      </c>
      <c r="AD34" s="72">
        <v>0.002921</v>
      </c>
      <c r="AE34" s="72">
        <v>0.003351</v>
      </c>
      <c r="AF34" s="72">
        <v>0.003601</v>
      </c>
      <c r="AG34" s="72">
        <v>0.004032</v>
      </c>
      <c r="AH34" s="72">
        <v>0.004444</v>
      </c>
      <c r="AI34" s="72">
        <v>0.00474</v>
      </c>
      <c r="AJ34" s="72">
        <v>0.004843</v>
      </c>
      <c r="AK34" s="72">
        <v>0.00505</v>
      </c>
      <c r="AL34" s="72">
        <v>0.005295</v>
      </c>
      <c r="AM34" s="72">
        <v>0.005532</v>
      </c>
    </row>
    <row r="35" ht="12.75" customHeight="1">
      <c r="A35" s="72">
        <v>-0.0124</v>
      </c>
      <c r="B35" s="72">
        <v>-0.011586</v>
      </c>
      <c r="C35" s="72">
        <v>-0.010879</v>
      </c>
      <c r="D35" s="72">
        <v>-0.010224</v>
      </c>
      <c r="E35" s="72">
        <v>-0.009705</v>
      </c>
      <c r="F35" s="72">
        <v>-0.009279</v>
      </c>
      <c r="G35" s="72">
        <v>-0.008888</v>
      </c>
      <c r="H35" s="72">
        <v>-0.008602</v>
      </c>
      <c r="I35" s="72">
        <v>-0.008288</v>
      </c>
      <c r="J35" s="72">
        <v>-0.007913</v>
      </c>
      <c r="K35" s="72">
        <v>-0.007463</v>
      </c>
      <c r="L35" s="72">
        <v>-0.007054</v>
      </c>
      <c r="M35" s="72">
        <v>-0.006676</v>
      </c>
      <c r="N35" s="72">
        <v>-0.006319</v>
      </c>
      <c r="O35" s="72">
        <v>-0.00594</v>
      </c>
      <c r="P35" s="72">
        <v>-0.005489</v>
      </c>
      <c r="Q35" s="72">
        <v>-0.005156</v>
      </c>
      <c r="R35" s="72">
        <v>-0.004607</v>
      </c>
      <c r="S35" s="72">
        <v>-0.003927</v>
      </c>
      <c r="T35" s="72">
        <v>-0.003278</v>
      </c>
      <c r="U35" s="72">
        <v>-0.002636</v>
      </c>
      <c r="V35" s="72">
        <v>-0.00194</v>
      </c>
      <c r="W35" s="72">
        <v>-0.001307</v>
      </c>
      <c r="X35" s="72">
        <v>-6.9E-4</v>
      </c>
      <c r="Y35" s="72">
        <v>0.0</v>
      </c>
      <c r="Z35" s="72">
        <v>6.14E-4</v>
      </c>
      <c r="AA35" s="72">
        <v>0.001196</v>
      </c>
      <c r="AB35" s="72">
        <v>0.001797</v>
      </c>
      <c r="AC35" s="72">
        <v>0.002255</v>
      </c>
      <c r="AD35" s="72">
        <v>0.002696</v>
      </c>
      <c r="AE35" s="72">
        <v>0.003087</v>
      </c>
      <c r="AF35" s="72">
        <v>0.003488</v>
      </c>
      <c r="AG35" s="72">
        <v>0.003883</v>
      </c>
      <c r="AH35" s="72">
        <v>0.004225</v>
      </c>
      <c r="AI35" s="72">
        <v>0.004493</v>
      </c>
      <c r="AJ35" s="72">
        <v>0.0047</v>
      </c>
      <c r="AK35" s="72">
        <v>0.004793</v>
      </c>
      <c r="AL35" s="72">
        <v>0.005083</v>
      </c>
      <c r="AM35" s="72">
        <v>0.00533</v>
      </c>
    </row>
    <row r="36" ht="12.75" customHeight="1">
      <c r="A36" s="72">
        <v>-0.011819</v>
      </c>
      <c r="B36" s="72">
        <v>-0.010876</v>
      </c>
      <c r="C36" s="72">
        <v>-0.010138</v>
      </c>
      <c r="D36" s="72">
        <v>-0.009448</v>
      </c>
      <c r="E36" s="72">
        <v>-0.00902</v>
      </c>
      <c r="F36" s="72">
        <v>-0.008579</v>
      </c>
      <c r="G36" s="72">
        <v>-0.008281</v>
      </c>
      <c r="H36" s="72">
        <v>-0.007993</v>
      </c>
      <c r="I36" s="72">
        <v>-0.007781</v>
      </c>
      <c r="J36" s="72">
        <v>-0.007545</v>
      </c>
      <c r="K36" s="72">
        <v>-0.007165</v>
      </c>
      <c r="L36" s="72">
        <v>-0.006865</v>
      </c>
      <c r="M36" s="72">
        <v>-0.006508</v>
      </c>
      <c r="N36" s="72">
        <v>-0.006129</v>
      </c>
      <c r="O36" s="72">
        <v>-0.005734</v>
      </c>
      <c r="P36" s="72">
        <v>-0.005379</v>
      </c>
      <c r="Q36" s="72">
        <v>-0.00494</v>
      </c>
      <c r="R36" s="72">
        <v>-0.004435</v>
      </c>
      <c r="S36" s="72">
        <v>-0.003845</v>
      </c>
      <c r="T36" s="72">
        <v>-0.003201</v>
      </c>
      <c r="U36" s="72">
        <v>-0.002518</v>
      </c>
      <c r="V36" s="72">
        <v>-0.001809</v>
      </c>
      <c r="W36" s="72">
        <v>-0.00115</v>
      </c>
      <c r="X36" s="72">
        <v>-6.29E-4</v>
      </c>
      <c r="Y36" s="72">
        <v>0.0</v>
      </c>
      <c r="Z36" s="72">
        <v>7.13E-4</v>
      </c>
      <c r="AA36" s="72">
        <v>0.00122</v>
      </c>
      <c r="AB36" s="72">
        <v>0.001697</v>
      </c>
      <c r="AC36" s="72">
        <v>0.002192</v>
      </c>
      <c r="AD36" s="72">
        <v>0.00267</v>
      </c>
      <c r="AE36" s="72">
        <v>0.002929</v>
      </c>
      <c r="AF36" s="72">
        <v>0.003314</v>
      </c>
      <c r="AG36" s="72">
        <v>0.003708</v>
      </c>
      <c r="AH36" s="72">
        <v>0.004129</v>
      </c>
      <c r="AI36" s="72">
        <v>0.004374</v>
      </c>
      <c r="AJ36" s="72">
        <v>0.00458</v>
      </c>
      <c r="AK36" s="72">
        <v>0.004828</v>
      </c>
      <c r="AL36" s="72">
        <v>0.005062</v>
      </c>
      <c r="AM36" s="72">
        <v>0.005315</v>
      </c>
    </row>
    <row r="37" ht="12.75" customHeight="1">
      <c r="A37" s="72">
        <v>-0.011013</v>
      </c>
      <c r="B37" s="72">
        <v>-0.010343</v>
      </c>
      <c r="C37" s="72">
        <v>-0.009653</v>
      </c>
      <c r="D37" s="72">
        <v>-0.009119</v>
      </c>
      <c r="E37" s="72">
        <v>-0.008768</v>
      </c>
      <c r="F37" s="72">
        <v>-0.008432</v>
      </c>
      <c r="G37" s="72">
        <v>-0.008059</v>
      </c>
      <c r="H37" s="72">
        <v>-0.007818</v>
      </c>
      <c r="I37" s="72">
        <v>-0.007515</v>
      </c>
      <c r="J37" s="72">
        <v>-0.007256</v>
      </c>
      <c r="K37" s="72">
        <v>-0.006915</v>
      </c>
      <c r="L37" s="72">
        <v>-0.006622</v>
      </c>
      <c r="M37" s="72">
        <v>-0.006293</v>
      </c>
      <c r="N37" s="72">
        <v>-0.005848</v>
      </c>
      <c r="O37" s="72">
        <v>-0.005501</v>
      </c>
      <c r="P37" s="72">
        <v>-0.005077</v>
      </c>
      <c r="Q37" s="72">
        <v>-0.004797</v>
      </c>
      <c r="R37" s="72">
        <v>-0.004311</v>
      </c>
      <c r="S37" s="72">
        <v>-0.003703</v>
      </c>
      <c r="T37" s="72">
        <v>-0.003104</v>
      </c>
      <c r="U37" s="72">
        <v>-0.002455</v>
      </c>
      <c r="V37" s="72">
        <v>-0.001784</v>
      </c>
      <c r="W37" s="72">
        <v>-0.001129</v>
      </c>
      <c r="X37" s="72">
        <v>-5.87E-4</v>
      </c>
      <c r="Y37" s="72">
        <v>0.0</v>
      </c>
      <c r="Z37" s="72">
        <v>6.69E-4</v>
      </c>
      <c r="AA37" s="72">
        <v>0.001198</v>
      </c>
      <c r="AB37" s="72">
        <v>0.001679</v>
      </c>
      <c r="AC37" s="72">
        <v>0.002165</v>
      </c>
      <c r="AD37" s="72">
        <v>0.002584</v>
      </c>
      <c r="AE37" s="72">
        <v>0.002996</v>
      </c>
      <c r="AF37" s="72">
        <v>0.003257</v>
      </c>
      <c r="AG37" s="72">
        <v>0.003754</v>
      </c>
      <c r="AH37" s="72">
        <v>0.004144</v>
      </c>
      <c r="AI37" s="72">
        <v>0.004482</v>
      </c>
      <c r="AJ37" s="72">
        <v>0.004705</v>
      </c>
      <c r="AK37" s="72">
        <v>0.004846</v>
      </c>
      <c r="AL37" s="72">
        <v>0.00511</v>
      </c>
      <c r="AM37" s="72">
        <v>0.005396</v>
      </c>
    </row>
    <row r="38" ht="12.75" customHeight="1">
      <c r="A38" s="72">
        <v>-0.010744</v>
      </c>
      <c r="B38" s="72">
        <v>-0.009927</v>
      </c>
      <c r="C38" s="72">
        <v>-0.009261</v>
      </c>
      <c r="D38" s="72">
        <v>-0.008677</v>
      </c>
      <c r="E38" s="72">
        <v>-0.008198</v>
      </c>
      <c r="F38" s="72">
        <v>-0.007843</v>
      </c>
      <c r="G38" s="72">
        <v>-0.007551</v>
      </c>
      <c r="H38" s="72">
        <v>-0.007314</v>
      </c>
      <c r="I38" s="72">
        <v>-0.007085</v>
      </c>
      <c r="J38" s="72">
        <v>-0.006824</v>
      </c>
      <c r="K38" s="72">
        <v>-0.006469</v>
      </c>
      <c r="L38" s="72">
        <v>-0.006144</v>
      </c>
      <c r="M38" s="72">
        <v>-0.005816</v>
      </c>
      <c r="N38" s="72">
        <v>-0.005513</v>
      </c>
      <c r="O38" s="72">
        <v>-0.005238</v>
      </c>
      <c r="P38" s="72">
        <v>-0.004856</v>
      </c>
      <c r="Q38" s="72">
        <v>-0.004524</v>
      </c>
      <c r="R38" s="72">
        <v>-0.004052</v>
      </c>
      <c r="S38" s="72">
        <v>-0.003482</v>
      </c>
      <c r="T38" s="72">
        <v>-0.002911</v>
      </c>
      <c r="U38" s="72">
        <v>-0.002306</v>
      </c>
      <c r="V38" s="72">
        <v>-0.001715</v>
      </c>
      <c r="W38" s="72">
        <v>-0.001107</v>
      </c>
      <c r="X38" s="72">
        <v>-5.98E-4</v>
      </c>
      <c r="Y38" s="72">
        <v>0.0</v>
      </c>
      <c r="Z38" s="72">
        <v>5.7E-4</v>
      </c>
      <c r="AA38" s="72">
        <v>0.00111</v>
      </c>
      <c r="AB38" s="72">
        <v>0.001531</v>
      </c>
      <c r="AC38" s="72">
        <v>0.001988</v>
      </c>
      <c r="AD38" s="72">
        <v>0.002413</v>
      </c>
      <c r="AE38" s="72">
        <v>0.002773</v>
      </c>
      <c r="AF38" s="72">
        <v>0.00324</v>
      </c>
      <c r="AG38" s="72">
        <v>0.003598</v>
      </c>
      <c r="AH38" s="72">
        <v>0.00403</v>
      </c>
      <c r="AI38" s="72">
        <v>0.00433</v>
      </c>
      <c r="AJ38" s="72">
        <v>0.004572</v>
      </c>
      <c r="AK38" s="72">
        <v>0.004779</v>
      </c>
      <c r="AL38" s="72">
        <v>0.004995</v>
      </c>
      <c r="AM38" s="72">
        <v>0.005223</v>
      </c>
    </row>
    <row r="39" ht="12.75" customHeight="1">
      <c r="A39" s="72">
        <v>-0.010275</v>
      </c>
      <c r="B39" s="72">
        <v>-0.009481</v>
      </c>
      <c r="C39" s="72">
        <v>-0.00882</v>
      </c>
      <c r="D39" s="72">
        <v>-0.008279</v>
      </c>
      <c r="E39" s="72">
        <v>-0.007935</v>
      </c>
      <c r="F39" s="72">
        <v>-0.007577</v>
      </c>
      <c r="G39" s="72">
        <v>-0.007314</v>
      </c>
      <c r="H39" s="72">
        <v>-0.007136</v>
      </c>
      <c r="I39" s="72">
        <v>-0.006938</v>
      </c>
      <c r="J39" s="72">
        <v>-0.006762</v>
      </c>
      <c r="K39" s="72">
        <v>-0.006461</v>
      </c>
      <c r="L39" s="72">
        <v>-0.006206</v>
      </c>
      <c r="M39" s="72">
        <v>-0.0059</v>
      </c>
      <c r="N39" s="72">
        <v>-0.005527</v>
      </c>
      <c r="O39" s="72">
        <v>-0.005195</v>
      </c>
      <c r="P39" s="72">
        <v>-0.004862</v>
      </c>
      <c r="Q39" s="72">
        <v>-0.004491</v>
      </c>
      <c r="R39" s="72">
        <v>-0.004045</v>
      </c>
      <c r="S39" s="72">
        <v>-0.003537</v>
      </c>
      <c r="T39" s="72">
        <v>-0.002964</v>
      </c>
      <c r="U39" s="72">
        <v>-0.002339</v>
      </c>
      <c r="V39" s="72">
        <v>-0.001683</v>
      </c>
      <c r="W39" s="72">
        <v>-0.001058</v>
      </c>
      <c r="X39" s="72">
        <v>-5.79E-4</v>
      </c>
      <c r="Y39" s="72">
        <v>0.0</v>
      </c>
      <c r="Z39" s="72">
        <v>6.22E-4</v>
      </c>
      <c r="AA39" s="72">
        <v>0.001118</v>
      </c>
      <c r="AB39" s="72">
        <v>0.001594</v>
      </c>
      <c r="AC39" s="72">
        <v>0.002022</v>
      </c>
      <c r="AD39" s="72">
        <v>0.002468</v>
      </c>
      <c r="AE39" s="72">
        <v>0.00278</v>
      </c>
      <c r="AF39" s="72">
        <v>0.00312</v>
      </c>
      <c r="AG39" s="72">
        <v>0.003597</v>
      </c>
      <c r="AH39" s="72">
        <v>0.00404</v>
      </c>
      <c r="AI39" s="72">
        <v>0.004351</v>
      </c>
      <c r="AJ39" s="72">
        <v>0.004578</v>
      </c>
      <c r="AK39" s="72">
        <v>0.00479</v>
      </c>
      <c r="AL39" s="72">
        <v>0.005067</v>
      </c>
      <c r="AM39" s="72">
        <v>0.005306</v>
      </c>
    </row>
    <row r="40" ht="12.75" customHeight="1">
      <c r="A40" s="72">
        <v>-0.0099</v>
      </c>
      <c r="B40" s="72">
        <v>-0.009268</v>
      </c>
      <c r="C40" s="72">
        <v>-0.00863</v>
      </c>
      <c r="D40" s="72">
        <v>-0.008155</v>
      </c>
      <c r="E40" s="72">
        <v>-0.007807</v>
      </c>
      <c r="F40" s="72">
        <v>-0.007523</v>
      </c>
      <c r="G40" s="72">
        <v>-0.0072</v>
      </c>
      <c r="H40" s="72">
        <v>-0.006975</v>
      </c>
      <c r="I40" s="72">
        <v>-0.006752</v>
      </c>
      <c r="J40" s="72">
        <v>-0.006504</v>
      </c>
      <c r="K40" s="72">
        <v>-0.006191</v>
      </c>
      <c r="L40" s="72">
        <v>-0.005934</v>
      </c>
      <c r="M40" s="72">
        <v>-0.005658</v>
      </c>
      <c r="N40" s="72">
        <v>-0.005299</v>
      </c>
      <c r="O40" s="72">
        <v>-0.005006</v>
      </c>
      <c r="P40" s="72">
        <v>-0.004692</v>
      </c>
      <c r="Q40" s="72">
        <v>-0.004433</v>
      </c>
      <c r="R40" s="72">
        <v>-0.003969</v>
      </c>
      <c r="S40" s="72">
        <v>-0.003418</v>
      </c>
      <c r="T40" s="72">
        <v>-0.00286</v>
      </c>
      <c r="U40" s="72">
        <v>-0.002242</v>
      </c>
      <c r="V40" s="72">
        <v>-0.001678</v>
      </c>
      <c r="W40" s="72">
        <v>-0.001066</v>
      </c>
      <c r="X40" s="72">
        <v>-5.7E-4</v>
      </c>
      <c r="Y40" s="72">
        <v>0.0</v>
      </c>
      <c r="Z40" s="72">
        <v>5.99E-4</v>
      </c>
      <c r="AA40" s="72">
        <v>0.001125</v>
      </c>
      <c r="AB40" s="72">
        <v>0.001631</v>
      </c>
      <c r="AC40" s="72">
        <v>0.002077</v>
      </c>
      <c r="AD40" s="72">
        <v>0.002464</v>
      </c>
      <c r="AE40" s="72">
        <v>0.002886</v>
      </c>
      <c r="AF40" s="72">
        <v>0.00322</v>
      </c>
      <c r="AG40" s="72">
        <v>0.003639</v>
      </c>
      <c r="AH40" s="72">
        <v>0.004105</v>
      </c>
      <c r="AI40" s="72">
        <v>0.00441</v>
      </c>
      <c r="AJ40" s="72">
        <v>0.004646</v>
      </c>
      <c r="AK40" s="72">
        <v>0.0048</v>
      </c>
      <c r="AL40" s="72">
        <v>0.005065</v>
      </c>
      <c r="AM40" s="72">
        <v>0.005297</v>
      </c>
    </row>
    <row r="41" ht="12.75" customHeight="1">
      <c r="A41" s="72">
        <v>-0.009701</v>
      </c>
      <c r="B41" s="72">
        <v>-0.008927</v>
      </c>
      <c r="C41" s="72">
        <v>-0.008304</v>
      </c>
      <c r="D41" s="72">
        <v>-0.007754</v>
      </c>
      <c r="E41" s="72">
        <v>-0.007383</v>
      </c>
      <c r="F41" s="72">
        <v>-0.007067</v>
      </c>
      <c r="G41" s="72">
        <v>-0.006843</v>
      </c>
      <c r="H41" s="72">
        <v>-0.006692</v>
      </c>
      <c r="I41" s="72">
        <v>-0.0065</v>
      </c>
      <c r="J41" s="72">
        <v>-0.006343</v>
      </c>
      <c r="K41" s="72">
        <v>-0.006068</v>
      </c>
      <c r="L41" s="72">
        <v>-0.005797</v>
      </c>
      <c r="M41" s="72">
        <v>-0.005547</v>
      </c>
      <c r="N41" s="72">
        <v>-0.005277</v>
      </c>
      <c r="O41" s="72">
        <v>-0.005009</v>
      </c>
      <c r="P41" s="72">
        <v>-0.0047</v>
      </c>
      <c r="Q41" s="72">
        <v>-0.004334</v>
      </c>
      <c r="R41" s="72">
        <v>-0.00389</v>
      </c>
      <c r="S41" s="72">
        <v>-0.003363</v>
      </c>
      <c r="T41" s="72">
        <v>-0.002844</v>
      </c>
      <c r="U41" s="72">
        <v>-0.002248</v>
      </c>
      <c r="V41" s="72">
        <v>-0.001631</v>
      </c>
      <c r="W41" s="72">
        <v>-0.001062</v>
      </c>
      <c r="X41" s="72">
        <v>-5.8E-4</v>
      </c>
      <c r="Y41" s="72">
        <v>0.0</v>
      </c>
      <c r="Z41" s="72">
        <v>5.55E-4</v>
      </c>
      <c r="AA41" s="72">
        <v>0.001049</v>
      </c>
      <c r="AB41" s="72">
        <v>0.001554</v>
      </c>
      <c r="AC41" s="72">
        <v>0.001984</v>
      </c>
      <c r="AD41" s="72">
        <v>0.00244</v>
      </c>
      <c r="AE41" s="72">
        <v>0.002767</v>
      </c>
      <c r="AF41" s="72">
        <v>0.003187</v>
      </c>
      <c r="AG41" s="72">
        <v>0.003629</v>
      </c>
      <c r="AH41" s="72">
        <v>0.004047</v>
      </c>
      <c r="AI41" s="72">
        <v>0.00434</v>
      </c>
      <c r="AJ41" s="72">
        <v>0.004561</v>
      </c>
      <c r="AK41" s="72">
        <v>0.004758</v>
      </c>
      <c r="AL41" s="72">
        <v>0.004973</v>
      </c>
      <c r="AM41" s="72">
        <v>0.005219</v>
      </c>
    </row>
    <row r="42" ht="12.75" customHeight="1">
      <c r="A42" s="72">
        <v>-0.009386</v>
      </c>
      <c r="B42" s="72">
        <v>-0.008694</v>
      </c>
      <c r="C42" s="72">
        <v>-0.008101</v>
      </c>
      <c r="D42" s="72">
        <v>-0.007628</v>
      </c>
      <c r="E42" s="72">
        <v>-0.007323</v>
      </c>
      <c r="F42" s="72">
        <v>-0.007035</v>
      </c>
      <c r="G42" s="72">
        <v>-0.006786</v>
      </c>
      <c r="H42" s="72">
        <v>-0.006648</v>
      </c>
      <c r="I42" s="72">
        <v>-0.006464</v>
      </c>
      <c r="J42" s="72">
        <v>-0.006292</v>
      </c>
      <c r="K42" s="72">
        <v>-0.006019</v>
      </c>
      <c r="L42" s="72">
        <v>-0.005809</v>
      </c>
      <c r="M42" s="72">
        <v>-0.005542</v>
      </c>
      <c r="N42" s="72">
        <v>-0.00519</v>
      </c>
      <c r="O42" s="72">
        <v>-0.004897</v>
      </c>
      <c r="P42" s="72">
        <v>-0.004615</v>
      </c>
      <c r="Q42" s="72">
        <v>-0.004314</v>
      </c>
      <c r="R42" s="72">
        <v>-0.003863</v>
      </c>
      <c r="S42" s="72">
        <v>-0.003359</v>
      </c>
      <c r="T42" s="72">
        <v>-0.002816</v>
      </c>
      <c r="U42" s="72">
        <v>-0.002216</v>
      </c>
      <c r="V42" s="72">
        <v>-0.001606</v>
      </c>
      <c r="W42" s="72">
        <v>-9.96E-4</v>
      </c>
      <c r="X42" s="72">
        <v>-5.31E-4</v>
      </c>
      <c r="Y42" s="72">
        <v>0.0</v>
      </c>
      <c r="Z42" s="72">
        <v>6.36E-4</v>
      </c>
      <c r="AA42" s="72">
        <v>0.001148</v>
      </c>
      <c r="AB42" s="72">
        <v>0.001617</v>
      </c>
      <c r="AC42" s="72">
        <v>0.002098</v>
      </c>
      <c r="AD42" s="72">
        <v>0.002516</v>
      </c>
      <c r="AE42" s="72">
        <v>0.002893</v>
      </c>
      <c r="AF42" s="72">
        <v>0.003216</v>
      </c>
      <c r="AG42" s="72">
        <v>0.003646</v>
      </c>
      <c r="AH42" s="72">
        <v>0.004053</v>
      </c>
      <c r="AI42" s="72">
        <v>0.004359</v>
      </c>
      <c r="AJ42" s="72">
        <v>0.004626</v>
      </c>
      <c r="AK42" s="72">
        <v>0.004802</v>
      </c>
      <c r="AL42" s="72">
        <v>0.005039</v>
      </c>
      <c r="AM42" s="72">
        <v>0.005265</v>
      </c>
    </row>
    <row r="43" ht="12.75" customHeight="1">
      <c r="A43" s="72">
        <v>-0.009282</v>
      </c>
      <c r="B43" s="72">
        <v>-0.008651</v>
      </c>
      <c r="C43" s="72">
        <v>-0.008036</v>
      </c>
      <c r="D43" s="72">
        <v>-0.007553</v>
      </c>
      <c r="E43" s="72">
        <v>-0.007209</v>
      </c>
      <c r="F43" s="72">
        <v>-0.006953</v>
      </c>
      <c r="G43" s="72">
        <v>-0.006676</v>
      </c>
      <c r="H43" s="72">
        <v>-0.00652</v>
      </c>
      <c r="I43" s="72">
        <v>-0.006314</v>
      </c>
      <c r="J43" s="72">
        <v>-0.006115</v>
      </c>
      <c r="K43" s="72">
        <v>-0.005844</v>
      </c>
      <c r="L43" s="72">
        <v>-0.005606</v>
      </c>
      <c r="M43" s="72">
        <v>-0.005374</v>
      </c>
      <c r="N43" s="72">
        <v>-0.005048</v>
      </c>
      <c r="O43" s="72">
        <v>-0.004765</v>
      </c>
      <c r="P43" s="72">
        <v>-0.004507</v>
      </c>
      <c r="Q43" s="72">
        <v>-0.004233</v>
      </c>
      <c r="R43" s="72">
        <v>-0.003773</v>
      </c>
      <c r="S43" s="72">
        <v>-0.003256</v>
      </c>
      <c r="T43" s="72">
        <v>-0.002736</v>
      </c>
      <c r="U43" s="72">
        <v>-0.002166</v>
      </c>
      <c r="V43" s="72">
        <v>-0.001561</v>
      </c>
      <c r="W43" s="72">
        <v>-0.001019</v>
      </c>
      <c r="X43" s="72">
        <v>-5.31E-4</v>
      </c>
      <c r="Y43" s="72">
        <v>0.0</v>
      </c>
      <c r="Z43" s="72">
        <v>5.73E-4</v>
      </c>
      <c r="AA43" s="72">
        <v>0.001103</v>
      </c>
      <c r="AB43" s="72">
        <v>0.00162</v>
      </c>
      <c r="AC43" s="72">
        <v>0.002095</v>
      </c>
      <c r="AD43" s="72">
        <v>0.002539</v>
      </c>
      <c r="AE43" s="72">
        <v>0.002905</v>
      </c>
      <c r="AF43" s="72">
        <v>0.003286</v>
      </c>
      <c r="AG43" s="72">
        <v>0.003674</v>
      </c>
      <c r="AH43" s="72">
        <v>0.004115</v>
      </c>
      <c r="AI43" s="72">
        <v>0.004438</v>
      </c>
      <c r="AJ43" s="72">
        <v>0.004621</v>
      </c>
      <c r="AK43" s="72">
        <v>0.004775</v>
      </c>
      <c r="AL43" s="72">
        <v>0.005026</v>
      </c>
      <c r="AM43" s="72">
        <v>0.005225</v>
      </c>
    </row>
    <row r="44" ht="12.75" customHeight="1">
      <c r="A44" s="72">
        <v>-0.009797</v>
      </c>
      <c r="B44" s="72">
        <v>-0.009009</v>
      </c>
      <c r="C44" s="72">
        <v>-0.00833</v>
      </c>
      <c r="D44" s="72">
        <v>-0.007747</v>
      </c>
      <c r="E44" s="72">
        <v>-0.007364</v>
      </c>
      <c r="F44" s="72">
        <v>-0.007055</v>
      </c>
      <c r="G44" s="72">
        <v>-0.006792</v>
      </c>
      <c r="H44" s="72">
        <v>-0.006677</v>
      </c>
      <c r="I44" s="72">
        <v>-0.006456</v>
      </c>
      <c r="J44" s="72">
        <v>-0.006318</v>
      </c>
      <c r="K44" s="72">
        <v>-0.006029</v>
      </c>
      <c r="L44" s="72">
        <v>-0.005715</v>
      </c>
      <c r="M44" s="72">
        <v>-0.005432</v>
      </c>
      <c r="N44" s="72">
        <v>-0.005115</v>
      </c>
      <c r="O44" s="72">
        <v>-0.004901</v>
      </c>
      <c r="P44" s="72">
        <v>-0.004696</v>
      </c>
      <c r="Q44" s="72">
        <v>-0.004246</v>
      </c>
      <c r="R44" s="72">
        <v>-0.003664</v>
      </c>
      <c r="S44" s="72">
        <v>-0.00315</v>
      </c>
      <c r="T44" s="72">
        <v>-0.002612</v>
      </c>
      <c r="U44" s="72">
        <v>-0.002036</v>
      </c>
      <c r="V44" s="72">
        <v>-0.001436</v>
      </c>
      <c r="W44" s="72">
        <v>-8.98E-4</v>
      </c>
      <c r="X44" s="72">
        <v>-4.84E-4</v>
      </c>
      <c r="Y44" s="72">
        <v>0.0</v>
      </c>
      <c r="Z44" s="72">
        <v>6.18E-4</v>
      </c>
      <c r="AA44" s="72">
        <v>0.00107</v>
      </c>
      <c r="AB44" s="72">
        <v>0.001589</v>
      </c>
      <c r="AC44" s="72">
        <v>0.002066</v>
      </c>
      <c r="AD44" s="72">
        <v>0.002509</v>
      </c>
      <c r="AE44" s="72">
        <v>0.002852</v>
      </c>
      <c r="AF44" s="72">
        <v>0.00322</v>
      </c>
      <c r="AG44" s="72">
        <v>0.003629</v>
      </c>
      <c r="AH44" s="72">
        <v>0.003998</v>
      </c>
      <c r="AI44" s="72">
        <v>0.004281</v>
      </c>
      <c r="AJ44" s="72">
        <v>0.004466</v>
      </c>
      <c r="AK44" s="72">
        <v>0.004629</v>
      </c>
      <c r="AL44" s="72">
        <v>0.004859</v>
      </c>
      <c r="AM44" s="72">
        <v>0.005081</v>
      </c>
    </row>
    <row r="45" ht="12.75" customHeight="1">
      <c r="A45" s="72">
        <v>-0.009104</v>
      </c>
      <c r="B45" s="72">
        <v>-0.008385</v>
      </c>
      <c r="C45" s="72">
        <v>-0.007777</v>
      </c>
      <c r="D45" s="72">
        <v>-0.007281</v>
      </c>
      <c r="E45" s="72">
        <v>-0.006937</v>
      </c>
      <c r="F45" s="72">
        <v>-0.006622</v>
      </c>
      <c r="G45" s="72">
        <v>-0.006392</v>
      </c>
      <c r="H45" s="72">
        <v>-0.00624</v>
      </c>
      <c r="I45" s="72">
        <v>-0.006101</v>
      </c>
      <c r="J45" s="72">
        <v>-0.00594</v>
      </c>
      <c r="K45" s="72">
        <v>-0.005657</v>
      </c>
      <c r="L45" s="72">
        <v>-0.005456</v>
      </c>
      <c r="M45" s="72">
        <v>-0.005245</v>
      </c>
      <c r="N45" s="72">
        <v>-0.004941</v>
      </c>
      <c r="O45" s="72">
        <v>-0.004686</v>
      </c>
      <c r="P45" s="72">
        <v>-0.004363</v>
      </c>
      <c r="Q45" s="72">
        <v>-0.004109</v>
      </c>
      <c r="R45" s="72">
        <v>-0.003751</v>
      </c>
      <c r="S45" s="72">
        <v>-0.003265</v>
      </c>
      <c r="T45" s="72">
        <v>-0.002749</v>
      </c>
      <c r="U45" s="72">
        <v>-0.002145</v>
      </c>
      <c r="V45" s="72">
        <v>-0.001571</v>
      </c>
      <c r="W45" s="72">
        <v>-9.99E-4</v>
      </c>
      <c r="X45" s="72">
        <v>-5.18E-4</v>
      </c>
      <c r="Y45" s="72">
        <v>0.0</v>
      </c>
      <c r="Z45" s="72">
        <v>5.79E-4</v>
      </c>
      <c r="AA45" s="72">
        <v>0.001049</v>
      </c>
      <c r="AB45" s="72">
        <v>0.001528</v>
      </c>
      <c r="AC45" s="72">
        <v>0.001974</v>
      </c>
      <c r="AD45" s="72">
        <v>0.002376</v>
      </c>
      <c r="AE45" s="72">
        <v>0.002748</v>
      </c>
      <c r="AF45" s="72">
        <v>0.003175</v>
      </c>
      <c r="AG45" s="72">
        <v>0.003694</v>
      </c>
      <c r="AH45" s="72">
        <v>0.004263</v>
      </c>
      <c r="AI45" s="72">
        <v>0.004605</v>
      </c>
      <c r="AJ45" s="72">
        <v>0.004899</v>
      </c>
      <c r="AK45" s="72">
        <v>0.005104</v>
      </c>
      <c r="AL45" s="72">
        <v>0.005306</v>
      </c>
      <c r="AM45" s="72">
        <v>0.005427</v>
      </c>
    </row>
    <row r="46" ht="12.75" customHeight="1">
      <c r="A46" s="72">
        <v>-0.008424</v>
      </c>
      <c r="B46" s="72">
        <v>-0.007807</v>
      </c>
      <c r="C46" s="72">
        <v>-0.007211</v>
      </c>
      <c r="D46" s="72">
        <v>-0.006793</v>
      </c>
      <c r="E46" s="72">
        <v>-0.006541</v>
      </c>
      <c r="F46" s="72">
        <v>-0.006299</v>
      </c>
      <c r="G46" s="72">
        <v>-0.006101</v>
      </c>
      <c r="H46" s="72">
        <v>-0.005964</v>
      </c>
      <c r="I46" s="72">
        <v>-0.005835</v>
      </c>
      <c r="J46" s="72">
        <v>-0.005719</v>
      </c>
      <c r="K46" s="72">
        <v>-0.005526</v>
      </c>
      <c r="L46" s="72">
        <v>-0.005329</v>
      </c>
      <c r="M46" s="72">
        <v>-0.005098</v>
      </c>
      <c r="N46" s="72">
        <v>-0.004803</v>
      </c>
      <c r="O46" s="72">
        <v>-0.004537</v>
      </c>
      <c r="P46" s="72">
        <v>-0.004276</v>
      </c>
      <c r="Q46" s="72">
        <v>-0.003994</v>
      </c>
      <c r="R46" s="72">
        <v>-0.003633</v>
      </c>
      <c r="S46" s="72">
        <v>-0.003135</v>
      </c>
      <c r="T46" s="72">
        <v>-0.002653</v>
      </c>
      <c r="U46" s="72">
        <v>-0.002067</v>
      </c>
      <c r="V46" s="72">
        <v>-0.001493</v>
      </c>
      <c r="W46" s="72">
        <v>-9.12E-4</v>
      </c>
      <c r="X46" s="72">
        <v>-5.05E-4</v>
      </c>
      <c r="Y46" s="72">
        <v>0.0</v>
      </c>
      <c r="Z46" s="72">
        <v>5.57E-4</v>
      </c>
      <c r="AA46" s="72">
        <v>0.001047</v>
      </c>
      <c r="AB46" s="72">
        <v>0.001501</v>
      </c>
      <c r="AC46" s="72">
        <v>0.00194</v>
      </c>
      <c r="AD46" s="72">
        <v>0.002391</v>
      </c>
      <c r="AE46" s="72">
        <v>0.002744</v>
      </c>
      <c r="AF46" s="72">
        <v>0.00317</v>
      </c>
      <c r="AG46" s="72">
        <v>0.003704</v>
      </c>
      <c r="AH46" s="72">
        <v>0.004229</v>
      </c>
      <c r="AI46" s="72">
        <v>0.004619</v>
      </c>
      <c r="AJ46" s="72">
        <v>0.004908</v>
      </c>
      <c r="AK46" s="72">
        <v>0.005105</v>
      </c>
      <c r="AL46" s="72">
        <v>0.005333</v>
      </c>
      <c r="AM46" s="72">
        <v>0.005493</v>
      </c>
    </row>
    <row r="47" ht="12.75" customHeight="1">
      <c r="A47" s="72">
        <v>-0.008048</v>
      </c>
      <c r="B47" s="72">
        <v>-0.007448</v>
      </c>
      <c r="C47" s="72">
        <v>-0.00697</v>
      </c>
      <c r="D47" s="72">
        <v>-0.006536</v>
      </c>
      <c r="E47" s="72">
        <v>-0.006247</v>
      </c>
      <c r="F47" s="72">
        <v>-0.006044</v>
      </c>
      <c r="G47" s="72">
        <v>-0.005851</v>
      </c>
      <c r="H47" s="72">
        <v>-0.005748</v>
      </c>
      <c r="I47" s="72">
        <v>-0.005627</v>
      </c>
      <c r="J47" s="72">
        <v>-0.005477</v>
      </c>
      <c r="K47" s="72">
        <v>-0.005212</v>
      </c>
      <c r="L47" s="72">
        <v>-0.005025</v>
      </c>
      <c r="M47" s="72">
        <v>-0.004816</v>
      </c>
      <c r="N47" s="72">
        <v>-0.00454</v>
      </c>
      <c r="O47" s="72">
        <v>-0.004291</v>
      </c>
      <c r="P47" s="72">
        <v>-0.004003</v>
      </c>
      <c r="Q47" s="72">
        <v>-0.003795</v>
      </c>
      <c r="R47" s="72">
        <v>-0.003482</v>
      </c>
      <c r="S47" s="72">
        <v>-0.002994</v>
      </c>
      <c r="T47" s="72">
        <v>-0.002496</v>
      </c>
      <c r="U47" s="72">
        <v>-0.001931</v>
      </c>
      <c r="V47" s="72">
        <v>-0.001428</v>
      </c>
      <c r="W47" s="72">
        <v>-8.93E-4</v>
      </c>
      <c r="X47" s="72">
        <v>-4.68E-4</v>
      </c>
      <c r="Y47" s="72">
        <v>0.0</v>
      </c>
      <c r="Z47" s="72">
        <v>5.32E-4</v>
      </c>
      <c r="AA47" s="72">
        <v>0.001005</v>
      </c>
      <c r="AB47" s="72">
        <v>0.001458</v>
      </c>
      <c r="AC47" s="72">
        <v>0.001905</v>
      </c>
      <c r="AD47" s="72">
        <v>0.002306</v>
      </c>
      <c r="AE47" s="72">
        <v>0.002709</v>
      </c>
      <c r="AF47" s="72">
        <v>0.003116</v>
      </c>
      <c r="AG47" s="72">
        <v>0.003653</v>
      </c>
      <c r="AH47" s="72">
        <v>0.004169</v>
      </c>
      <c r="AI47" s="72">
        <v>0.004583</v>
      </c>
      <c r="AJ47" s="72">
        <v>0.004891</v>
      </c>
      <c r="AK47" s="72">
        <v>0.005058</v>
      </c>
      <c r="AL47" s="72">
        <v>0.005273</v>
      </c>
      <c r="AM47" s="72">
        <v>0.005413</v>
      </c>
    </row>
    <row r="48" ht="12.75" customHeight="1">
      <c r="A48" s="72">
        <v>-0.008038</v>
      </c>
      <c r="B48" s="72">
        <v>-0.00737</v>
      </c>
      <c r="C48" s="72">
        <v>-0.0068</v>
      </c>
      <c r="D48" s="72">
        <v>-0.006349</v>
      </c>
      <c r="E48" s="72">
        <v>-0.006077</v>
      </c>
      <c r="F48" s="72">
        <v>-0.005811</v>
      </c>
      <c r="G48" s="72">
        <v>-0.005612</v>
      </c>
      <c r="H48" s="72">
        <v>-0.005508</v>
      </c>
      <c r="I48" s="72">
        <v>-0.005385</v>
      </c>
      <c r="J48" s="72">
        <v>-0.005271</v>
      </c>
      <c r="K48" s="72">
        <v>-0.005066</v>
      </c>
      <c r="L48" s="72">
        <v>-0.004897</v>
      </c>
      <c r="M48" s="72">
        <v>-0.004721</v>
      </c>
      <c r="N48" s="72">
        <v>-0.00445</v>
      </c>
      <c r="O48" s="72">
        <v>-0.004218</v>
      </c>
      <c r="P48" s="72">
        <v>-0.003962</v>
      </c>
      <c r="Q48" s="72">
        <v>-0.003714</v>
      </c>
      <c r="R48" s="72">
        <v>-0.003391</v>
      </c>
      <c r="S48" s="72">
        <v>-0.002938</v>
      </c>
      <c r="T48" s="72">
        <v>-0.002481</v>
      </c>
      <c r="U48" s="72">
        <v>-0.001934</v>
      </c>
      <c r="V48" s="72">
        <v>-0.001413</v>
      </c>
      <c r="W48" s="72">
        <v>-8.66E-4</v>
      </c>
      <c r="X48" s="72">
        <v>-4.67E-4</v>
      </c>
      <c r="Y48" s="72">
        <v>0.0</v>
      </c>
      <c r="Z48" s="72">
        <v>5.15E-4</v>
      </c>
      <c r="AA48" s="72">
        <v>9.62E-4</v>
      </c>
      <c r="AB48" s="72">
        <v>0.001404</v>
      </c>
      <c r="AC48" s="72">
        <v>0.001828</v>
      </c>
      <c r="AD48" s="72">
        <v>0.002231</v>
      </c>
      <c r="AE48" s="72">
        <v>0.002587</v>
      </c>
      <c r="AF48" s="72">
        <v>0.003015</v>
      </c>
      <c r="AG48" s="72">
        <v>0.003561</v>
      </c>
      <c r="AH48" s="72">
        <v>0.004115</v>
      </c>
      <c r="AI48" s="72">
        <v>0.004485</v>
      </c>
      <c r="AJ48" s="72">
        <v>0.004773</v>
      </c>
      <c r="AK48" s="72">
        <v>0.005006</v>
      </c>
      <c r="AL48" s="72">
        <v>0.00521</v>
      </c>
      <c r="AM48" s="72">
        <v>0.00533</v>
      </c>
    </row>
    <row r="49" ht="12.75" customHeight="1">
      <c r="A49" s="72">
        <v>-0.007532</v>
      </c>
      <c r="B49" s="72">
        <v>-0.00698</v>
      </c>
      <c r="C49" s="72">
        <v>-0.006483</v>
      </c>
      <c r="D49" s="72">
        <v>-0.006098</v>
      </c>
      <c r="E49" s="72">
        <v>-0.005864</v>
      </c>
      <c r="F49" s="72">
        <v>-0.005664</v>
      </c>
      <c r="G49" s="72">
        <v>-0.005484</v>
      </c>
      <c r="H49" s="72">
        <v>-0.005387</v>
      </c>
      <c r="I49" s="72">
        <v>-0.005277</v>
      </c>
      <c r="J49" s="72">
        <v>-0.005175</v>
      </c>
      <c r="K49" s="72">
        <v>-0.004961</v>
      </c>
      <c r="L49" s="72">
        <v>-0.004797</v>
      </c>
      <c r="M49" s="72">
        <v>-0.004593</v>
      </c>
      <c r="N49" s="72">
        <v>-0.00431</v>
      </c>
      <c r="O49" s="72">
        <v>-0.004088</v>
      </c>
      <c r="P49" s="72">
        <v>-0.003843</v>
      </c>
      <c r="Q49" s="72">
        <v>-0.003602</v>
      </c>
      <c r="R49" s="72">
        <v>-0.00328</v>
      </c>
      <c r="S49" s="72">
        <v>-0.002819</v>
      </c>
      <c r="T49" s="72">
        <v>-0.002373</v>
      </c>
      <c r="U49" s="72">
        <v>-0.00183</v>
      </c>
      <c r="V49" s="72">
        <v>-0.001342</v>
      </c>
      <c r="W49" s="72">
        <v>-8.22E-4</v>
      </c>
      <c r="X49" s="72">
        <v>-4.45E-4</v>
      </c>
      <c r="Y49" s="72">
        <v>0.0</v>
      </c>
      <c r="Z49" s="72">
        <v>4.82E-4</v>
      </c>
      <c r="AA49" s="72">
        <v>9.11E-4</v>
      </c>
      <c r="AB49" s="72">
        <v>0.001333</v>
      </c>
      <c r="AC49" s="72">
        <v>0.001745</v>
      </c>
      <c r="AD49" s="72">
        <v>0.002157</v>
      </c>
      <c r="AE49" s="72">
        <v>0.002525</v>
      </c>
      <c r="AF49" s="72">
        <v>0.002967</v>
      </c>
      <c r="AG49" s="72">
        <v>0.003472</v>
      </c>
      <c r="AH49" s="72">
        <v>0.004</v>
      </c>
      <c r="AI49" s="72">
        <v>0.004391</v>
      </c>
      <c r="AJ49" s="72">
        <v>0.004708</v>
      </c>
      <c r="AK49" s="72">
        <v>0.004897</v>
      </c>
      <c r="AL49" s="72">
        <v>0.005101</v>
      </c>
      <c r="AM49" s="72">
        <v>0.00525</v>
      </c>
    </row>
    <row r="50" ht="12.75" customHeight="1">
      <c r="A50" s="72">
        <v>-0.007264</v>
      </c>
      <c r="B50" s="72">
        <v>-0.00666</v>
      </c>
      <c r="C50" s="72">
        <v>-0.006172</v>
      </c>
      <c r="D50" s="72">
        <v>-0.005774</v>
      </c>
      <c r="E50" s="72">
        <v>-0.005512</v>
      </c>
      <c r="F50" s="72">
        <v>-0.005304</v>
      </c>
      <c r="G50" s="72">
        <v>-0.005148</v>
      </c>
      <c r="H50" s="72">
        <v>-0.005069</v>
      </c>
      <c r="I50" s="72">
        <v>-0.004981</v>
      </c>
      <c r="J50" s="72">
        <v>-0.004875</v>
      </c>
      <c r="K50" s="72">
        <v>-0.004661</v>
      </c>
      <c r="L50" s="72">
        <v>-0.004515</v>
      </c>
      <c r="M50" s="72">
        <v>-0.00436</v>
      </c>
      <c r="N50" s="72">
        <v>-0.004094</v>
      </c>
      <c r="O50" s="72">
        <v>-0.003884</v>
      </c>
      <c r="P50" s="72">
        <v>-0.003641</v>
      </c>
      <c r="Q50" s="72">
        <v>-0.003428</v>
      </c>
      <c r="R50" s="72">
        <v>-0.003159</v>
      </c>
      <c r="S50" s="72">
        <v>-0.002714</v>
      </c>
      <c r="T50" s="72">
        <v>-0.002293</v>
      </c>
      <c r="U50" s="72">
        <v>-0.001768</v>
      </c>
      <c r="V50" s="72">
        <v>-0.001282</v>
      </c>
      <c r="W50" s="72">
        <v>-7.94E-4</v>
      </c>
      <c r="X50" s="72">
        <v>-4.28E-4</v>
      </c>
      <c r="Y50" s="72">
        <v>0.0</v>
      </c>
      <c r="Z50" s="72">
        <v>4.96E-4</v>
      </c>
      <c r="AA50" s="72">
        <v>9.04E-4</v>
      </c>
      <c r="AB50" s="72">
        <v>0.001344</v>
      </c>
      <c r="AC50" s="72">
        <v>0.001748</v>
      </c>
      <c r="AD50" s="72">
        <v>0.002146</v>
      </c>
      <c r="AE50" s="72">
        <v>0.002553</v>
      </c>
      <c r="AF50" s="72">
        <v>0.002966</v>
      </c>
      <c r="AG50" s="72">
        <v>0.003474</v>
      </c>
      <c r="AH50" s="72">
        <v>0.004024</v>
      </c>
      <c r="AI50" s="72">
        <v>0.00439</v>
      </c>
      <c r="AJ50" s="72">
        <v>0.004704</v>
      </c>
      <c r="AK50" s="72">
        <v>0.004877</v>
      </c>
      <c r="AL50" s="72">
        <v>0.005093</v>
      </c>
      <c r="AM50" s="72">
        <v>0.005218</v>
      </c>
    </row>
    <row r="51" ht="12.75" customHeight="1">
      <c r="A51" s="72">
        <v>-0.006973</v>
      </c>
      <c r="B51" s="72">
        <v>-0.006422</v>
      </c>
      <c r="C51" s="72">
        <v>-0.005937</v>
      </c>
      <c r="D51" s="72">
        <v>-0.005538</v>
      </c>
      <c r="E51" s="72">
        <v>-0.005298</v>
      </c>
      <c r="F51" s="72">
        <v>-0.005064</v>
      </c>
      <c r="G51" s="72">
        <v>-0.00488</v>
      </c>
      <c r="H51" s="72">
        <v>-0.004801</v>
      </c>
      <c r="I51" s="72">
        <v>-0.004717</v>
      </c>
      <c r="J51" s="72">
        <v>-0.004623</v>
      </c>
      <c r="K51" s="72">
        <v>-0.004461</v>
      </c>
      <c r="L51" s="72">
        <v>-0.004321</v>
      </c>
      <c r="M51" s="72">
        <v>-0.004153</v>
      </c>
      <c r="N51" s="72">
        <v>-0.003918</v>
      </c>
      <c r="O51" s="72">
        <v>-0.003713</v>
      </c>
      <c r="P51" s="72">
        <v>-0.003499</v>
      </c>
      <c r="Q51" s="72">
        <v>-0.003281</v>
      </c>
      <c r="R51" s="72">
        <v>-0.00301</v>
      </c>
      <c r="S51" s="72">
        <v>-0.002596</v>
      </c>
      <c r="T51" s="72">
        <v>-0.002201</v>
      </c>
      <c r="U51" s="72">
        <v>-0.001707</v>
      </c>
      <c r="V51" s="72">
        <v>-0.001235</v>
      </c>
      <c r="W51" s="72">
        <v>-7.56E-4</v>
      </c>
      <c r="X51" s="72">
        <v>-3.97E-4</v>
      </c>
      <c r="Y51" s="72">
        <v>0.0</v>
      </c>
      <c r="Z51" s="72">
        <v>4.72E-4</v>
      </c>
      <c r="AA51" s="72">
        <v>8.7E-4</v>
      </c>
      <c r="AB51" s="72">
        <v>0.001276</v>
      </c>
      <c r="AC51" s="72">
        <v>0.001674</v>
      </c>
      <c r="AD51" s="72">
        <v>0.00205</v>
      </c>
      <c r="AE51" s="72">
        <v>0.002407</v>
      </c>
      <c r="AF51" s="72">
        <v>0.002823</v>
      </c>
      <c r="AG51" s="72">
        <v>0.003331</v>
      </c>
      <c r="AH51" s="72">
        <v>0.003861</v>
      </c>
      <c r="AI51" s="72">
        <v>0.004238</v>
      </c>
      <c r="AJ51" s="72">
        <v>0.004537</v>
      </c>
      <c r="AK51" s="72">
        <v>0.004729</v>
      </c>
      <c r="AL51" s="72">
        <v>0.00494</v>
      </c>
      <c r="AM51" s="72">
        <v>0.005057</v>
      </c>
    </row>
    <row r="52" ht="12.75" customHeight="1">
      <c r="A52" s="72">
        <v>-0.006548</v>
      </c>
      <c r="B52" s="72">
        <v>-0.006023</v>
      </c>
      <c r="C52" s="72">
        <v>-0.005585</v>
      </c>
      <c r="D52" s="72">
        <v>-0.005241</v>
      </c>
      <c r="E52" s="72">
        <v>-0.00504</v>
      </c>
      <c r="F52" s="72">
        <v>-0.004863</v>
      </c>
      <c r="G52" s="72">
        <v>-0.004719</v>
      </c>
      <c r="H52" s="72">
        <v>-0.004628</v>
      </c>
      <c r="I52" s="72">
        <v>-0.004487</v>
      </c>
      <c r="J52" s="72">
        <v>-0.004393</v>
      </c>
      <c r="K52" s="72">
        <v>-0.004227</v>
      </c>
      <c r="L52" s="72">
        <v>-0.004103</v>
      </c>
      <c r="M52" s="72">
        <v>-0.003956</v>
      </c>
      <c r="N52" s="72">
        <v>-0.003715</v>
      </c>
      <c r="O52" s="72">
        <v>-0.003521</v>
      </c>
      <c r="P52" s="72">
        <v>-0.003302</v>
      </c>
      <c r="Q52" s="72">
        <v>-0.003123</v>
      </c>
      <c r="R52" s="72">
        <v>-0.002858</v>
      </c>
      <c r="S52" s="72">
        <v>-0.002435</v>
      </c>
      <c r="T52" s="72">
        <v>-0.002057</v>
      </c>
      <c r="U52" s="72">
        <v>-0.001581</v>
      </c>
      <c r="V52" s="72">
        <v>-0.001135</v>
      </c>
      <c r="W52" s="72">
        <v>-6.97E-4</v>
      </c>
      <c r="X52" s="72">
        <v>-3.69E-4</v>
      </c>
      <c r="Y52" s="72">
        <v>0.0</v>
      </c>
      <c r="Z52" s="72">
        <v>4.58E-4</v>
      </c>
      <c r="AA52" s="72">
        <v>8.63E-4</v>
      </c>
      <c r="AB52" s="72">
        <v>0.001241</v>
      </c>
      <c r="AC52" s="72">
        <v>0.00161</v>
      </c>
      <c r="AD52" s="72">
        <v>0.00199</v>
      </c>
      <c r="AE52" s="72">
        <v>0.002347</v>
      </c>
      <c r="AF52" s="72">
        <v>0.002747</v>
      </c>
      <c r="AG52" s="72">
        <v>0.003255</v>
      </c>
      <c r="AH52" s="72">
        <v>0.003745</v>
      </c>
      <c r="AI52" s="72">
        <v>0.004123</v>
      </c>
      <c r="AJ52" s="72">
        <v>0.004411</v>
      </c>
      <c r="AK52" s="72">
        <v>0.004587</v>
      </c>
      <c r="AL52" s="72">
        <v>0.004791</v>
      </c>
      <c r="AM52" s="72">
        <v>0.004912</v>
      </c>
    </row>
    <row r="53" ht="12.75" customHeight="1">
      <c r="A53" s="72">
        <v>-0.006382</v>
      </c>
      <c r="B53" s="72">
        <v>-0.005854</v>
      </c>
      <c r="C53" s="72">
        <v>-0.005404</v>
      </c>
      <c r="D53" s="72">
        <v>-0.005043</v>
      </c>
      <c r="E53" s="72">
        <v>-0.004843</v>
      </c>
      <c r="F53" s="72">
        <v>-0.004657</v>
      </c>
      <c r="G53" s="72">
        <v>-0.004517</v>
      </c>
      <c r="H53" s="72">
        <v>-0.004458</v>
      </c>
      <c r="I53" s="72">
        <v>-0.004388</v>
      </c>
      <c r="J53" s="72">
        <v>-0.004234</v>
      </c>
      <c r="K53" s="72">
        <v>-0.004085</v>
      </c>
      <c r="L53" s="72">
        <v>-0.003975</v>
      </c>
      <c r="M53" s="72">
        <v>-0.003842</v>
      </c>
      <c r="N53" s="72">
        <v>-0.00362</v>
      </c>
      <c r="O53" s="72">
        <v>-0.003457</v>
      </c>
      <c r="P53" s="72">
        <v>-0.003243</v>
      </c>
      <c r="Q53" s="72">
        <v>-0.003041</v>
      </c>
      <c r="R53" s="72">
        <v>-0.002806</v>
      </c>
      <c r="S53" s="72">
        <v>-0.00241</v>
      </c>
      <c r="T53" s="72">
        <v>-0.002048</v>
      </c>
      <c r="U53" s="72">
        <v>-0.001583</v>
      </c>
      <c r="V53" s="72">
        <v>-0.001154</v>
      </c>
      <c r="W53" s="72">
        <v>-7.17E-4</v>
      </c>
      <c r="X53" s="72">
        <v>-3.8E-4</v>
      </c>
      <c r="Y53" s="72">
        <v>0.0</v>
      </c>
      <c r="Z53" s="72">
        <v>4.25E-4</v>
      </c>
      <c r="AA53" s="72">
        <v>8.31E-4</v>
      </c>
      <c r="AB53" s="72">
        <v>0.001195</v>
      </c>
      <c r="AC53" s="72">
        <v>0.001553</v>
      </c>
      <c r="AD53" s="72">
        <v>0.001922</v>
      </c>
      <c r="AE53" s="72">
        <v>0.002253</v>
      </c>
      <c r="AF53" s="72">
        <v>0.002638</v>
      </c>
      <c r="AG53" s="72">
        <v>0.003112</v>
      </c>
      <c r="AH53" s="72">
        <v>0.00359</v>
      </c>
      <c r="AI53" s="72">
        <v>0.003954</v>
      </c>
      <c r="AJ53" s="72">
        <v>0.00422</v>
      </c>
      <c r="AK53" s="72">
        <v>0.004402</v>
      </c>
      <c r="AL53" s="72">
        <v>0.004599</v>
      </c>
      <c r="AM53" s="72">
        <v>0.004707</v>
      </c>
    </row>
    <row r="54" ht="12.75" customHeight="1">
      <c r="A54" s="72">
        <v>-0.006056</v>
      </c>
      <c r="B54" s="72">
        <v>-0.005562</v>
      </c>
      <c r="C54" s="72">
        <v>-0.00514</v>
      </c>
      <c r="D54" s="72">
        <v>-0.004812</v>
      </c>
      <c r="E54" s="72">
        <v>-0.004613</v>
      </c>
      <c r="F54" s="72">
        <v>-0.004451</v>
      </c>
      <c r="G54" s="72">
        <v>-0.004313</v>
      </c>
      <c r="H54" s="72">
        <v>-0.00422</v>
      </c>
      <c r="I54" s="72">
        <v>-0.004093</v>
      </c>
      <c r="J54" s="72">
        <v>-0.004015</v>
      </c>
      <c r="K54" s="72">
        <v>-0.003855</v>
      </c>
      <c r="L54" s="72">
        <v>-0.003748</v>
      </c>
      <c r="M54" s="72">
        <v>-0.003648</v>
      </c>
      <c r="N54" s="72">
        <v>-0.003459</v>
      </c>
      <c r="O54" s="72">
        <v>-0.00329</v>
      </c>
      <c r="P54" s="72">
        <v>-0.003083</v>
      </c>
      <c r="Q54" s="72">
        <v>-0.002918</v>
      </c>
      <c r="R54" s="72">
        <v>-0.002685</v>
      </c>
      <c r="S54" s="72">
        <v>-0.002314</v>
      </c>
      <c r="T54" s="72">
        <v>-0.001962</v>
      </c>
      <c r="U54" s="72">
        <v>-0.001513</v>
      </c>
      <c r="V54" s="72">
        <v>-0.001096</v>
      </c>
      <c r="W54" s="72">
        <v>-6.85E-4</v>
      </c>
      <c r="X54" s="72">
        <v>-3.84E-4</v>
      </c>
      <c r="Y54" s="72">
        <v>0.0</v>
      </c>
      <c r="Z54" s="72">
        <v>4.27E-4</v>
      </c>
      <c r="AA54" s="72">
        <v>8.04E-4</v>
      </c>
      <c r="AB54" s="72">
        <v>0.001167</v>
      </c>
      <c r="AC54" s="72">
        <v>0.001525</v>
      </c>
      <c r="AD54" s="72">
        <v>0.001875</v>
      </c>
      <c r="AE54" s="72">
        <v>0.002193</v>
      </c>
      <c r="AF54" s="72">
        <v>0.002561</v>
      </c>
      <c r="AG54" s="72">
        <v>0.003032</v>
      </c>
      <c r="AH54" s="72">
        <v>0.003517</v>
      </c>
      <c r="AI54" s="72">
        <v>0.003864</v>
      </c>
      <c r="AJ54" s="72">
        <v>0.004128</v>
      </c>
      <c r="AK54" s="72">
        <v>0.004291</v>
      </c>
      <c r="AL54" s="72">
        <v>0.004484</v>
      </c>
      <c r="AM54" s="72">
        <v>0.004595</v>
      </c>
    </row>
    <row r="55" ht="12.75" customHeight="1">
      <c r="A55" s="72">
        <v>-0.005843</v>
      </c>
      <c r="B55" s="72">
        <v>-0.00534</v>
      </c>
      <c r="C55" s="72">
        <v>-0.004923</v>
      </c>
      <c r="D55" s="72">
        <v>-0.004569</v>
      </c>
      <c r="E55" s="72">
        <v>-0.004345</v>
      </c>
      <c r="F55" s="72">
        <v>-0.004143</v>
      </c>
      <c r="G55" s="72">
        <v>-0.003994</v>
      </c>
      <c r="H55" s="72">
        <v>-0.003957</v>
      </c>
      <c r="I55" s="72">
        <v>-0.003918</v>
      </c>
      <c r="J55" s="72">
        <v>-0.003853</v>
      </c>
      <c r="K55" s="72">
        <v>-0.003707</v>
      </c>
      <c r="L55" s="72">
        <v>-0.003597</v>
      </c>
      <c r="M55" s="72">
        <v>-0.003475</v>
      </c>
      <c r="N55" s="72">
        <v>-0.003332</v>
      </c>
      <c r="O55" s="72">
        <v>-0.003197</v>
      </c>
      <c r="P55" s="72">
        <v>-0.002996</v>
      </c>
      <c r="Q55" s="72">
        <v>-0.002827</v>
      </c>
      <c r="R55" s="72">
        <v>-0.002616</v>
      </c>
      <c r="S55" s="72">
        <v>-0.002252</v>
      </c>
      <c r="T55" s="72">
        <v>-0.00192</v>
      </c>
      <c r="U55" s="72">
        <v>-0.001478</v>
      </c>
      <c r="V55" s="72">
        <v>-0.001086</v>
      </c>
      <c r="W55" s="72">
        <v>-6.6E-4</v>
      </c>
      <c r="X55" s="72">
        <v>-3.5E-4</v>
      </c>
      <c r="Y55" s="72">
        <v>0.0</v>
      </c>
      <c r="Z55" s="72">
        <v>4.24E-4</v>
      </c>
      <c r="AA55" s="72">
        <v>7.75E-4</v>
      </c>
      <c r="AB55" s="72">
        <v>0.001134</v>
      </c>
      <c r="AC55" s="72">
        <v>0.001484</v>
      </c>
      <c r="AD55" s="72">
        <v>0.001824</v>
      </c>
      <c r="AE55" s="72">
        <v>0.002144</v>
      </c>
      <c r="AF55" s="72">
        <v>0.002496</v>
      </c>
      <c r="AG55" s="72">
        <v>0.002942</v>
      </c>
      <c r="AH55" s="72">
        <v>0.003398</v>
      </c>
      <c r="AI55" s="72">
        <v>0.003709</v>
      </c>
      <c r="AJ55" s="72">
        <v>0.003957</v>
      </c>
      <c r="AK55" s="72">
        <v>0.00415</v>
      </c>
      <c r="AL55" s="72">
        <v>0.00432</v>
      </c>
      <c r="AM55" s="72">
        <v>0.004444</v>
      </c>
    </row>
    <row r="56" ht="12.75" customHeight="1">
      <c r="A56" s="72">
        <v>-0.005547</v>
      </c>
      <c r="B56" s="72">
        <v>-0.005054</v>
      </c>
      <c r="C56" s="72">
        <v>-0.004617</v>
      </c>
      <c r="D56" s="72">
        <v>-0.004317</v>
      </c>
      <c r="E56" s="72">
        <v>-0.004157</v>
      </c>
      <c r="F56" s="72">
        <v>-0.004001</v>
      </c>
      <c r="G56" s="72">
        <v>-0.003876</v>
      </c>
      <c r="H56" s="72">
        <v>-0.00384</v>
      </c>
      <c r="I56" s="72">
        <v>-0.003775</v>
      </c>
      <c r="J56" s="72">
        <v>-0.003734</v>
      </c>
      <c r="K56" s="72">
        <v>-0.003623</v>
      </c>
      <c r="L56" s="72">
        <v>-0.003545</v>
      </c>
      <c r="M56" s="72">
        <v>-0.00347</v>
      </c>
      <c r="N56" s="72">
        <v>-0.003277</v>
      </c>
      <c r="O56" s="72">
        <v>-0.003113</v>
      </c>
      <c r="P56" s="72">
        <v>-0.002934</v>
      </c>
      <c r="Q56" s="72">
        <v>-0.00277</v>
      </c>
      <c r="R56" s="72">
        <v>-0.002552</v>
      </c>
      <c r="S56" s="72">
        <v>-0.002213</v>
      </c>
      <c r="T56" s="72">
        <v>-0.001886</v>
      </c>
      <c r="U56" s="72">
        <v>-0.001456</v>
      </c>
      <c r="V56" s="72">
        <v>-0.001062</v>
      </c>
      <c r="W56" s="72">
        <v>-6.53E-4</v>
      </c>
      <c r="X56" s="72">
        <v>-3.59E-4</v>
      </c>
      <c r="Y56" s="72">
        <v>0.0</v>
      </c>
      <c r="Z56" s="72">
        <v>4.15E-4</v>
      </c>
      <c r="AA56" s="72">
        <v>7.78E-4</v>
      </c>
      <c r="AB56" s="72">
        <v>0.001124</v>
      </c>
      <c r="AC56" s="72">
        <v>0.001461</v>
      </c>
      <c r="AD56" s="72">
        <v>0.001798</v>
      </c>
      <c r="AE56" s="72">
        <v>0.002102</v>
      </c>
      <c r="AF56" s="72">
        <v>0.002447</v>
      </c>
      <c r="AG56" s="72">
        <v>0.00289</v>
      </c>
      <c r="AH56" s="72">
        <v>0.003322</v>
      </c>
      <c r="AI56" s="72">
        <v>0.003643</v>
      </c>
      <c r="AJ56" s="72">
        <v>0.003884</v>
      </c>
      <c r="AK56" s="72">
        <v>0.004045</v>
      </c>
      <c r="AL56" s="72">
        <v>0.004243</v>
      </c>
      <c r="AM56" s="72">
        <v>0.004344</v>
      </c>
    </row>
    <row r="57" ht="12.75" customHeight="1">
      <c r="A57" s="72">
        <v>-0.005397</v>
      </c>
      <c r="B57" s="72">
        <v>-0.004933</v>
      </c>
      <c r="C57" s="72">
        <v>-0.004559</v>
      </c>
      <c r="D57" s="72">
        <v>-0.004235</v>
      </c>
      <c r="E57" s="72">
        <v>-0.004066</v>
      </c>
      <c r="F57" s="72">
        <v>-0.003933</v>
      </c>
      <c r="G57" s="72">
        <v>-0.003827</v>
      </c>
      <c r="H57" s="72">
        <v>-0.003814</v>
      </c>
      <c r="I57" s="72">
        <v>-0.003772</v>
      </c>
      <c r="J57" s="72">
        <v>-0.00373</v>
      </c>
      <c r="K57" s="72">
        <v>-0.00359</v>
      </c>
      <c r="L57" s="72">
        <v>-0.003499</v>
      </c>
      <c r="M57" s="72">
        <v>-0.003381</v>
      </c>
      <c r="N57" s="72">
        <v>-0.003183</v>
      </c>
      <c r="O57" s="72">
        <v>-0.003045</v>
      </c>
      <c r="P57" s="72">
        <v>-0.002861</v>
      </c>
      <c r="Q57" s="72">
        <v>-0.002697</v>
      </c>
      <c r="R57" s="72">
        <v>-0.002493</v>
      </c>
      <c r="S57" s="72">
        <v>-0.002156</v>
      </c>
      <c r="T57" s="72">
        <v>-0.001828</v>
      </c>
      <c r="U57" s="72">
        <v>-0.001415</v>
      </c>
      <c r="V57" s="72">
        <v>-0.001024</v>
      </c>
      <c r="W57" s="72">
        <v>-6.29E-4</v>
      </c>
      <c r="X57" s="72">
        <v>-3.42E-4</v>
      </c>
      <c r="Y57" s="72">
        <v>0.0</v>
      </c>
      <c r="Z57" s="72">
        <v>3.78E-4</v>
      </c>
      <c r="AA57" s="72">
        <v>7.32E-4</v>
      </c>
      <c r="AB57" s="72">
        <v>0.001071</v>
      </c>
      <c r="AC57" s="72">
        <v>0.001388</v>
      </c>
      <c r="AD57" s="72">
        <v>0.001716</v>
      </c>
      <c r="AE57" s="72">
        <v>0.002002</v>
      </c>
      <c r="AF57" s="72">
        <v>0.002315</v>
      </c>
      <c r="AG57" s="72">
        <v>0.00272</v>
      </c>
      <c r="AH57" s="72">
        <v>0.003129</v>
      </c>
      <c r="AI57" s="72">
        <v>0.003429</v>
      </c>
      <c r="AJ57" s="72">
        <v>0.003659</v>
      </c>
      <c r="AK57" s="72">
        <v>0.003795</v>
      </c>
      <c r="AL57" s="72">
        <v>0.003972</v>
      </c>
      <c r="AM57" s="72">
        <v>0.004067</v>
      </c>
    </row>
    <row r="58" ht="12.75" customHeight="1">
      <c r="A58" s="72">
        <v>-0.005249</v>
      </c>
      <c r="B58" s="72">
        <v>-0.004769</v>
      </c>
      <c r="C58" s="72">
        <v>-0.004369</v>
      </c>
      <c r="D58" s="72">
        <v>-0.004072</v>
      </c>
      <c r="E58" s="72">
        <v>-0.003908</v>
      </c>
      <c r="F58" s="72">
        <v>-0.003755</v>
      </c>
      <c r="G58" s="72">
        <v>-0.003642</v>
      </c>
      <c r="H58" s="72">
        <v>-0.003628</v>
      </c>
      <c r="I58" s="72">
        <v>-0.00359</v>
      </c>
      <c r="J58" s="72">
        <v>-0.003549</v>
      </c>
      <c r="K58" s="72">
        <v>-0.003406</v>
      </c>
      <c r="L58" s="72">
        <v>-0.003321</v>
      </c>
      <c r="M58" s="72">
        <v>-0.003242</v>
      </c>
      <c r="N58" s="72">
        <v>-0.003072</v>
      </c>
      <c r="O58" s="72">
        <v>-0.002916</v>
      </c>
      <c r="P58" s="72">
        <v>-0.002748</v>
      </c>
      <c r="Q58" s="72">
        <v>-0.002599</v>
      </c>
      <c r="R58" s="72">
        <v>-0.002392</v>
      </c>
      <c r="S58" s="72">
        <v>-0.002076</v>
      </c>
      <c r="T58" s="72">
        <v>-0.001784</v>
      </c>
      <c r="U58" s="72">
        <v>-0.001378</v>
      </c>
      <c r="V58" s="72">
        <v>-9.97E-4</v>
      </c>
      <c r="W58" s="72">
        <v>-5.98E-4</v>
      </c>
      <c r="X58" s="72">
        <v>-3.3E-4</v>
      </c>
      <c r="Y58" s="72">
        <v>0.0</v>
      </c>
      <c r="Z58" s="72">
        <v>3.88E-4</v>
      </c>
      <c r="AA58" s="72">
        <v>7.17E-4</v>
      </c>
      <c r="AB58" s="72">
        <v>0.001073</v>
      </c>
      <c r="AC58" s="72">
        <v>0.001384</v>
      </c>
      <c r="AD58" s="72">
        <v>0.001683</v>
      </c>
      <c r="AE58" s="72">
        <v>0.001945</v>
      </c>
      <c r="AF58" s="72">
        <v>0.002257</v>
      </c>
      <c r="AG58" s="72">
        <v>0.002638</v>
      </c>
      <c r="AH58" s="72">
        <v>0.003048</v>
      </c>
      <c r="AI58" s="72">
        <v>0.003344</v>
      </c>
      <c r="AJ58" s="72">
        <v>0.003549</v>
      </c>
      <c r="AK58" s="72">
        <v>0.003698</v>
      </c>
      <c r="AL58" s="72">
        <v>0.003861</v>
      </c>
      <c r="AM58" s="72">
        <v>0.003954</v>
      </c>
    </row>
    <row r="59" ht="12.75" customHeight="1">
      <c r="A59" s="72">
        <v>-0.004991</v>
      </c>
      <c r="B59" s="72">
        <v>-0.004577</v>
      </c>
      <c r="C59" s="72">
        <v>-0.004208</v>
      </c>
      <c r="D59" s="72">
        <v>-0.003954</v>
      </c>
      <c r="E59" s="72">
        <v>-0.003822</v>
      </c>
      <c r="F59" s="72">
        <v>-0.003681</v>
      </c>
      <c r="G59" s="72">
        <v>-0.003567</v>
      </c>
      <c r="H59" s="72">
        <v>-0.003549</v>
      </c>
      <c r="I59" s="72">
        <v>-0.003477</v>
      </c>
      <c r="J59" s="72">
        <v>-0.003431</v>
      </c>
      <c r="K59" s="72">
        <v>-0.003327</v>
      </c>
      <c r="L59" s="72">
        <v>-0.003229</v>
      </c>
      <c r="M59" s="72">
        <v>-0.003139</v>
      </c>
      <c r="N59" s="72">
        <v>-0.002969</v>
      </c>
      <c r="O59" s="72">
        <v>-0.002816</v>
      </c>
      <c r="P59" s="72">
        <v>-0.002662</v>
      </c>
      <c r="Q59" s="72">
        <v>-0.00253</v>
      </c>
      <c r="R59" s="72">
        <v>-0.002338</v>
      </c>
      <c r="S59" s="72">
        <v>-0.002019</v>
      </c>
      <c r="T59" s="72">
        <v>-0.001733</v>
      </c>
      <c r="U59" s="72">
        <v>-0.001342</v>
      </c>
      <c r="V59" s="72">
        <v>-9.83E-4</v>
      </c>
      <c r="W59" s="72">
        <v>-6.14E-4</v>
      </c>
      <c r="X59" s="72">
        <v>-3.37E-4</v>
      </c>
      <c r="Y59" s="72">
        <v>0.0</v>
      </c>
      <c r="Z59" s="72">
        <v>3.91E-4</v>
      </c>
      <c r="AA59" s="72">
        <v>7.2E-4</v>
      </c>
      <c r="AB59" s="72">
        <v>0.001031</v>
      </c>
      <c r="AC59" s="72">
        <v>0.001345</v>
      </c>
      <c r="AD59" s="72">
        <v>0.001653</v>
      </c>
      <c r="AE59" s="72">
        <v>0.001914</v>
      </c>
      <c r="AF59" s="72">
        <v>0.002216</v>
      </c>
      <c r="AG59" s="72">
        <v>0.002588</v>
      </c>
      <c r="AH59" s="72">
        <v>0.002961</v>
      </c>
      <c r="AI59" s="72">
        <v>0.003234</v>
      </c>
      <c r="AJ59" s="72">
        <v>0.003431</v>
      </c>
      <c r="AK59" s="72">
        <v>0.003543</v>
      </c>
      <c r="AL59" s="72">
        <v>0.003715</v>
      </c>
      <c r="AM59" s="72">
        <v>0.003829</v>
      </c>
    </row>
    <row r="60" ht="12.75" customHeight="1">
      <c r="A60" s="72">
        <v>-0.004844</v>
      </c>
      <c r="B60" s="72">
        <v>-0.004384</v>
      </c>
      <c r="C60" s="72">
        <v>-0.004045</v>
      </c>
      <c r="D60" s="72">
        <v>-0.003714</v>
      </c>
      <c r="E60" s="72">
        <v>-0.003551</v>
      </c>
      <c r="F60" s="72">
        <v>-0.003414</v>
      </c>
      <c r="G60" s="72">
        <v>-0.003332</v>
      </c>
      <c r="H60" s="72">
        <v>-0.003323</v>
      </c>
      <c r="I60" s="72">
        <v>-0.003297</v>
      </c>
      <c r="J60" s="72">
        <v>-0.003245</v>
      </c>
      <c r="K60" s="72">
        <v>-0.003124</v>
      </c>
      <c r="L60" s="72">
        <v>-0.00307</v>
      </c>
      <c r="M60" s="72">
        <v>-0.002985</v>
      </c>
      <c r="N60" s="72">
        <v>-0.002822</v>
      </c>
      <c r="O60" s="72">
        <v>-0.002712</v>
      </c>
      <c r="P60" s="72">
        <v>-0.002541</v>
      </c>
      <c r="Q60" s="72">
        <v>-0.002414</v>
      </c>
      <c r="R60" s="72">
        <v>-0.002229</v>
      </c>
      <c r="S60" s="72">
        <v>-0.001931</v>
      </c>
      <c r="T60" s="72">
        <v>-0.00163</v>
      </c>
      <c r="U60" s="72">
        <v>-0.00125</v>
      </c>
      <c r="V60" s="72">
        <v>-9.0E-4</v>
      </c>
      <c r="W60" s="72">
        <v>-5.44E-4</v>
      </c>
      <c r="X60" s="72">
        <v>-3.01E-4</v>
      </c>
      <c r="Y60" s="72">
        <v>0.0</v>
      </c>
      <c r="Z60" s="72">
        <v>3.96E-4</v>
      </c>
      <c r="AA60" s="72">
        <v>7.21E-4</v>
      </c>
      <c r="AB60" s="72">
        <v>0.001034</v>
      </c>
      <c r="AC60" s="72">
        <v>0.00135</v>
      </c>
      <c r="AD60" s="72">
        <v>0.001633</v>
      </c>
      <c r="AE60" s="72">
        <v>0.001887</v>
      </c>
      <c r="AF60" s="72">
        <v>0.002184</v>
      </c>
      <c r="AG60" s="72">
        <v>0.002546</v>
      </c>
      <c r="AH60" s="72">
        <v>0.002901</v>
      </c>
      <c r="AI60" s="72">
        <v>0.003152</v>
      </c>
      <c r="AJ60" s="72">
        <v>0.003356</v>
      </c>
      <c r="AK60" s="72">
        <v>0.003466</v>
      </c>
      <c r="AL60" s="72">
        <v>0.003623</v>
      </c>
      <c r="AM60" s="72">
        <v>0.003716</v>
      </c>
    </row>
    <row r="61" ht="12.75" customHeight="1">
      <c r="A61" s="72">
        <v>-0.004761</v>
      </c>
      <c r="B61" s="72">
        <v>-0.004316</v>
      </c>
      <c r="C61" s="72">
        <v>-0.003942</v>
      </c>
      <c r="D61" s="72">
        <v>-0.003687</v>
      </c>
      <c r="E61" s="72">
        <v>-0.003556</v>
      </c>
      <c r="F61" s="72">
        <v>-0.003411</v>
      </c>
      <c r="G61" s="72">
        <v>-0.003329</v>
      </c>
      <c r="H61" s="72">
        <v>-0.003304</v>
      </c>
      <c r="I61" s="72">
        <v>-0.003298</v>
      </c>
      <c r="J61" s="72">
        <v>-0.003275</v>
      </c>
      <c r="K61" s="72">
        <v>-0.003161</v>
      </c>
      <c r="L61" s="72">
        <v>-0.003068</v>
      </c>
      <c r="M61" s="72">
        <v>-0.003009</v>
      </c>
      <c r="N61" s="72">
        <v>-0.002869</v>
      </c>
      <c r="O61" s="72">
        <v>-0.002723</v>
      </c>
      <c r="P61" s="72">
        <v>-0.002569</v>
      </c>
      <c r="Q61" s="72">
        <v>-0.002419</v>
      </c>
      <c r="R61" s="72">
        <v>-0.00223</v>
      </c>
      <c r="S61" s="72">
        <v>-0.001973</v>
      </c>
      <c r="T61" s="72">
        <v>-0.00169</v>
      </c>
      <c r="U61" s="72">
        <v>-0.001305</v>
      </c>
      <c r="V61" s="72">
        <v>-9.67E-4</v>
      </c>
      <c r="W61" s="72">
        <v>-5.61E-4</v>
      </c>
      <c r="X61" s="72">
        <v>-3.01E-4</v>
      </c>
      <c r="Y61" s="72">
        <v>0.0</v>
      </c>
      <c r="Z61" s="72">
        <v>3.91E-4</v>
      </c>
      <c r="AA61" s="72">
        <v>7.09E-4</v>
      </c>
      <c r="AB61" s="72">
        <v>0.001002</v>
      </c>
      <c r="AC61" s="72">
        <v>0.001308</v>
      </c>
      <c r="AD61" s="72">
        <v>0.001582</v>
      </c>
      <c r="AE61" s="72">
        <v>0.001806</v>
      </c>
      <c r="AF61" s="72">
        <v>0.002073</v>
      </c>
      <c r="AG61" s="72">
        <v>0.002411</v>
      </c>
      <c r="AH61" s="72">
        <v>0.002746</v>
      </c>
      <c r="AI61" s="72">
        <v>0.002983</v>
      </c>
      <c r="AJ61" s="72">
        <v>0.003125</v>
      </c>
      <c r="AK61" s="72">
        <v>0.003262</v>
      </c>
      <c r="AL61" s="72">
        <v>0.003425</v>
      </c>
      <c r="AM61" s="72">
        <v>0.003502</v>
      </c>
    </row>
    <row r="62" ht="12.75" customHeight="1">
      <c r="A62" s="72">
        <v>-0.004495</v>
      </c>
      <c r="B62" s="72">
        <v>-0.004122</v>
      </c>
      <c r="C62" s="72">
        <v>-0.003776</v>
      </c>
      <c r="D62" s="72">
        <v>-0.003507</v>
      </c>
      <c r="E62" s="72">
        <v>-0.003374</v>
      </c>
      <c r="F62" s="72">
        <v>-0.003271</v>
      </c>
      <c r="G62" s="72">
        <v>-0.003178</v>
      </c>
      <c r="H62" s="72">
        <v>-0.003159</v>
      </c>
      <c r="I62" s="72">
        <v>-0.003098</v>
      </c>
      <c r="J62" s="72">
        <v>-0.003046</v>
      </c>
      <c r="K62" s="72">
        <v>-0.002949</v>
      </c>
      <c r="L62" s="72">
        <v>-0.002869</v>
      </c>
      <c r="M62" s="72">
        <v>-0.002821</v>
      </c>
      <c r="N62" s="72">
        <v>-0.002634</v>
      </c>
      <c r="O62" s="72">
        <v>-0.002498</v>
      </c>
      <c r="P62" s="72">
        <v>-0.002383</v>
      </c>
      <c r="Q62" s="72">
        <v>-0.002291</v>
      </c>
      <c r="R62" s="72">
        <v>-0.002113</v>
      </c>
      <c r="S62" s="72">
        <v>-0.001826</v>
      </c>
      <c r="T62" s="72">
        <v>-0.001578</v>
      </c>
      <c r="U62" s="72">
        <v>-0.001216</v>
      </c>
      <c r="V62" s="72">
        <v>-9.05E-4</v>
      </c>
      <c r="W62" s="72">
        <v>-5.82E-4</v>
      </c>
      <c r="X62" s="72">
        <v>-3.11E-4</v>
      </c>
      <c r="Y62" s="72">
        <v>0.0</v>
      </c>
      <c r="Z62" s="72">
        <v>3.52E-4</v>
      </c>
      <c r="AA62" s="72">
        <v>6.34E-4</v>
      </c>
      <c r="AB62" s="72">
        <v>9.35E-4</v>
      </c>
      <c r="AC62" s="72">
        <v>0.001236</v>
      </c>
      <c r="AD62" s="72">
        <v>0.001499</v>
      </c>
      <c r="AE62" s="72">
        <v>0.001728</v>
      </c>
      <c r="AF62" s="72">
        <v>0.002012</v>
      </c>
      <c r="AG62" s="72">
        <v>0.002337</v>
      </c>
      <c r="AH62" s="72">
        <v>0.002621</v>
      </c>
      <c r="AI62" s="72">
        <v>0.002833</v>
      </c>
      <c r="AJ62" s="72">
        <v>0.002967</v>
      </c>
      <c r="AK62" s="72">
        <v>0.003075</v>
      </c>
      <c r="AL62" s="72">
        <v>0.003237</v>
      </c>
      <c r="AM62" s="72">
        <v>0.003324</v>
      </c>
    </row>
    <row r="63" ht="12.75" customHeight="1">
      <c r="A63" s="72">
        <v>-0.004235</v>
      </c>
      <c r="B63" s="72">
        <v>-0.003779</v>
      </c>
      <c r="C63" s="72">
        <v>-0.003458</v>
      </c>
      <c r="D63" s="72">
        <v>-0.003153</v>
      </c>
      <c r="E63" s="72">
        <v>-0.003004</v>
      </c>
      <c r="F63" s="72">
        <v>-0.002894</v>
      </c>
      <c r="G63" s="72">
        <v>-0.002823</v>
      </c>
      <c r="H63" s="72">
        <v>-0.002856</v>
      </c>
      <c r="I63" s="72">
        <v>-0.002885</v>
      </c>
      <c r="J63" s="72">
        <v>-0.002867</v>
      </c>
      <c r="K63" s="72">
        <v>-0.002769</v>
      </c>
      <c r="L63" s="72">
        <v>-0.002711</v>
      </c>
      <c r="M63" s="72">
        <v>-0.002667</v>
      </c>
      <c r="N63" s="72">
        <v>-0.002541</v>
      </c>
      <c r="O63" s="72">
        <v>-0.002477</v>
      </c>
      <c r="P63" s="72">
        <v>-0.002302</v>
      </c>
      <c r="Q63" s="72">
        <v>-0.002177</v>
      </c>
      <c r="R63" s="72">
        <v>-0.002029</v>
      </c>
      <c r="S63" s="72">
        <v>-0.001779</v>
      </c>
      <c r="T63" s="72">
        <v>-0.001495</v>
      </c>
      <c r="U63" s="72">
        <v>-0.001148</v>
      </c>
      <c r="V63" s="72">
        <v>-8.41E-4</v>
      </c>
      <c r="W63" s="72">
        <v>-4.83E-4</v>
      </c>
      <c r="X63" s="72">
        <v>-2.56E-4</v>
      </c>
      <c r="Y63" s="72">
        <v>0.0</v>
      </c>
      <c r="Z63" s="72">
        <v>3.83E-4</v>
      </c>
      <c r="AA63" s="72">
        <v>6.84E-4</v>
      </c>
      <c r="AB63" s="72">
        <v>9.7E-4</v>
      </c>
      <c r="AC63" s="72">
        <v>0.00124</v>
      </c>
      <c r="AD63" s="72">
        <v>0.001505</v>
      </c>
      <c r="AE63" s="72">
        <v>0.001753</v>
      </c>
      <c r="AF63" s="72">
        <v>0.00196</v>
      </c>
      <c r="AG63" s="72">
        <v>0.002265</v>
      </c>
      <c r="AH63" s="72">
        <v>0.002581</v>
      </c>
      <c r="AI63" s="72">
        <v>0.002775</v>
      </c>
      <c r="AJ63" s="72">
        <v>0.0029</v>
      </c>
      <c r="AK63" s="72">
        <v>0.002978</v>
      </c>
      <c r="AL63" s="72">
        <v>0.003135</v>
      </c>
      <c r="AM63" s="72">
        <v>0.003233</v>
      </c>
    </row>
    <row r="64" ht="12.75" customHeight="1">
      <c r="A64" s="72">
        <v>-0.004089</v>
      </c>
      <c r="B64" s="72">
        <v>-0.003711</v>
      </c>
      <c r="C64" s="72">
        <v>-0.003358</v>
      </c>
      <c r="D64" s="72">
        <v>-0.003175</v>
      </c>
      <c r="E64" s="72">
        <v>-0.003083</v>
      </c>
      <c r="F64" s="72">
        <v>-0.002965</v>
      </c>
      <c r="G64" s="72">
        <v>-0.002869</v>
      </c>
      <c r="H64" s="72">
        <v>-0.002896</v>
      </c>
      <c r="I64" s="72">
        <v>-0.002868</v>
      </c>
      <c r="J64" s="72">
        <v>-0.002851</v>
      </c>
      <c r="K64" s="72">
        <v>-0.002765</v>
      </c>
      <c r="L64" s="72">
        <v>-0.002706</v>
      </c>
      <c r="M64" s="72">
        <v>-0.002624</v>
      </c>
      <c r="N64" s="72">
        <v>-0.002535</v>
      </c>
      <c r="O64" s="72">
        <v>-0.002391</v>
      </c>
      <c r="P64" s="72">
        <v>-0.002247</v>
      </c>
      <c r="Q64" s="72">
        <v>-0.002125</v>
      </c>
      <c r="R64" s="72">
        <v>-0.001987</v>
      </c>
      <c r="S64" s="72">
        <v>-0.001733</v>
      </c>
      <c r="T64" s="72">
        <v>-0.001512</v>
      </c>
      <c r="U64" s="72">
        <v>-0.001158</v>
      </c>
      <c r="V64" s="72">
        <v>-8.77E-4</v>
      </c>
      <c r="W64" s="72">
        <v>-5.07E-4</v>
      </c>
      <c r="X64" s="72">
        <v>-2.69E-4</v>
      </c>
      <c r="Y64" s="72">
        <v>0.0</v>
      </c>
      <c r="Z64" s="72">
        <v>3.59E-4</v>
      </c>
      <c r="AA64" s="72">
        <v>6.6E-4</v>
      </c>
      <c r="AB64" s="72">
        <v>9.33E-4</v>
      </c>
      <c r="AC64" s="72">
        <v>0.001217</v>
      </c>
      <c r="AD64" s="72">
        <v>0.001459</v>
      </c>
      <c r="AE64" s="72">
        <v>0.00168</v>
      </c>
      <c r="AF64" s="72">
        <v>0.001877</v>
      </c>
      <c r="AG64" s="72">
        <v>0.002157</v>
      </c>
      <c r="AH64" s="72">
        <v>0.002442</v>
      </c>
      <c r="AI64" s="72">
        <v>0.002604</v>
      </c>
      <c r="AJ64" s="72">
        <v>0.002732</v>
      </c>
      <c r="AK64" s="72">
        <v>0.002817</v>
      </c>
      <c r="AL64" s="72">
        <v>0.002931</v>
      </c>
      <c r="AM64" s="72">
        <v>0.003041</v>
      </c>
    </row>
    <row r="65" ht="12.75" customHeight="1">
      <c r="A65" s="72">
        <v>-0.003983</v>
      </c>
      <c r="B65" s="72">
        <v>-0.003566</v>
      </c>
      <c r="C65" s="72">
        <v>-0.003313</v>
      </c>
      <c r="D65" s="72">
        <v>-0.003028</v>
      </c>
      <c r="E65" s="72">
        <v>-0.002885</v>
      </c>
      <c r="F65" s="72">
        <v>-0.002797</v>
      </c>
      <c r="G65" s="72">
        <v>-0.002718</v>
      </c>
      <c r="H65" s="72">
        <v>-0.002715</v>
      </c>
      <c r="I65" s="72">
        <v>-0.002633</v>
      </c>
      <c r="J65" s="72">
        <v>-0.002603</v>
      </c>
      <c r="K65" s="72">
        <v>-0.002562</v>
      </c>
      <c r="L65" s="72">
        <v>-0.002515</v>
      </c>
      <c r="M65" s="72">
        <v>-0.002461</v>
      </c>
      <c r="N65" s="72">
        <v>-0.002284</v>
      </c>
      <c r="O65" s="72">
        <v>-0.002204</v>
      </c>
      <c r="P65" s="72">
        <v>-0.002091</v>
      </c>
      <c r="Q65" s="72">
        <v>-0.002026</v>
      </c>
      <c r="R65" s="72">
        <v>-0.001863</v>
      </c>
      <c r="S65" s="72">
        <v>-0.001611</v>
      </c>
      <c r="T65" s="72">
        <v>-0.00138</v>
      </c>
      <c r="U65" s="72">
        <v>-0.001068</v>
      </c>
      <c r="V65" s="72">
        <v>-7.88E-4</v>
      </c>
      <c r="W65" s="72">
        <v>-5.25E-4</v>
      </c>
      <c r="X65" s="72">
        <v>-3.15E-4</v>
      </c>
      <c r="Y65" s="72">
        <v>0.0</v>
      </c>
      <c r="Z65" s="72">
        <v>3.0E-4</v>
      </c>
      <c r="AA65" s="72">
        <v>5.47E-4</v>
      </c>
      <c r="AB65" s="72">
        <v>8.4E-4</v>
      </c>
      <c r="AC65" s="72">
        <v>0.001114</v>
      </c>
      <c r="AD65" s="72">
        <v>0.001359</v>
      </c>
      <c r="AE65" s="72">
        <v>0.001527</v>
      </c>
      <c r="AF65" s="72">
        <v>0.00175</v>
      </c>
      <c r="AG65" s="72">
        <v>0.002016</v>
      </c>
      <c r="AH65" s="72">
        <v>0.002299</v>
      </c>
      <c r="AI65" s="72">
        <v>0.002377</v>
      </c>
      <c r="AJ65" s="72">
        <v>0.002503</v>
      </c>
      <c r="AK65" s="72">
        <v>0.002554</v>
      </c>
      <c r="AL65" s="72">
        <v>0.002715</v>
      </c>
      <c r="AM65" s="72">
        <v>0.002803</v>
      </c>
    </row>
    <row r="66" ht="12.75" customHeight="1">
      <c r="A66" s="72">
        <v>-0.003647</v>
      </c>
      <c r="B66" s="72">
        <v>-0.003253</v>
      </c>
      <c r="C66" s="72">
        <v>-0.002894</v>
      </c>
      <c r="D66" s="72">
        <v>-0.002621</v>
      </c>
      <c r="E66" s="72">
        <v>-0.002526</v>
      </c>
      <c r="F66" s="72">
        <v>-0.002429</v>
      </c>
      <c r="G66" s="72">
        <v>-0.002395</v>
      </c>
      <c r="H66" s="72">
        <v>-0.002446</v>
      </c>
      <c r="I66" s="72">
        <v>-0.002522</v>
      </c>
      <c r="J66" s="72">
        <v>-0.00257</v>
      </c>
      <c r="K66" s="72">
        <v>-0.002418</v>
      </c>
      <c r="L66" s="72">
        <v>-0.002388</v>
      </c>
      <c r="M66" s="72">
        <v>-0.002375</v>
      </c>
      <c r="N66" s="72">
        <v>-0.002335</v>
      </c>
      <c r="O66" s="72">
        <v>-0.002223</v>
      </c>
      <c r="P66" s="72">
        <v>-0.002097</v>
      </c>
      <c r="Q66" s="72">
        <v>-0.001963</v>
      </c>
      <c r="R66" s="72">
        <v>-0.00184</v>
      </c>
      <c r="S66" s="72">
        <v>-0.001625</v>
      </c>
      <c r="T66" s="72">
        <v>-0.001382</v>
      </c>
      <c r="U66" s="72">
        <v>-0.001055</v>
      </c>
      <c r="V66" s="72">
        <v>-7.5E-4</v>
      </c>
      <c r="W66" s="72">
        <v>-4.04E-4</v>
      </c>
      <c r="X66" s="72">
        <v>-2.51E-4</v>
      </c>
      <c r="Y66" s="72">
        <v>0.0</v>
      </c>
      <c r="Z66" s="72">
        <v>3.46E-4</v>
      </c>
      <c r="AA66" s="72">
        <v>6.12E-4</v>
      </c>
      <c r="AB66" s="72">
        <v>8.49E-4</v>
      </c>
      <c r="AC66" s="72">
        <v>0.001102</v>
      </c>
      <c r="AD66" s="72">
        <v>0.00136</v>
      </c>
      <c r="AE66" s="72">
        <v>0.001543</v>
      </c>
      <c r="AF66" s="72">
        <v>0.001707</v>
      </c>
      <c r="AG66" s="72">
        <v>0.001947</v>
      </c>
      <c r="AH66" s="72">
        <v>0.002166</v>
      </c>
      <c r="AI66" s="72">
        <v>0.002354</v>
      </c>
      <c r="AJ66" s="72">
        <v>0.002401</v>
      </c>
      <c r="AK66" s="72">
        <v>0.002479</v>
      </c>
      <c r="AL66" s="72">
        <v>0.002583</v>
      </c>
      <c r="AM66" s="72">
        <v>0.00266</v>
      </c>
    </row>
    <row r="67" ht="12.75" customHeight="1">
      <c r="A67" s="72">
        <v>-0.003459</v>
      </c>
      <c r="B67" s="72">
        <v>-0.003138</v>
      </c>
      <c r="C67" s="72">
        <v>-0.002836</v>
      </c>
      <c r="D67" s="72">
        <v>-0.002725</v>
      </c>
      <c r="E67" s="72">
        <v>-0.002634</v>
      </c>
      <c r="F67" s="72">
        <v>-0.002527</v>
      </c>
      <c r="G67" s="72">
        <v>-0.002473</v>
      </c>
      <c r="H67" s="72">
        <v>-0.002459</v>
      </c>
      <c r="I67" s="72">
        <v>-0.002405</v>
      </c>
      <c r="J67" s="72">
        <v>-0.002379</v>
      </c>
      <c r="K67" s="72">
        <v>-0.002352</v>
      </c>
      <c r="L67" s="72">
        <v>-0.002264</v>
      </c>
      <c r="M67" s="72">
        <v>-0.002242</v>
      </c>
      <c r="N67" s="72">
        <v>-0.002123</v>
      </c>
      <c r="O67" s="72">
        <v>-0.00202</v>
      </c>
      <c r="P67" s="72">
        <v>-0.001906</v>
      </c>
      <c r="Q67" s="72">
        <v>-0.001852</v>
      </c>
      <c r="R67" s="72">
        <v>-0.001747</v>
      </c>
      <c r="S67" s="72">
        <v>-0.001532</v>
      </c>
      <c r="T67" s="72">
        <v>-0.001338</v>
      </c>
      <c r="U67" s="72">
        <v>-0.001044</v>
      </c>
      <c r="V67" s="72">
        <v>-7.82E-4</v>
      </c>
      <c r="W67" s="72">
        <v>-4.71E-4</v>
      </c>
      <c r="X67" s="72">
        <v>-2.68E-4</v>
      </c>
      <c r="Y67" s="72">
        <v>0.0</v>
      </c>
      <c r="Z67" s="72">
        <v>3.44E-4</v>
      </c>
      <c r="AA67" s="72">
        <v>5.98E-4</v>
      </c>
      <c r="AB67" s="72">
        <v>8.07E-4</v>
      </c>
      <c r="AC67" s="72">
        <v>0.001075</v>
      </c>
      <c r="AD67" s="72">
        <v>0.00128</v>
      </c>
      <c r="AE67" s="72">
        <v>0.001414</v>
      </c>
      <c r="AF67" s="72">
        <v>0.001607</v>
      </c>
      <c r="AG67" s="72">
        <v>0.0018</v>
      </c>
      <c r="AH67" s="72">
        <v>0.002056</v>
      </c>
      <c r="AI67" s="72">
        <v>0.002124</v>
      </c>
      <c r="AJ67" s="72">
        <v>0.002227</v>
      </c>
      <c r="AK67" s="72">
        <v>0.002267</v>
      </c>
      <c r="AL67" s="72">
        <v>0.002374</v>
      </c>
      <c r="AM67" s="72">
        <v>0.002448</v>
      </c>
    </row>
    <row r="68" ht="12.75" customHeight="1">
      <c r="A68" s="72">
        <v>-0.003261</v>
      </c>
      <c r="B68" s="72">
        <v>-0.002837</v>
      </c>
      <c r="C68" s="72">
        <v>-0.00258</v>
      </c>
      <c r="D68" s="72">
        <v>-0.002265</v>
      </c>
      <c r="E68" s="72">
        <v>-0.002122</v>
      </c>
      <c r="F68" s="72">
        <v>-0.002071</v>
      </c>
      <c r="G68" s="72">
        <v>-0.002041</v>
      </c>
      <c r="H68" s="72">
        <v>-0.002078</v>
      </c>
      <c r="I68" s="72">
        <v>-0.00207</v>
      </c>
      <c r="J68" s="72">
        <v>-0.00205</v>
      </c>
      <c r="K68" s="72">
        <v>-0.002001</v>
      </c>
      <c r="L68" s="72">
        <v>-0.002052</v>
      </c>
      <c r="M68" s="72">
        <v>-0.002006</v>
      </c>
      <c r="N68" s="72">
        <v>-0.001867</v>
      </c>
      <c r="O68" s="72">
        <v>-0.001857</v>
      </c>
      <c r="P68" s="72">
        <v>-0.001781</v>
      </c>
      <c r="Q68" s="72">
        <v>-0.001706</v>
      </c>
      <c r="R68" s="72">
        <v>-0.001591</v>
      </c>
      <c r="S68" s="72">
        <v>-0.001352</v>
      </c>
      <c r="T68" s="72">
        <v>-0.001178</v>
      </c>
      <c r="U68" s="72">
        <v>-8.62E-4</v>
      </c>
      <c r="V68" s="72">
        <v>-6.53E-4</v>
      </c>
      <c r="W68" s="72">
        <v>-4.47E-4</v>
      </c>
      <c r="X68" s="72">
        <v>-2.43E-4</v>
      </c>
      <c r="Y68" s="72">
        <v>0.0</v>
      </c>
      <c r="Z68" s="72">
        <v>2.7E-4</v>
      </c>
      <c r="AA68" s="72">
        <v>4.83E-4</v>
      </c>
      <c r="AB68" s="72">
        <v>7.11E-4</v>
      </c>
      <c r="AC68" s="72">
        <v>9.49E-4</v>
      </c>
      <c r="AD68" s="72">
        <v>0.001167</v>
      </c>
      <c r="AE68" s="72">
        <v>0.001319</v>
      </c>
      <c r="AF68" s="72">
        <v>0.001458</v>
      </c>
      <c r="AG68" s="72">
        <v>0.001668</v>
      </c>
      <c r="AH68" s="72">
        <v>0.001851</v>
      </c>
      <c r="AI68" s="72">
        <v>0.001941</v>
      </c>
      <c r="AJ68" s="72">
        <v>0.001993</v>
      </c>
      <c r="AK68" s="72">
        <v>0.001971</v>
      </c>
      <c r="AL68" s="72">
        <v>0.002128</v>
      </c>
      <c r="AM68" s="72">
        <v>0.002233</v>
      </c>
    </row>
    <row r="69" ht="12.75" customHeight="1">
      <c r="A69" s="72">
        <v>-0.002506</v>
      </c>
      <c r="B69" s="72">
        <v>-0.002191</v>
      </c>
      <c r="C69" s="72">
        <v>-0.001888</v>
      </c>
      <c r="D69" s="72">
        <v>-0.001696</v>
      </c>
      <c r="E69" s="72">
        <v>-0.001681</v>
      </c>
      <c r="F69" s="72">
        <v>-0.001603</v>
      </c>
      <c r="G69" s="72">
        <v>-0.001621</v>
      </c>
      <c r="H69" s="72">
        <v>-0.001707</v>
      </c>
      <c r="I69" s="72">
        <v>-0.001805</v>
      </c>
      <c r="J69" s="72">
        <v>-0.001912</v>
      </c>
      <c r="K69" s="72">
        <v>-0.001794</v>
      </c>
      <c r="L69" s="72">
        <v>-0.00175</v>
      </c>
      <c r="M69" s="72">
        <v>-0.001783</v>
      </c>
      <c r="N69" s="72">
        <v>-0.00182</v>
      </c>
      <c r="O69" s="72">
        <v>-0.001749</v>
      </c>
      <c r="P69" s="72">
        <v>-0.001639</v>
      </c>
      <c r="Q69" s="72">
        <v>-0.001545</v>
      </c>
      <c r="R69" s="72">
        <v>-0.00146</v>
      </c>
      <c r="S69" s="72">
        <v>-0.001317</v>
      </c>
      <c r="T69" s="72">
        <v>-0.001112</v>
      </c>
      <c r="U69" s="72">
        <v>-8.7E-4</v>
      </c>
      <c r="V69" s="72">
        <v>-5.87E-4</v>
      </c>
      <c r="W69" s="72">
        <v>-2.66E-4</v>
      </c>
      <c r="X69" s="72">
        <v>-1.58E-4</v>
      </c>
      <c r="Y69" s="72">
        <v>0.0</v>
      </c>
      <c r="Z69" s="72">
        <v>3.27E-4</v>
      </c>
      <c r="AA69" s="72">
        <v>5.32E-4</v>
      </c>
      <c r="AB69" s="72">
        <v>7.18E-4</v>
      </c>
      <c r="AC69" s="72">
        <v>9.38E-4</v>
      </c>
      <c r="AD69" s="72">
        <v>0.001112</v>
      </c>
      <c r="AE69" s="72">
        <v>0.001214</v>
      </c>
      <c r="AF69" s="72">
        <v>0.001351</v>
      </c>
      <c r="AG69" s="72">
        <v>0.001544</v>
      </c>
      <c r="AH69" s="72">
        <v>0.001691</v>
      </c>
      <c r="AI69" s="72">
        <v>0.001791</v>
      </c>
      <c r="AJ69" s="72">
        <v>0.001821</v>
      </c>
      <c r="AK69" s="72">
        <v>0.001845</v>
      </c>
      <c r="AL69" s="72">
        <v>0.001939</v>
      </c>
      <c r="AM69" s="72">
        <v>0.001997</v>
      </c>
    </row>
    <row r="70" ht="12.75" customHeight="1">
      <c r="A70" s="72">
        <v>-0.002453</v>
      </c>
      <c r="B70" s="72">
        <v>-0.002164</v>
      </c>
      <c r="C70" s="72">
        <v>-0.001946</v>
      </c>
      <c r="D70" s="72">
        <v>-0.001855</v>
      </c>
      <c r="E70" s="72">
        <v>-0.001792</v>
      </c>
      <c r="F70" s="72">
        <v>-0.001738</v>
      </c>
      <c r="G70" s="72">
        <v>-0.001671</v>
      </c>
      <c r="H70" s="72">
        <v>-0.001681</v>
      </c>
      <c r="I70" s="72">
        <v>-0.001624</v>
      </c>
      <c r="J70" s="72">
        <v>-0.001576</v>
      </c>
      <c r="K70" s="72">
        <v>-0.001615</v>
      </c>
      <c r="L70" s="72">
        <v>-0.001617</v>
      </c>
      <c r="M70" s="72">
        <v>-0.001605</v>
      </c>
      <c r="N70" s="72">
        <v>-0.001521</v>
      </c>
      <c r="O70" s="72">
        <v>-0.001439</v>
      </c>
      <c r="P70" s="72">
        <v>-0.001389</v>
      </c>
      <c r="Q70" s="72">
        <v>-0.001391</v>
      </c>
      <c r="R70" s="72">
        <v>-0.001333</v>
      </c>
      <c r="S70" s="72">
        <v>-0.001133</v>
      </c>
      <c r="T70" s="72">
        <v>-0.001042</v>
      </c>
      <c r="U70" s="72">
        <v>-8.29E-4</v>
      </c>
      <c r="V70" s="72">
        <v>-6.58E-4</v>
      </c>
      <c r="W70" s="72">
        <v>-4.21E-4</v>
      </c>
      <c r="X70" s="72">
        <v>-2.32E-4</v>
      </c>
      <c r="Y70" s="72">
        <v>0.0</v>
      </c>
      <c r="Z70" s="72">
        <v>2.18E-4</v>
      </c>
      <c r="AA70" s="72">
        <v>4.49E-4</v>
      </c>
      <c r="AB70" s="72">
        <v>6.16E-4</v>
      </c>
      <c r="AC70" s="72">
        <v>8.3E-4</v>
      </c>
      <c r="AD70" s="72">
        <v>9.6E-4</v>
      </c>
      <c r="AE70" s="72">
        <v>0.001061</v>
      </c>
      <c r="AF70" s="72">
        <v>0.001225</v>
      </c>
      <c r="AG70" s="72">
        <v>0.001362</v>
      </c>
      <c r="AH70" s="72">
        <v>0.001535</v>
      </c>
      <c r="AI70" s="72">
        <v>0.001564</v>
      </c>
      <c r="AJ70" s="72">
        <v>0.001645</v>
      </c>
      <c r="AK70" s="72">
        <v>0.001646</v>
      </c>
      <c r="AL70" s="72">
        <v>0.001729</v>
      </c>
      <c r="AM70" s="72">
        <v>0.001821</v>
      </c>
    </row>
    <row r="71" ht="12.75" customHeight="1">
      <c r="A71" s="72">
        <v>-0.002102</v>
      </c>
      <c r="B71" s="72">
        <v>-0.001705</v>
      </c>
      <c r="C71" s="72">
        <v>-0.001478</v>
      </c>
      <c r="D71" s="72">
        <v>-0.001189</v>
      </c>
      <c r="E71" s="72">
        <v>-0.001111</v>
      </c>
      <c r="F71" s="72">
        <v>-0.001105</v>
      </c>
      <c r="G71" s="72">
        <v>-0.001125</v>
      </c>
      <c r="H71" s="72">
        <v>-0.001227</v>
      </c>
      <c r="I71" s="72">
        <v>-0.001299</v>
      </c>
      <c r="J71" s="72">
        <v>-0.001373</v>
      </c>
      <c r="K71" s="72">
        <v>-0.001364</v>
      </c>
      <c r="L71" s="72">
        <v>-0.001417</v>
      </c>
      <c r="M71" s="72">
        <v>-0.001439</v>
      </c>
      <c r="N71" s="72">
        <v>-0.001373</v>
      </c>
      <c r="O71" s="72">
        <v>-0.001402</v>
      </c>
      <c r="P71" s="72">
        <v>-0.001339</v>
      </c>
      <c r="Q71" s="72">
        <v>-0.001277</v>
      </c>
      <c r="R71" s="72">
        <v>-0.001166</v>
      </c>
      <c r="S71" s="72">
        <v>-0.001017</v>
      </c>
      <c r="T71" s="72">
        <v>-8.49E-4</v>
      </c>
      <c r="U71" s="72">
        <v>-6.2E-4</v>
      </c>
      <c r="V71" s="72">
        <v>-4.51E-4</v>
      </c>
      <c r="W71" s="72">
        <v>-2.42E-4</v>
      </c>
      <c r="X71" s="72">
        <v>-1.8E-4</v>
      </c>
      <c r="Y71" s="72">
        <v>0.0</v>
      </c>
      <c r="Z71" s="72">
        <v>2.79E-4</v>
      </c>
      <c r="AA71" s="72">
        <v>4.0E-4</v>
      </c>
      <c r="AB71" s="72">
        <v>5.28E-4</v>
      </c>
      <c r="AC71" s="72">
        <v>7.11E-4</v>
      </c>
      <c r="AD71" s="72">
        <v>9.53E-4</v>
      </c>
      <c r="AE71" s="72">
        <v>0.001018</v>
      </c>
      <c r="AF71" s="72">
        <v>0.00113</v>
      </c>
      <c r="AG71" s="72">
        <v>0.001295</v>
      </c>
      <c r="AH71" s="72">
        <v>0.001459</v>
      </c>
      <c r="AI71" s="72">
        <v>0.001482</v>
      </c>
      <c r="AJ71" s="72">
        <v>0.001476</v>
      </c>
      <c r="AK71" s="72">
        <v>0.001496</v>
      </c>
      <c r="AL71" s="72">
        <v>0.001603</v>
      </c>
      <c r="AM71" s="72">
        <v>0.001693</v>
      </c>
    </row>
    <row r="72" ht="12.75" customHeight="1">
      <c r="A72" s="72">
        <v>-0.001399</v>
      </c>
      <c r="B72" s="72">
        <v>-0.001177</v>
      </c>
      <c r="C72" s="72">
        <v>-9.36E-4</v>
      </c>
      <c r="D72" s="72">
        <v>-8.68E-4</v>
      </c>
      <c r="E72" s="72">
        <v>-8.96E-4</v>
      </c>
      <c r="F72" s="72">
        <v>-8.87E-4</v>
      </c>
      <c r="G72" s="72">
        <v>-9.0E-4</v>
      </c>
      <c r="H72" s="72">
        <v>-0.001017</v>
      </c>
      <c r="I72" s="72">
        <v>-0.001154</v>
      </c>
      <c r="J72" s="72">
        <v>-0.001208</v>
      </c>
      <c r="K72" s="72">
        <v>-0.001152</v>
      </c>
      <c r="L72" s="72">
        <v>-0.00115</v>
      </c>
      <c r="M72" s="72">
        <v>-0.001192</v>
      </c>
      <c r="N72" s="72">
        <v>-0.001232</v>
      </c>
      <c r="O72" s="72">
        <v>-0.001203</v>
      </c>
      <c r="P72" s="72">
        <v>-0.001142</v>
      </c>
      <c r="Q72" s="72">
        <v>-0.001103</v>
      </c>
      <c r="R72" s="72">
        <v>-0.001104</v>
      </c>
      <c r="S72" s="72">
        <v>-9.68E-4</v>
      </c>
      <c r="T72" s="72">
        <v>-8.59E-4</v>
      </c>
      <c r="U72" s="72">
        <v>-6.71E-4</v>
      </c>
      <c r="V72" s="72">
        <v>-4.48E-4</v>
      </c>
      <c r="W72" s="72">
        <v>-2.22E-4</v>
      </c>
      <c r="X72" s="72">
        <v>-1.17E-4</v>
      </c>
      <c r="Y72" s="72">
        <v>0.0</v>
      </c>
      <c r="Z72" s="72">
        <v>1.82E-4</v>
      </c>
      <c r="AA72" s="72">
        <v>3.83E-4</v>
      </c>
      <c r="AB72" s="72">
        <v>5.07E-4</v>
      </c>
      <c r="AC72" s="72">
        <v>6.59E-4</v>
      </c>
      <c r="AD72" s="72">
        <v>7.43E-4</v>
      </c>
      <c r="AE72" s="72">
        <v>8.94E-4</v>
      </c>
      <c r="AF72" s="72">
        <v>9.94E-4</v>
      </c>
      <c r="AG72" s="72">
        <v>0.001125</v>
      </c>
      <c r="AH72" s="72">
        <v>0.001253</v>
      </c>
      <c r="AI72" s="72">
        <v>0.001336</v>
      </c>
      <c r="AJ72" s="72">
        <v>0.001347</v>
      </c>
      <c r="AK72" s="72">
        <v>0.001337</v>
      </c>
      <c r="AL72" s="72">
        <v>0.001416</v>
      </c>
      <c r="AM72" s="72">
        <v>0.001503</v>
      </c>
    </row>
    <row r="73" ht="12.75" customHeight="1">
      <c r="A73" s="72">
        <v>-0.001621</v>
      </c>
      <c r="B73" s="72">
        <v>-0.001333</v>
      </c>
      <c r="C73" s="72">
        <v>-0.001129</v>
      </c>
      <c r="D73" s="72">
        <v>-9.85E-4</v>
      </c>
      <c r="E73" s="72">
        <v>-9.31E-4</v>
      </c>
      <c r="F73" s="72">
        <v>-9.15E-4</v>
      </c>
      <c r="G73" s="72">
        <v>-8.87E-4</v>
      </c>
      <c r="H73" s="72">
        <v>-9.01E-4</v>
      </c>
      <c r="I73" s="72">
        <v>-8.58E-4</v>
      </c>
      <c r="J73" s="72">
        <v>-8.62E-4</v>
      </c>
      <c r="K73" s="72">
        <v>-9.79E-4</v>
      </c>
      <c r="L73" s="72">
        <v>-9.65E-4</v>
      </c>
      <c r="M73" s="72">
        <v>-0.001014</v>
      </c>
      <c r="N73" s="72">
        <v>-9.19E-4</v>
      </c>
      <c r="O73" s="72">
        <v>-9.2E-4</v>
      </c>
      <c r="P73" s="72">
        <v>-9.09E-4</v>
      </c>
      <c r="Q73" s="72">
        <v>-9.83E-4</v>
      </c>
      <c r="R73" s="72">
        <v>-9.29E-4</v>
      </c>
      <c r="S73" s="72">
        <v>-7.72E-4</v>
      </c>
      <c r="T73" s="72">
        <v>-7.74E-4</v>
      </c>
      <c r="U73" s="72">
        <v>-5.63E-4</v>
      </c>
      <c r="V73" s="72">
        <v>-4.84E-4</v>
      </c>
      <c r="W73" s="72">
        <v>-3.4E-4</v>
      </c>
      <c r="X73" s="72">
        <v>-2.01E-4</v>
      </c>
      <c r="Y73" s="72">
        <v>0.0</v>
      </c>
      <c r="Z73" s="72">
        <v>2.2E-4</v>
      </c>
      <c r="AA73" s="72">
        <v>2.73E-4</v>
      </c>
      <c r="AB73" s="72">
        <v>4.58E-4</v>
      </c>
      <c r="AC73" s="72">
        <v>6.24E-4</v>
      </c>
      <c r="AD73" s="72">
        <v>7.67E-4</v>
      </c>
      <c r="AE73" s="72">
        <v>8.3E-4</v>
      </c>
      <c r="AF73" s="72">
        <v>9.39E-4</v>
      </c>
      <c r="AG73" s="72">
        <v>0.001095</v>
      </c>
      <c r="AH73" s="72">
        <v>0.00123</v>
      </c>
      <c r="AI73" s="72">
        <v>0.001239</v>
      </c>
      <c r="AJ73" s="72">
        <v>0.001342</v>
      </c>
      <c r="AK73" s="72">
        <v>0.001291</v>
      </c>
      <c r="AL73" s="72">
        <v>0.001375</v>
      </c>
      <c r="AM73" s="72">
        <v>0.001482</v>
      </c>
    </row>
    <row r="74" ht="12.75" customHeight="1">
      <c r="A74" s="72">
        <v>-0.00112</v>
      </c>
      <c r="B74" s="72">
        <v>-7.73E-4</v>
      </c>
      <c r="C74" s="72">
        <v>-5.72E-4</v>
      </c>
      <c r="D74" s="72">
        <v>-3.83E-4</v>
      </c>
      <c r="E74" s="72">
        <v>-3.74E-4</v>
      </c>
      <c r="F74" s="72">
        <v>-4.43E-4</v>
      </c>
      <c r="G74" s="72">
        <v>-5.19E-4</v>
      </c>
      <c r="H74" s="72">
        <v>-6.68E-4</v>
      </c>
      <c r="I74" s="72">
        <v>-8.07E-4</v>
      </c>
      <c r="J74" s="72">
        <v>-9.15E-4</v>
      </c>
      <c r="K74" s="72">
        <v>-8.95E-4</v>
      </c>
      <c r="L74" s="72">
        <v>-9.94E-4</v>
      </c>
      <c r="M74" s="72">
        <v>-0.001062</v>
      </c>
      <c r="N74" s="72">
        <v>-0.001064</v>
      </c>
      <c r="O74" s="72">
        <v>-0.001108</v>
      </c>
      <c r="P74" s="72">
        <v>-0.001066</v>
      </c>
      <c r="Q74" s="72">
        <v>-0.001001</v>
      </c>
      <c r="R74" s="72">
        <v>-9.66E-4</v>
      </c>
      <c r="S74" s="72">
        <v>-8.23E-4</v>
      </c>
      <c r="T74" s="72">
        <v>-6.99E-4</v>
      </c>
      <c r="U74" s="72">
        <v>-5.55E-4</v>
      </c>
      <c r="V74" s="72">
        <v>-3.66E-4</v>
      </c>
      <c r="W74" s="72">
        <v>-1.35E-4</v>
      </c>
      <c r="X74" s="72">
        <v>-1.72E-4</v>
      </c>
      <c r="Y74" s="72">
        <v>0.0</v>
      </c>
      <c r="Z74" s="72">
        <v>1.89E-4</v>
      </c>
      <c r="AA74" s="72">
        <v>3.55E-4</v>
      </c>
      <c r="AB74" s="72">
        <v>3.7E-4</v>
      </c>
      <c r="AC74" s="72">
        <v>5.62E-4</v>
      </c>
      <c r="AD74" s="72">
        <v>7.38E-4</v>
      </c>
      <c r="AE74" s="72">
        <v>8.36E-4</v>
      </c>
      <c r="AF74" s="72">
        <v>8.91E-4</v>
      </c>
      <c r="AG74" s="72">
        <v>0.001077</v>
      </c>
      <c r="AH74" s="72">
        <v>0.00121</v>
      </c>
      <c r="AI74" s="72">
        <v>0.001296</v>
      </c>
      <c r="AJ74" s="72">
        <v>0.001279</v>
      </c>
      <c r="AK74" s="72">
        <v>0.001283</v>
      </c>
      <c r="AL74" s="72">
        <v>0.001377</v>
      </c>
      <c r="AM74" s="72">
        <v>0.001488</v>
      </c>
    </row>
    <row r="75" ht="12.75" customHeight="1">
      <c r="A75" s="72">
        <v>-9.57E-4</v>
      </c>
      <c r="B75" s="72">
        <v>-8.04E-4</v>
      </c>
      <c r="C75" s="72">
        <v>-5.91E-4</v>
      </c>
      <c r="D75" s="72">
        <v>-5.42E-4</v>
      </c>
      <c r="E75" s="72">
        <v>-5.88E-4</v>
      </c>
      <c r="F75" s="72">
        <v>-5.52E-4</v>
      </c>
      <c r="G75" s="72">
        <v>-5.91E-4</v>
      </c>
      <c r="H75" s="72">
        <v>-6.78E-4</v>
      </c>
      <c r="I75" s="72">
        <v>-7.54E-4</v>
      </c>
      <c r="J75" s="72">
        <v>-8.43E-4</v>
      </c>
      <c r="K75" s="72">
        <v>-7.61E-4</v>
      </c>
      <c r="L75" s="72">
        <v>-7.5E-4</v>
      </c>
      <c r="M75" s="72">
        <v>-8.41E-4</v>
      </c>
      <c r="N75" s="72">
        <v>-8.89E-4</v>
      </c>
      <c r="O75" s="72">
        <v>-8.35E-4</v>
      </c>
      <c r="P75" s="72">
        <v>-7.91E-4</v>
      </c>
      <c r="Q75" s="72">
        <v>-8.25E-4</v>
      </c>
      <c r="R75" s="72">
        <v>-8.58E-4</v>
      </c>
      <c r="S75" s="72">
        <v>-7.63E-4</v>
      </c>
      <c r="T75" s="72">
        <v>-6.93E-4</v>
      </c>
      <c r="U75" s="72">
        <v>-5.48E-4</v>
      </c>
      <c r="V75" s="72">
        <v>-3.71E-4</v>
      </c>
      <c r="W75" s="72">
        <v>-1.78E-4</v>
      </c>
      <c r="X75" s="72">
        <v>-7.2E-5</v>
      </c>
      <c r="Y75" s="72">
        <v>0.0</v>
      </c>
      <c r="Z75" s="72">
        <v>2.44E-4</v>
      </c>
      <c r="AA75" s="72">
        <v>3.03E-4</v>
      </c>
      <c r="AB75" s="72">
        <v>4.73E-4</v>
      </c>
      <c r="AC75" s="72">
        <v>6.03E-4</v>
      </c>
      <c r="AD75" s="72">
        <v>7.5E-4</v>
      </c>
      <c r="AE75" s="72">
        <v>8.93E-4</v>
      </c>
      <c r="AF75" s="72">
        <v>9.82E-4</v>
      </c>
      <c r="AG75" s="72">
        <v>0.001043</v>
      </c>
      <c r="AH75" s="72">
        <v>0.001254</v>
      </c>
      <c r="AI75" s="72">
        <v>0.001317</v>
      </c>
      <c r="AJ75" s="72">
        <v>0.001396</v>
      </c>
      <c r="AK75" s="72">
        <v>0.001366</v>
      </c>
      <c r="AL75" s="72">
        <v>0.00144</v>
      </c>
      <c r="AM75" s="72">
        <v>0.001509</v>
      </c>
    </row>
    <row r="76" ht="12.75" customHeight="1">
      <c r="A76" s="72">
        <v>-0.001486</v>
      </c>
      <c r="B76" s="72">
        <v>-0.001114</v>
      </c>
      <c r="C76" s="72">
        <v>-9.04E-4</v>
      </c>
      <c r="D76" s="72">
        <v>-6.96E-4</v>
      </c>
      <c r="E76" s="72">
        <v>-6.49E-4</v>
      </c>
      <c r="F76" s="72">
        <v>-6.66E-4</v>
      </c>
      <c r="G76" s="72">
        <v>-6.34E-4</v>
      </c>
      <c r="H76" s="72">
        <v>-6.98E-4</v>
      </c>
      <c r="I76" s="72">
        <v>-6.45E-4</v>
      </c>
      <c r="J76" s="72">
        <v>-6.62E-4</v>
      </c>
      <c r="K76" s="72">
        <v>-8.01E-4</v>
      </c>
      <c r="L76" s="72">
        <v>-8.64E-4</v>
      </c>
      <c r="M76" s="72">
        <v>-9.38E-4</v>
      </c>
      <c r="N76" s="72">
        <v>-8.28E-4</v>
      </c>
      <c r="O76" s="72">
        <v>-8.53E-4</v>
      </c>
      <c r="P76" s="72">
        <v>-8.81E-4</v>
      </c>
      <c r="Q76" s="72">
        <v>-9.5E-4</v>
      </c>
      <c r="R76" s="72">
        <v>-8.48E-4</v>
      </c>
      <c r="S76" s="72">
        <v>-7.14E-4</v>
      </c>
      <c r="T76" s="72">
        <v>-7.05E-4</v>
      </c>
      <c r="U76" s="72">
        <v>-5.21E-4</v>
      </c>
      <c r="V76" s="72">
        <v>-4.42E-4</v>
      </c>
      <c r="W76" s="72">
        <v>-3.36E-4</v>
      </c>
      <c r="X76" s="72">
        <v>-2.25E-4</v>
      </c>
      <c r="Y76" s="72">
        <v>0.0</v>
      </c>
      <c r="Z76" s="72">
        <v>2.05E-4</v>
      </c>
      <c r="AA76" s="72">
        <v>3.09E-4</v>
      </c>
      <c r="AB76" s="72">
        <v>4.62E-4</v>
      </c>
      <c r="AC76" s="72">
        <v>6.13E-4</v>
      </c>
      <c r="AD76" s="72">
        <v>7.98E-4</v>
      </c>
      <c r="AE76" s="72">
        <v>8.38E-4</v>
      </c>
      <c r="AF76" s="72">
        <v>9.94E-4</v>
      </c>
      <c r="AG76" s="72">
        <v>0.001155</v>
      </c>
      <c r="AH76" s="72">
        <v>0.001328</v>
      </c>
      <c r="AI76" s="72">
        <v>0.001344</v>
      </c>
      <c r="AJ76" s="72">
        <v>0.001392</v>
      </c>
      <c r="AK76" s="72">
        <v>0.0014</v>
      </c>
      <c r="AL76" s="72">
        <v>0.001486</v>
      </c>
      <c r="AM76" s="72">
        <v>0.001563</v>
      </c>
    </row>
    <row r="77" ht="12.75" customHeight="1">
      <c r="A77" s="72">
        <v>-3.63E-4</v>
      </c>
      <c r="B77" s="72">
        <v>-1.01E-4</v>
      </c>
      <c r="C77" s="72">
        <v>4.6E-5</v>
      </c>
      <c r="D77" s="72">
        <v>1.69E-4</v>
      </c>
      <c r="E77" s="72">
        <v>1.13E-4</v>
      </c>
      <c r="F77" s="72">
        <v>3.7E-5</v>
      </c>
      <c r="G77" s="72">
        <v>-9.6E-5</v>
      </c>
      <c r="H77" s="72">
        <v>-2.62E-4</v>
      </c>
      <c r="I77" s="72">
        <v>-4.87E-4</v>
      </c>
      <c r="J77" s="72">
        <v>-6.4E-4</v>
      </c>
      <c r="K77" s="72">
        <v>-5.99E-4</v>
      </c>
      <c r="L77" s="72">
        <v>-6.88E-4</v>
      </c>
      <c r="M77" s="72">
        <v>-7.82E-4</v>
      </c>
      <c r="N77" s="72">
        <v>-8.27E-4</v>
      </c>
      <c r="O77" s="72">
        <v>-8.91E-4</v>
      </c>
      <c r="P77" s="72">
        <v>-8.5E-4</v>
      </c>
      <c r="Q77" s="72">
        <v>-8.08E-4</v>
      </c>
      <c r="R77" s="72">
        <v>-7.86E-4</v>
      </c>
      <c r="S77" s="72">
        <v>-7.4E-4</v>
      </c>
      <c r="T77" s="72">
        <v>-5.57E-4</v>
      </c>
      <c r="U77" s="72">
        <v>-4.5E-4</v>
      </c>
      <c r="V77" s="72">
        <v>-2.97E-4</v>
      </c>
      <c r="W77" s="72">
        <v>-4.7E-5</v>
      </c>
      <c r="X77" s="72">
        <v>-7.2E-5</v>
      </c>
      <c r="Y77" s="72">
        <v>0.0</v>
      </c>
      <c r="Z77" s="72">
        <v>2.11E-4</v>
      </c>
      <c r="AA77" s="72">
        <v>3.38E-4</v>
      </c>
      <c r="AB77" s="72">
        <v>4.39E-4</v>
      </c>
      <c r="AC77" s="72">
        <v>6.14E-4</v>
      </c>
      <c r="AD77" s="72">
        <v>7.61E-4</v>
      </c>
      <c r="AE77" s="72">
        <v>9.02E-4</v>
      </c>
      <c r="AF77" s="72">
        <v>9.41E-4</v>
      </c>
      <c r="AG77" s="72">
        <v>0.001127</v>
      </c>
      <c r="AH77" s="72">
        <v>0.001283</v>
      </c>
      <c r="AI77" s="72">
        <v>0.0014</v>
      </c>
      <c r="AJ77" s="72">
        <v>0.001381</v>
      </c>
      <c r="AK77" s="72">
        <v>0.001416</v>
      </c>
      <c r="AL77" s="72">
        <v>0.001455</v>
      </c>
      <c r="AM77" s="72">
        <v>0.001595</v>
      </c>
    </row>
    <row r="78" ht="12.75" customHeight="1">
      <c r="A78" s="72">
        <v>-9.44E-4</v>
      </c>
      <c r="B78" s="72">
        <v>-7.62E-4</v>
      </c>
      <c r="C78" s="72">
        <v>-5.99E-4</v>
      </c>
      <c r="D78" s="72">
        <v>-5.3E-4</v>
      </c>
      <c r="E78" s="72">
        <v>-5.92E-4</v>
      </c>
      <c r="F78" s="72">
        <v>-5.36E-4</v>
      </c>
      <c r="G78" s="72">
        <v>-5.53E-4</v>
      </c>
      <c r="H78" s="72">
        <v>-6.32E-4</v>
      </c>
      <c r="I78" s="72">
        <v>-6.48E-4</v>
      </c>
      <c r="J78" s="72">
        <v>-6.93E-4</v>
      </c>
      <c r="K78" s="72">
        <v>-6.88E-4</v>
      </c>
      <c r="L78" s="72">
        <v>-6.93E-4</v>
      </c>
      <c r="M78" s="72">
        <v>-7.55E-4</v>
      </c>
      <c r="N78" s="72">
        <v>-7.83E-4</v>
      </c>
      <c r="O78" s="72">
        <v>-7.49E-4</v>
      </c>
      <c r="P78" s="72">
        <v>-7.51E-4</v>
      </c>
      <c r="Q78" s="72">
        <v>-8.46E-4</v>
      </c>
      <c r="R78" s="72">
        <v>-8.68E-4</v>
      </c>
      <c r="S78" s="72">
        <v>-7.88E-4</v>
      </c>
      <c r="T78" s="72">
        <v>-7.48E-4</v>
      </c>
      <c r="U78" s="72">
        <v>-6.32E-4</v>
      </c>
      <c r="V78" s="72">
        <v>-4.55E-4</v>
      </c>
      <c r="W78" s="72">
        <v>-2.88E-4</v>
      </c>
      <c r="X78" s="72">
        <v>-1.68E-4</v>
      </c>
      <c r="Y78" s="72">
        <v>0.0</v>
      </c>
      <c r="Z78" s="72">
        <v>1.23E-4</v>
      </c>
      <c r="AA78" s="72">
        <v>2.82E-4</v>
      </c>
      <c r="AB78" s="72">
        <v>4.53E-4</v>
      </c>
      <c r="AC78" s="72">
        <v>6.0E-4</v>
      </c>
      <c r="AD78" s="72">
        <v>7.18E-4</v>
      </c>
      <c r="AE78" s="72">
        <v>8.91E-4</v>
      </c>
      <c r="AF78" s="72">
        <v>9.76E-4</v>
      </c>
      <c r="AG78" s="72">
        <v>0.001134</v>
      </c>
      <c r="AH78" s="72">
        <v>0.001286</v>
      </c>
      <c r="AI78" s="72">
        <v>0.001385</v>
      </c>
      <c r="AJ78" s="72">
        <v>0.001447</v>
      </c>
      <c r="AK78" s="72">
        <v>0.001454</v>
      </c>
      <c r="AL78" s="72">
        <v>0.001528</v>
      </c>
      <c r="AM78" s="72">
        <v>0.00161</v>
      </c>
    </row>
    <row r="79" ht="12.75" customHeight="1">
      <c r="A79" s="72">
        <v>-0.00124</v>
      </c>
      <c r="B79" s="72">
        <v>-7.92E-4</v>
      </c>
      <c r="C79" s="72">
        <v>-5.52E-4</v>
      </c>
      <c r="D79" s="72">
        <v>-3.59E-4</v>
      </c>
      <c r="E79" s="72">
        <v>-3.01E-4</v>
      </c>
      <c r="F79" s="72">
        <v>-3.84E-4</v>
      </c>
      <c r="G79" s="72">
        <v>-3.93E-4</v>
      </c>
      <c r="H79" s="72">
        <v>-5.11E-4</v>
      </c>
      <c r="I79" s="72">
        <v>-5.18E-4</v>
      </c>
      <c r="J79" s="72">
        <v>-6.13E-4</v>
      </c>
      <c r="K79" s="72">
        <v>-7.68E-4</v>
      </c>
      <c r="L79" s="72">
        <v>-8.6E-4</v>
      </c>
      <c r="M79" s="72">
        <v>-9.72E-4</v>
      </c>
      <c r="N79" s="72">
        <v>-8.78E-4</v>
      </c>
      <c r="O79" s="72">
        <v>-8.79E-4</v>
      </c>
      <c r="P79" s="72">
        <v>-9.0E-4</v>
      </c>
      <c r="Q79" s="72">
        <v>-9.47E-4</v>
      </c>
      <c r="R79" s="72">
        <v>-8.5E-4</v>
      </c>
      <c r="S79" s="72">
        <v>-7.26E-4</v>
      </c>
      <c r="T79" s="72">
        <v>-7.02E-4</v>
      </c>
      <c r="U79" s="72">
        <v>-5.15E-4</v>
      </c>
      <c r="V79" s="72">
        <v>-4.11E-4</v>
      </c>
      <c r="W79" s="72">
        <v>-2.88E-4</v>
      </c>
      <c r="X79" s="72">
        <v>-2.11E-4</v>
      </c>
      <c r="Y79" s="72">
        <v>0.0</v>
      </c>
      <c r="Z79" s="72">
        <v>2.68E-4</v>
      </c>
      <c r="AA79" s="72">
        <v>3.65E-4</v>
      </c>
      <c r="AB79" s="72">
        <v>4.94E-4</v>
      </c>
      <c r="AC79" s="72">
        <v>7.47E-4</v>
      </c>
      <c r="AD79" s="72">
        <v>9.5E-4</v>
      </c>
      <c r="AE79" s="72">
        <v>8.84E-4</v>
      </c>
      <c r="AF79" s="72">
        <v>0.001082</v>
      </c>
      <c r="AG79" s="72">
        <v>0.001252</v>
      </c>
      <c r="AH79" s="72">
        <v>0.00143</v>
      </c>
      <c r="AI79" s="72">
        <v>0.001539</v>
      </c>
      <c r="AJ79" s="72">
        <v>0.001578</v>
      </c>
      <c r="AK79" s="72">
        <v>0.001525</v>
      </c>
      <c r="AL79" s="72">
        <v>0.00169</v>
      </c>
      <c r="AM79" s="72">
        <v>0.001713</v>
      </c>
    </row>
    <row r="80" ht="12.75" customHeight="1">
      <c r="A80" s="72">
        <v>-3.94E-4</v>
      </c>
      <c r="B80" s="72">
        <v>-2.39E-4</v>
      </c>
      <c r="C80" s="72">
        <v>-1.31E-4</v>
      </c>
      <c r="D80" s="72">
        <v>-5.9E-5</v>
      </c>
      <c r="E80" s="72">
        <v>-1.32E-4</v>
      </c>
      <c r="F80" s="72">
        <v>-2.05E-4</v>
      </c>
      <c r="G80" s="72">
        <v>-2.98E-4</v>
      </c>
      <c r="H80" s="72">
        <v>-4.96E-4</v>
      </c>
      <c r="I80" s="72">
        <v>-6.67E-4</v>
      </c>
      <c r="J80" s="72">
        <v>-7.84E-4</v>
      </c>
      <c r="K80" s="72">
        <v>-7.23E-4</v>
      </c>
      <c r="L80" s="72">
        <v>-7.65E-4</v>
      </c>
      <c r="M80" s="72">
        <v>-8.64E-4</v>
      </c>
      <c r="N80" s="72">
        <v>-9.31E-4</v>
      </c>
      <c r="O80" s="72">
        <v>-9.69E-4</v>
      </c>
      <c r="P80" s="72">
        <v>-9.45E-4</v>
      </c>
      <c r="Q80" s="72">
        <v>-9.11E-4</v>
      </c>
      <c r="R80" s="72">
        <v>-9.23E-4</v>
      </c>
      <c r="S80" s="72">
        <v>-8.29E-4</v>
      </c>
      <c r="T80" s="72">
        <v>-7.3E-4</v>
      </c>
      <c r="U80" s="72">
        <v>-5.85E-4</v>
      </c>
      <c r="V80" s="72">
        <v>-3.7E-4</v>
      </c>
      <c r="W80" s="72">
        <v>-9.1E-5</v>
      </c>
      <c r="X80" s="72">
        <v>-7.4E-5</v>
      </c>
      <c r="Y80" s="72">
        <v>0.0</v>
      </c>
      <c r="Z80" s="72">
        <v>2.09E-4</v>
      </c>
      <c r="AA80" s="72">
        <v>3.45E-4</v>
      </c>
      <c r="AB80" s="72">
        <v>4.89E-4</v>
      </c>
      <c r="AC80" s="72">
        <v>6.93E-4</v>
      </c>
      <c r="AD80" s="72">
        <v>8.6E-4</v>
      </c>
      <c r="AE80" s="72">
        <v>0.001003</v>
      </c>
      <c r="AF80" s="72">
        <v>0.001112</v>
      </c>
      <c r="AG80" s="72">
        <v>0.001301</v>
      </c>
      <c r="AH80" s="72">
        <v>0.001417</v>
      </c>
      <c r="AI80" s="72">
        <v>0.001515</v>
      </c>
      <c r="AJ80" s="72">
        <v>0.001577</v>
      </c>
      <c r="AK80" s="72">
        <v>0.001555</v>
      </c>
      <c r="AL80" s="72">
        <v>0.00165</v>
      </c>
      <c r="AM80" s="72">
        <v>0.00176</v>
      </c>
    </row>
    <row r="81" ht="12.75" customHeight="1">
      <c r="A81" s="72">
        <v>-0.0013</v>
      </c>
      <c r="B81" s="72">
        <v>-9.87E-4</v>
      </c>
      <c r="C81" s="72">
        <v>-7.59E-4</v>
      </c>
      <c r="D81" s="72">
        <v>-6.56E-4</v>
      </c>
      <c r="E81" s="72">
        <v>-6.49E-4</v>
      </c>
      <c r="F81" s="72">
        <v>-5.82E-4</v>
      </c>
      <c r="G81" s="72">
        <v>-5.71E-4</v>
      </c>
      <c r="H81" s="72">
        <v>-6.18E-4</v>
      </c>
      <c r="I81" s="72">
        <v>-6.33E-4</v>
      </c>
      <c r="J81" s="72">
        <v>-6.76E-4</v>
      </c>
      <c r="K81" s="72">
        <v>-6.85E-4</v>
      </c>
      <c r="L81" s="72">
        <v>-7.06E-4</v>
      </c>
      <c r="M81" s="72">
        <v>-7.74E-4</v>
      </c>
      <c r="N81" s="72">
        <v>-7.68E-4</v>
      </c>
      <c r="O81" s="72">
        <v>-7.8E-4</v>
      </c>
      <c r="P81" s="72">
        <v>-7.12E-4</v>
      </c>
      <c r="Q81" s="72">
        <v>-8.48E-4</v>
      </c>
      <c r="R81" s="72">
        <v>-9.06E-4</v>
      </c>
      <c r="S81" s="72">
        <v>-8.11E-4</v>
      </c>
      <c r="T81" s="72">
        <v>-7.88E-4</v>
      </c>
      <c r="U81" s="72">
        <v>-6.31E-4</v>
      </c>
      <c r="V81" s="72">
        <v>-5.11E-4</v>
      </c>
      <c r="W81" s="72">
        <v>-3.31E-4</v>
      </c>
      <c r="X81" s="72">
        <v>-1.82E-4</v>
      </c>
      <c r="Y81" s="72">
        <v>0.0</v>
      </c>
      <c r="Z81" s="72">
        <v>1.48E-4</v>
      </c>
      <c r="AA81" s="72">
        <v>3.04E-4</v>
      </c>
      <c r="AB81" s="72">
        <v>5.08E-4</v>
      </c>
      <c r="AC81" s="72">
        <v>6.76E-4</v>
      </c>
      <c r="AD81" s="72">
        <v>8.27E-4</v>
      </c>
      <c r="AE81" s="72">
        <v>9.92E-4</v>
      </c>
      <c r="AF81" s="72">
        <v>0.001014</v>
      </c>
      <c r="AG81" s="72">
        <v>0.001137</v>
      </c>
      <c r="AH81" s="72">
        <v>0.001405</v>
      </c>
      <c r="AI81" s="72">
        <v>0.001479</v>
      </c>
      <c r="AJ81" s="72">
        <v>0.001592</v>
      </c>
      <c r="AK81" s="72">
        <v>0.001609</v>
      </c>
      <c r="AL81" s="72">
        <v>0.001641</v>
      </c>
      <c r="AM81" s="72">
        <v>0.001739</v>
      </c>
    </row>
    <row r="82" ht="12.75" customHeight="1">
      <c r="A82" s="72">
        <v>-0.001868</v>
      </c>
      <c r="B82" s="72">
        <v>-0.001327</v>
      </c>
      <c r="C82" s="72">
        <v>-0.001062</v>
      </c>
      <c r="D82" s="72">
        <v>-7.91E-4</v>
      </c>
      <c r="E82" s="72">
        <v>-7.66E-4</v>
      </c>
      <c r="F82" s="72">
        <v>-8.04E-4</v>
      </c>
      <c r="G82" s="72">
        <v>-9.23E-4</v>
      </c>
      <c r="H82" s="72">
        <v>-9.72E-4</v>
      </c>
      <c r="I82" s="72">
        <v>-0.001018</v>
      </c>
      <c r="J82" s="72">
        <v>-0.001094</v>
      </c>
      <c r="K82" s="72">
        <v>-0.001221</v>
      </c>
      <c r="L82" s="72">
        <v>-0.001389</v>
      </c>
      <c r="M82" s="72">
        <v>-0.001469</v>
      </c>
      <c r="N82" s="72">
        <v>-0.001302</v>
      </c>
      <c r="O82" s="72">
        <v>-0.001354</v>
      </c>
      <c r="P82" s="72">
        <v>-0.001398</v>
      </c>
      <c r="Q82" s="72">
        <v>-0.001336</v>
      </c>
      <c r="R82" s="72">
        <v>-0.001241</v>
      </c>
      <c r="S82" s="72">
        <v>-0.001081</v>
      </c>
      <c r="T82" s="72">
        <v>-9.66E-4</v>
      </c>
      <c r="U82" s="72">
        <v>-7.42E-4</v>
      </c>
      <c r="V82" s="72">
        <v>-5.52E-4</v>
      </c>
      <c r="W82" s="72">
        <v>-3.3E-4</v>
      </c>
      <c r="X82" s="72">
        <v>-2.53E-4</v>
      </c>
      <c r="Y82" s="72">
        <v>0.0</v>
      </c>
      <c r="Z82" s="72">
        <v>2.58E-4</v>
      </c>
      <c r="AA82" s="72">
        <v>3.84E-4</v>
      </c>
      <c r="AB82" s="72">
        <v>5.69E-4</v>
      </c>
      <c r="AC82" s="72">
        <v>7.74E-4</v>
      </c>
      <c r="AD82" s="72">
        <v>9.77E-4</v>
      </c>
      <c r="AE82" s="72">
        <v>9.61E-4</v>
      </c>
      <c r="AF82" s="72">
        <v>0.001137</v>
      </c>
      <c r="AG82" s="72">
        <v>0.001305</v>
      </c>
      <c r="AH82" s="72">
        <v>0.001416</v>
      </c>
      <c r="AI82" s="72">
        <v>0.001469</v>
      </c>
      <c r="AJ82" s="72">
        <v>0.001448</v>
      </c>
      <c r="AK82" s="72">
        <v>0.001442</v>
      </c>
      <c r="AL82" s="72">
        <v>0.001575</v>
      </c>
      <c r="AM82" s="72">
        <v>0.001636</v>
      </c>
    </row>
    <row r="83" ht="12.75" customHeight="1">
      <c r="A83" s="72">
        <v>-0.002841</v>
      </c>
      <c r="B83" s="72">
        <v>-0.002676</v>
      </c>
      <c r="C83" s="72">
        <v>-0.002353</v>
      </c>
      <c r="D83" s="72">
        <v>-0.002175</v>
      </c>
      <c r="E83" s="72">
        <v>-0.002038</v>
      </c>
      <c r="F83" s="72">
        <v>-0.002035</v>
      </c>
      <c r="G83" s="72">
        <v>-0.00202</v>
      </c>
      <c r="H83" s="72">
        <v>-0.002133</v>
      </c>
      <c r="I83" s="72">
        <v>-0.002302</v>
      </c>
      <c r="J83" s="72">
        <v>-0.002263</v>
      </c>
      <c r="K83" s="72">
        <v>-0.001773</v>
      </c>
      <c r="L83" s="72">
        <v>-0.001637</v>
      </c>
      <c r="M83" s="72">
        <v>-0.001737</v>
      </c>
      <c r="N83" s="72">
        <v>-0.001794</v>
      </c>
      <c r="O83" s="72">
        <v>-0.001616</v>
      </c>
      <c r="P83" s="72">
        <v>-0.001646</v>
      </c>
      <c r="Q83" s="72">
        <v>-0.001788</v>
      </c>
      <c r="R83" s="72">
        <v>-0.001773</v>
      </c>
      <c r="S83" s="72">
        <v>-0.001637</v>
      </c>
      <c r="T83" s="72">
        <v>-0.001219</v>
      </c>
      <c r="U83" s="72">
        <v>-0.001001</v>
      </c>
      <c r="V83" s="72">
        <v>-6.35E-4</v>
      </c>
      <c r="W83" s="72">
        <v>-2.56E-4</v>
      </c>
      <c r="X83" s="72">
        <v>-5.9E-5</v>
      </c>
      <c r="Y83" s="72">
        <v>0.0</v>
      </c>
      <c r="Z83" s="72">
        <v>2.4E-4</v>
      </c>
      <c r="AA83" s="72">
        <v>5.68E-4</v>
      </c>
      <c r="AB83" s="72">
        <v>7.09E-4</v>
      </c>
      <c r="AC83" s="72">
        <v>8.72E-4</v>
      </c>
      <c r="AD83" s="72">
        <v>0.001085</v>
      </c>
      <c r="AE83" s="72">
        <v>0.001301</v>
      </c>
      <c r="AF83" s="72">
        <v>0.001279</v>
      </c>
      <c r="AG83" s="72">
        <v>0.001485</v>
      </c>
      <c r="AH83" s="72">
        <v>0.001625</v>
      </c>
      <c r="AI83" s="72">
        <v>0.00172</v>
      </c>
      <c r="AJ83" s="72">
        <v>0.001826</v>
      </c>
      <c r="AK83" s="72">
        <v>0.001766</v>
      </c>
      <c r="AL83" s="72">
        <v>0.00165</v>
      </c>
      <c r="AM83" s="72">
        <v>0.001827</v>
      </c>
    </row>
    <row r="84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</row>
    <row r="85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29"/>
    <col customWidth="1" min="25" max="26" width="9.57"/>
    <col customWidth="1" min="27" max="37" width="10.29"/>
    <col customWidth="1" min="38" max="39" width="9.14"/>
  </cols>
  <sheetData>
    <row r="1" ht="12.75" customHeight="1">
      <c r="A1" s="72">
        <v>-0.037462</v>
      </c>
      <c r="B1" s="72">
        <v>-0.035133</v>
      </c>
      <c r="C1" s="72">
        <v>-0.032421</v>
      </c>
      <c r="D1" s="72">
        <v>-0.030933</v>
      </c>
      <c r="E1" s="72">
        <v>-0.028221</v>
      </c>
      <c r="F1" s="72">
        <v>-0.025899</v>
      </c>
      <c r="G1" s="72">
        <v>-0.023567</v>
      </c>
      <c r="H1" s="72">
        <v>-0.02127</v>
      </c>
      <c r="I1" s="72">
        <v>-0.020099</v>
      </c>
      <c r="J1" s="72">
        <v>-0.017243</v>
      </c>
      <c r="K1" s="72">
        <v>-0.014425</v>
      </c>
      <c r="L1" s="72">
        <v>-0.011978</v>
      </c>
      <c r="M1" s="72">
        <v>-0.009942</v>
      </c>
      <c r="N1" s="72">
        <v>-0.008226</v>
      </c>
      <c r="O1" s="72">
        <v>-0.006991</v>
      </c>
      <c r="P1" s="72">
        <v>-0.006271</v>
      </c>
      <c r="Q1" s="72">
        <v>-0.006139</v>
      </c>
      <c r="R1" s="72">
        <v>-0.006265</v>
      </c>
      <c r="S1" s="72">
        <v>-0.00364</v>
      </c>
      <c r="T1" s="72">
        <v>-0.00297</v>
      </c>
      <c r="U1" s="72">
        <v>-0.002841</v>
      </c>
      <c r="V1" s="72">
        <v>-0.001544</v>
      </c>
      <c r="W1" s="72">
        <v>-0.001154</v>
      </c>
      <c r="X1" s="72">
        <v>-2.74E-4</v>
      </c>
      <c r="Y1" s="72">
        <v>0.0</v>
      </c>
      <c r="Z1" s="72">
        <v>-3.27E-4</v>
      </c>
      <c r="AA1" s="72">
        <v>-6.72E-4</v>
      </c>
      <c r="AB1" s="72">
        <v>-4.47E-4</v>
      </c>
      <c r="AC1" s="72">
        <v>-0.001108</v>
      </c>
      <c r="AD1" s="72">
        <v>-3.53E-4</v>
      </c>
      <c r="AE1" s="72">
        <v>4.87E-4</v>
      </c>
      <c r="AF1" s="72">
        <v>7.6E-5</v>
      </c>
      <c r="AG1" s="72">
        <v>5.78E-4</v>
      </c>
      <c r="AH1" s="72">
        <v>0.001735</v>
      </c>
      <c r="AI1" s="72">
        <v>0.001635</v>
      </c>
      <c r="AJ1" s="72">
        <v>0.00243</v>
      </c>
      <c r="AK1" s="72">
        <v>0.002414</v>
      </c>
      <c r="AL1" s="72">
        <v>-4.88E-4</v>
      </c>
      <c r="AM1" s="72">
        <v>-0.00145</v>
      </c>
    </row>
    <row r="2" ht="12.75" customHeight="1">
      <c r="A2" s="72">
        <v>-0.036052</v>
      </c>
      <c r="B2" s="72">
        <v>-0.034055</v>
      </c>
      <c r="C2" s="72">
        <v>-0.031769</v>
      </c>
      <c r="D2" s="72">
        <v>-0.030044</v>
      </c>
      <c r="E2" s="72">
        <v>-0.027643</v>
      </c>
      <c r="F2" s="72">
        <v>-0.025124</v>
      </c>
      <c r="G2" s="72">
        <v>-0.023331</v>
      </c>
      <c r="H2" s="72">
        <v>-0.021523</v>
      </c>
      <c r="I2" s="72">
        <v>-0.020661</v>
      </c>
      <c r="J2" s="72">
        <v>-0.01856</v>
      </c>
      <c r="K2" s="72">
        <v>-0.015299</v>
      </c>
      <c r="L2" s="72">
        <v>-0.013468</v>
      </c>
      <c r="M2" s="72">
        <v>-0.011456</v>
      </c>
      <c r="N2" s="72">
        <v>-0.009892</v>
      </c>
      <c r="O2" s="72">
        <v>-0.008804</v>
      </c>
      <c r="P2" s="72">
        <v>-0.008253</v>
      </c>
      <c r="Q2" s="72">
        <v>-0.007611</v>
      </c>
      <c r="R2" s="72">
        <v>-0.007477</v>
      </c>
      <c r="S2" s="72">
        <v>-0.005068</v>
      </c>
      <c r="T2" s="72">
        <v>-0.003656</v>
      </c>
      <c r="U2" s="72">
        <v>-0.002938</v>
      </c>
      <c r="V2" s="72">
        <v>-0.001786</v>
      </c>
      <c r="W2" s="72">
        <v>-0.001125</v>
      </c>
      <c r="X2" s="72">
        <v>-4.46E-4</v>
      </c>
      <c r="Y2" s="72">
        <v>0.0</v>
      </c>
      <c r="Z2" s="72">
        <v>-9.0E-5</v>
      </c>
      <c r="AA2" s="72">
        <v>-2.58E-4</v>
      </c>
      <c r="AB2" s="72">
        <v>-6.02E-4</v>
      </c>
      <c r="AC2" s="72">
        <v>-6.62E-4</v>
      </c>
      <c r="AD2" s="72">
        <v>8.7E-5</v>
      </c>
      <c r="AE2" s="72">
        <v>2.79E-4</v>
      </c>
      <c r="AF2" s="72">
        <v>3.29E-4</v>
      </c>
      <c r="AG2" s="72">
        <v>5.57E-4</v>
      </c>
      <c r="AH2" s="72">
        <v>0.001758</v>
      </c>
      <c r="AI2" s="72">
        <v>0.001938</v>
      </c>
      <c r="AJ2" s="72">
        <v>0.002087</v>
      </c>
      <c r="AK2" s="72">
        <v>0.001968</v>
      </c>
      <c r="AL2" s="72">
        <v>-7.57E-4</v>
      </c>
      <c r="AM2" s="72">
        <v>-0.001519</v>
      </c>
    </row>
    <row r="3" ht="12.75" customHeight="1">
      <c r="A3" s="72">
        <v>-0.033577</v>
      </c>
      <c r="B3" s="72">
        <v>-0.031851</v>
      </c>
      <c r="C3" s="72">
        <v>-0.02964</v>
      </c>
      <c r="D3" s="72">
        <v>-0.027798</v>
      </c>
      <c r="E3" s="72">
        <v>-0.025667</v>
      </c>
      <c r="F3" s="72">
        <v>-0.023271</v>
      </c>
      <c r="G3" s="72">
        <v>-0.02109</v>
      </c>
      <c r="H3" s="72">
        <v>-0.019546</v>
      </c>
      <c r="I3" s="72">
        <v>-0.018636</v>
      </c>
      <c r="J3" s="72">
        <v>-0.016391</v>
      </c>
      <c r="K3" s="72">
        <v>-0.013634</v>
      </c>
      <c r="L3" s="72">
        <v>-0.011667</v>
      </c>
      <c r="M3" s="72">
        <v>-0.009697</v>
      </c>
      <c r="N3" s="72">
        <v>-0.008408</v>
      </c>
      <c r="O3" s="72">
        <v>-0.007307</v>
      </c>
      <c r="P3" s="72">
        <v>-0.006838</v>
      </c>
      <c r="Q3" s="72">
        <v>-0.006556</v>
      </c>
      <c r="R3" s="72">
        <v>-0.006274</v>
      </c>
      <c r="S3" s="72">
        <v>-0.004111</v>
      </c>
      <c r="T3" s="72">
        <v>-0.003199</v>
      </c>
      <c r="U3" s="72">
        <v>-0.002563</v>
      </c>
      <c r="V3" s="72">
        <v>-0.001342</v>
      </c>
      <c r="W3" s="72">
        <v>-0.001028</v>
      </c>
      <c r="X3" s="72">
        <v>-1.46E-4</v>
      </c>
      <c r="Y3" s="72">
        <v>0.0</v>
      </c>
      <c r="Z3" s="72">
        <v>-3.53E-4</v>
      </c>
      <c r="AA3" s="72">
        <v>-5.5E-4</v>
      </c>
      <c r="AB3" s="72">
        <v>-8.95E-4</v>
      </c>
      <c r="AC3" s="72">
        <v>-0.001054</v>
      </c>
      <c r="AD3" s="72">
        <v>-7.01E-4</v>
      </c>
      <c r="AE3" s="72">
        <v>-7.5E-5</v>
      </c>
      <c r="AF3" s="72">
        <v>-3.98E-4</v>
      </c>
      <c r="AG3" s="72">
        <v>-1.26E-4</v>
      </c>
      <c r="AH3" s="72">
        <v>9.57E-4</v>
      </c>
      <c r="AI3" s="72">
        <v>4.46E-4</v>
      </c>
      <c r="AJ3" s="72">
        <v>6.15E-4</v>
      </c>
      <c r="AK3" s="72">
        <v>3.8E-4</v>
      </c>
      <c r="AL3" s="72">
        <v>-0.002401</v>
      </c>
      <c r="AM3" s="72">
        <v>-0.003611</v>
      </c>
    </row>
    <row r="4" ht="12.75" customHeight="1">
      <c r="A4" s="72">
        <v>-0.02844</v>
      </c>
      <c r="B4" s="72">
        <v>-0.02662</v>
      </c>
      <c r="C4" s="72">
        <v>-0.024588</v>
      </c>
      <c r="D4" s="72">
        <v>-0.023018</v>
      </c>
      <c r="E4" s="72">
        <v>-0.020827</v>
      </c>
      <c r="F4" s="72">
        <v>-0.018801</v>
      </c>
      <c r="G4" s="72">
        <v>-0.017028</v>
      </c>
      <c r="H4" s="72">
        <v>-0.015578</v>
      </c>
      <c r="I4" s="72">
        <v>-0.014987</v>
      </c>
      <c r="J4" s="72">
        <v>-0.013031</v>
      </c>
      <c r="K4" s="72">
        <v>-0.010739</v>
      </c>
      <c r="L4" s="72">
        <v>-0.009082</v>
      </c>
      <c r="M4" s="72">
        <v>-0.007411</v>
      </c>
      <c r="N4" s="72">
        <v>-0.006378</v>
      </c>
      <c r="O4" s="72">
        <v>-0.005616</v>
      </c>
      <c r="P4" s="72">
        <v>-0.005314</v>
      </c>
      <c r="Q4" s="72">
        <v>-0.005165</v>
      </c>
      <c r="R4" s="72">
        <v>-0.004859</v>
      </c>
      <c r="S4" s="72">
        <v>-0.003127</v>
      </c>
      <c r="T4" s="72">
        <v>-0.002166</v>
      </c>
      <c r="U4" s="72">
        <v>-0.001899</v>
      </c>
      <c r="V4" s="72">
        <v>-0.001047</v>
      </c>
      <c r="W4" s="72">
        <v>-6.79E-4</v>
      </c>
      <c r="X4" s="72">
        <v>-9.9E-5</v>
      </c>
      <c r="Y4" s="72">
        <v>0.0</v>
      </c>
      <c r="Z4" s="72">
        <v>-4.53E-4</v>
      </c>
      <c r="AA4" s="72">
        <v>-0.001012</v>
      </c>
      <c r="AB4" s="72">
        <v>-0.001327</v>
      </c>
      <c r="AC4" s="72">
        <v>-0.00173</v>
      </c>
      <c r="AD4" s="72">
        <v>-0.001495</v>
      </c>
      <c r="AE4" s="72">
        <v>-0.001308</v>
      </c>
      <c r="AF4" s="72">
        <v>-0.00176</v>
      </c>
      <c r="AG4" s="72">
        <v>-0.001524</v>
      </c>
      <c r="AH4" s="72">
        <v>-8.21E-4</v>
      </c>
      <c r="AI4" s="72">
        <v>-0.001344</v>
      </c>
      <c r="AJ4" s="72">
        <v>-0.001498</v>
      </c>
      <c r="AK4" s="72">
        <v>-0.002392</v>
      </c>
      <c r="AL4" s="72">
        <v>-0.004958</v>
      </c>
      <c r="AM4" s="72">
        <v>-0.006213</v>
      </c>
    </row>
    <row r="5" ht="12.75" customHeight="1">
      <c r="A5" s="72">
        <v>-0.022744</v>
      </c>
      <c r="B5" s="72">
        <v>-0.021313</v>
      </c>
      <c r="C5" s="72">
        <v>-0.019597</v>
      </c>
      <c r="D5" s="72">
        <v>-0.018152</v>
      </c>
      <c r="E5" s="72">
        <v>-0.016365</v>
      </c>
      <c r="F5" s="72">
        <v>-0.014619</v>
      </c>
      <c r="G5" s="72">
        <v>-0.013042</v>
      </c>
      <c r="H5" s="72">
        <v>-0.012179</v>
      </c>
      <c r="I5" s="72">
        <v>-0.01174</v>
      </c>
      <c r="J5" s="72">
        <v>-0.010101</v>
      </c>
      <c r="K5" s="72">
        <v>-0.007953</v>
      </c>
      <c r="L5" s="72">
        <v>-0.006365</v>
      </c>
      <c r="M5" s="72">
        <v>-0.00523</v>
      </c>
      <c r="N5" s="72">
        <v>-0.004305</v>
      </c>
      <c r="O5" s="72">
        <v>-0.00374</v>
      </c>
      <c r="P5" s="72">
        <v>-0.003702</v>
      </c>
      <c r="Q5" s="72">
        <v>-0.003437</v>
      </c>
      <c r="R5" s="72">
        <v>-0.003314</v>
      </c>
      <c r="S5" s="72">
        <v>-0.001797</v>
      </c>
      <c r="T5" s="72">
        <v>-0.001185</v>
      </c>
      <c r="U5" s="72">
        <v>-9.24E-4</v>
      </c>
      <c r="V5" s="72">
        <v>-3.81E-4</v>
      </c>
      <c r="W5" s="72">
        <v>-1.71E-4</v>
      </c>
      <c r="X5" s="72">
        <v>1.72E-4</v>
      </c>
      <c r="Y5" s="72">
        <v>0.0</v>
      </c>
      <c r="Z5" s="72">
        <v>-5.91E-4</v>
      </c>
      <c r="AA5" s="72">
        <v>-0.00119</v>
      </c>
      <c r="AB5" s="72">
        <v>-0.001731</v>
      </c>
      <c r="AC5" s="72">
        <v>-0.002018</v>
      </c>
      <c r="AD5" s="72">
        <v>-0.002076</v>
      </c>
      <c r="AE5" s="72">
        <v>-0.001846</v>
      </c>
      <c r="AF5" s="72">
        <v>-0.002399</v>
      </c>
      <c r="AG5" s="72">
        <v>-0.002363</v>
      </c>
      <c r="AH5" s="72">
        <v>-0.002016</v>
      </c>
      <c r="AI5" s="72">
        <v>-0.002336</v>
      </c>
      <c r="AJ5" s="72">
        <v>-0.002997</v>
      </c>
      <c r="AK5" s="72">
        <v>-0.003862</v>
      </c>
      <c r="AL5" s="72">
        <v>-0.006514</v>
      </c>
      <c r="AM5" s="72">
        <v>-0.007808</v>
      </c>
    </row>
    <row r="6" ht="12.75" customHeight="1">
      <c r="A6" s="72">
        <v>-0.01888</v>
      </c>
      <c r="B6" s="72">
        <v>-0.017501</v>
      </c>
      <c r="C6" s="72">
        <v>-0.015848</v>
      </c>
      <c r="D6" s="72">
        <v>-0.01465</v>
      </c>
      <c r="E6" s="72">
        <v>-0.013006</v>
      </c>
      <c r="F6" s="72">
        <v>-0.01139</v>
      </c>
      <c r="G6" s="72">
        <v>-0.01007</v>
      </c>
      <c r="H6" s="72">
        <v>-0.00937</v>
      </c>
      <c r="I6" s="72">
        <v>-0.008841</v>
      </c>
      <c r="J6" s="72">
        <v>-0.007315</v>
      </c>
      <c r="K6" s="72">
        <v>-0.005599</v>
      </c>
      <c r="L6" s="72">
        <v>-0.004199</v>
      </c>
      <c r="M6" s="72">
        <v>-0.003204</v>
      </c>
      <c r="N6" s="72">
        <v>-0.002515</v>
      </c>
      <c r="O6" s="72">
        <v>-0.002037</v>
      </c>
      <c r="P6" s="72">
        <v>-0.002106</v>
      </c>
      <c r="Q6" s="72">
        <v>-0.001892</v>
      </c>
      <c r="R6" s="72">
        <v>-0.001891</v>
      </c>
      <c r="S6" s="72">
        <v>-6.94E-4</v>
      </c>
      <c r="T6" s="72">
        <v>-1.83E-4</v>
      </c>
      <c r="U6" s="72">
        <v>-1.25E-4</v>
      </c>
      <c r="V6" s="72">
        <v>1.83E-4</v>
      </c>
      <c r="W6" s="72">
        <v>2.47E-4</v>
      </c>
      <c r="X6" s="72">
        <v>2.78E-4</v>
      </c>
      <c r="Y6" s="72">
        <v>0.0</v>
      </c>
      <c r="Z6" s="72">
        <v>-6.85E-4</v>
      </c>
      <c r="AA6" s="72">
        <v>-0.001581</v>
      </c>
      <c r="AB6" s="72">
        <v>-0.002014</v>
      </c>
      <c r="AC6" s="72">
        <v>-0.002572</v>
      </c>
      <c r="AD6" s="72">
        <v>-0.002718</v>
      </c>
      <c r="AE6" s="72">
        <v>-0.002601</v>
      </c>
      <c r="AF6" s="72">
        <v>-0.003307</v>
      </c>
      <c r="AG6" s="72">
        <v>-0.003233</v>
      </c>
      <c r="AH6" s="72">
        <v>-0.003084</v>
      </c>
      <c r="AI6" s="72">
        <v>-0.003803</v>
      </c>
      <c r="AJ6" s="72">
        <v>-0.004205</v>
      </c>
      <c r="AK6" s="72">
        <v>-0.00536</v>
      </c>
      <c r="AL6" s="72">
        <v>-0.007946</v>
      </c>
      <c r="AM6" s="72">
        <v>-0.009218</v>
      </c>
    </row>
    <row r="7" ht="12.75" customHeight="1">
      <c r="A7" s="72">
        <v>-0.01541</v>
      </c>
      <c r="B7" s="72">
        <v>-0.014157</v>
      </c>
      <c r="C7" s="72">
        <v>-0.012647</v>
      </c>
      <c r="D7" s="72">
        <v>-0.011473</v>
      </c>
      <c r="E7" s="72">
        <v>-0.010006</v>
      </c>
      <c r="F7" s="72">
        <v>-0.008663</v>
      </c>
      <c r="G7" s="72">
        <v>-0.007534</v>
      </c>
      <c r="H7" s="72">
        <v>-0.006925</v>
      </c>
      <c r="I7" s="72">
        <v>-0.006585</v>
      </c>
      <c r="J7" s="72">
        <v>-0.005312</v>
      </c>
      <c r="K7" s="72">
        <v>-0.00369</v>
      </c>
      <c r="L7" s="72">
        <v>-0.002641</v>
      </c>
      <c r="M7" s="72">
        <v>-0.001772</v>
      </c>
      <c r="N7" s="72">
        <v>-0.001128</v>
      </c>
      <c r="O7" s="72">
        <v>-7.81E-4</v>
      </c>
      <c r="P7" s="72">
        <v>-0.001048</v>
      </c>
      <c r="Q7" s="72">
        <v>-9.91E-4</v>
      </c>
      <c r="R7" s="72">
        <v>-9.77E-4</v>
      </c>
      <c r="S7" s="72">
        <v>5.7E-5</v>
      </c>
      <c r="T7" s="72">
        <v>3.98E-4</v>
      </c>
      <c r="U7" s="72">
        <v>4.3E-4</v>
      </c>
      <c r="V7" s="72">
        <v>5.56E-4</v>
      </c>
      <c r="W7" s="72">
        <v>5.21E-4</v>
      </c>
      <c r="X7" s="72">
        <v>3.72E-4</v>
      </c>
      <c r="Y7" s="72">
        <v>0.0</v>
      </c>
      <c r="Z7" s="72">
        <v>-8.54E-4</v>
      </c>
      <c r="AA7" s="72">
        <v>-0.001717</v>
      </c>
      <c r="AB7" s="72">
        <v>-0.002494</v>
      </c>
      <c r="AC7" s="72">
        <v>-0.002852</v>
      </c>
      <c r="AD7" s="72">
        <v>-0.003099</v>
      </c>
      <c r="AE7" s="72">
        <v>-0.003175</v>
      </c>
      <c r="AF7" s="72">
        <v>-0.003693</v>
      </c>
      <c r="AG7" s="72">
        <v>-0.003786</v>
      </c>
      <c r="AH7" s="72">
        <v>-0.003703</v>
      </c>
      <c r="AI7" s="72">
        <v>-0.004154</v>
      </c>
      <c r="AJ7" s="72">
        <v>-0.004949</v>
      </c>
      <c r="AK7" s="72">
        <v>-0.005951</v>
      </c>
      <c r="AL7" s="72">
        <v>-0.00848</v>
      </c>
      <c r="AM7" s="72">
        <v>-0.009818</v>
      </c>
    </row>
    <row r="8" ht="12.75" customHeight="1">
      <c r="A8" s="72">
        <v>-0.012752</v>
      </c>
      <c r="B8" s="72">
        <v>-0.011762</v>
      </c>
      <c r="C8" s="72">
        <v>-0.010469</v>
      </c>
      <c r="D8" s="72">
        <v>-0.009498</v>
      </c>
      <c r="E8" s="72">
        <v>-0.008228</v>
      </c>
      <c r="F8" s="72">
        <v>-0.007007</v>
      </c>
      <c r="G8" s="72">
        <v>-0.006098</v>
      </c>
      <c r="H8" s="72">
        <v>-0.00552</v>
      </c>
      <c r="I8" s="72">
        <v>-0.005297</v>
      </c>
      <c r="J8" s="72">
        <v>-0.004088</v>
      </c>
      <c r="K8" s="72">
        <v>-0.002612</v>
      </c>
      <c r="L8" s="72">
        <v>-0.001684</v>
      </c>
      <c r="M8" s="72">
        <v>-7.89E-4</v>
      </c>
      <c r="N8" s="72">
        <v>-3.22E-4</v>
      </c>
      <c r="O8" s="72">
        <v>-5.9E-5</v>
      </c>
      <c r="P8" s="72">
        <v>-1.05E-4</v>
      </c>
      <c r="Q8" s="72">
        <v>-1.76E-4</v>
      </c>
      <c r="R8" s="72">
        <v>-1.74E-4</v>
      </c>
      <c r="S8" s="72">
        <v>6.47E-4</v>
      </c>
      <c r="T8" s="72">
        <v>8.52E-4</v>
      </c>
      <c r="U8" s="72">
        <v>7.37E-4</v>
      </c>
      <c r="V8" s="72">
        <v>7.87E-4</v>
      </c>
      <c r="W8" s="72">
        <v>6.02E-4</v>
      </c>
      <c r="X8" s="72">
        <v>3.98E-4</v>
      </c>
      <c r="Y8" s="72">
        <v>0.0</v>
      </c>
      <c r="Z8" s="72">
        <v>-9.92E-4</v>
      </c>
      <c r="AA8" s="72">
        <v>-0.001981</v>
      </c>
      <c r="AB8" s="72">
        <v>-0.00256</v>
      </c>
      <c r="AC8" s="72">
        <v>-0.003077</v>
      </c>
      <c r="AD8" s="72">
        <v>-0.003435</v>
      </c>
      <c r="AE8" s="72">
        <v>-0.003445</v>
      </c>
      <c r="AF8" s="72">
        <v>-0.00396</v>
      </c>
      <c r="AG8" s="72">
        <v>-0.00403</v>
      </c>
      <c r="AH8" s="72">
        <v>-0.003961</v>
      </c>
      <c r="AI8" s="72">
        <v>-0.00442</v>
      </c>
      <c r="AJ8" s="72">
        <v>-0.00511</v>
      </c>
      <c r="AK8" s="72">
        <v>-0.006167</v>
      </c>
      <c r="AL8" s="72">
        <v>-0.00848</v>
      </c>
      <c r="AM8" s="72">
        <v>-0.00984</v>
      </c>
    </row>
    <row r="9" ht="12.75" customHeight="1">
      <c r="A9" s="72">
        <v>-0.011493</v>
      </c>
      <c r="B9" s="72">
        <v>-0.010529</v>
      </c>
      <c r="C9" s="72">
        <v>-0.009257</v>
      </c>
      <c r="D9" s="72">
        <v>-0.00837</v>
      </c>
      <c r="E9" s="72">
        <v>-0.00715</v>
      </c>
      <c r="F9" s="72">
        <v>-0.00599</v>
      </c>
      <c r="G9" s="72">
        <v>-0.005129</v>
      </c>
      <c r="H9" s="72">
        <v>-0.004604</v>
      </c>
      <c r="I9" s="72">
        <v>-0.004351</v>
      </c>
      <c r="J9" s="72">
        <v>-0.003145</v>
      </c>
      <c r="K9" s="72">
        <v>-0.001933</v>
      </c>
      <c r="L9" s="72">
        <v>-9.57E-4</v>
      </c>
      <c r="M9" s="72">
        <v>-2.15E-4</v>
      </c>
      <c r="N9" s="72">
        <v>2.9E-4</v>
      </c>
      <c r="O9" s="72">
        <v>4.87E-4</v>
      </c>
      <c r="P9" s="72">
        <v>3.88E-4</v>
      </c>
      <c r="Q9" s="72">
        <v>3.67E-4</v>
      </c>
      <c r="R9" s="72">
        <v>3.91E-4</v>
      </c>
      <c r="S9" s="72">
        <v>9.78E-4</v>
      </c>
      <c r="T9" s="72">
        <v>0.00121</v>
      </c>
      <c r="U9" s="72">
        <v>0.001008</v>
      </c>
      <c r="V9" s="72">
        <v>9.45E-4</v>
      </c>
      <c r="W9" s="72">
        <v>7.62E-4</v>
      </c>
      <c r="X9" s="72">
        <v>4.98E-4</v>
      </c>
      <c r="Y9" s="72">
        <v>0.0</v>
      </c>
      <c r="Z9" s="72">
        <v>-0.001022</v>
      </c>
      <c r="AA9" s="72">
        <v>-0.002063</v>
      </c>
      <c r="AB9" s="72">
        <v>-0.002644</v>
      </c>
      <c r="AC9" s="72">
        <v>-0.00314</v>
      </c>
      <c r="AD9" s="72">
        <v>-0.003423</v>
      </c>
      <c r="AE9" s="72">
        <v>-0.003626</v>
      </c>
      <c r="AF9" s="72">
        <v>-0.003986</v>
      </c>
      <c r="AG9" s="72">
        <v>-0.004115</v>
      </c>
      <c r="AH9" s="72">
        <v>-0.003965</v>
      </c>
      <c r="AI9" s="72">
        <v>-0.004364</v>
      </c>
      <c r="AJ9" s="72">
        <v>-0.00496</v>
      </c>
      <c r="AK9" s="72">
        <v>-0.005858</v>
      </c>
      <c r="AL9" s="72">
        <v>-0.008118</v>
      </c>
      <c r="AM9" s="72">
        <v>-0.009306</v>
      </c>
    </row>
    <row r="10" ht="12.75" customHeight="1">
      <c r="A10" s="72">
        <v>-0.010059</v>
      </c>
      <c r="B10" s="72">
        <v>-0.009161</v>
      </c>
      <c r="C10" s="72">
        <v>-0.008076</v>
      </c>
      <c r="D10" s="72">
        <v>-0.007229</v>
      </c>
      <c r="E10" s="72">
        <v>-0.006161</v>
      </c>
      <c r="F10" s="72">
        <v>-0.005126</v>
      </c>
      <c r="G10" s="72">
        <v>-0.004369</v>
      </c>
      <c r="H10" s="72">
        <v>-0.003891</v>
      </c>
      <c r="I10" s="72">
        <v>-0.003641</v>
      </c>
      <c r="J10" s="72">
        <v>-0.002613</v>
      </c>
      <c r="K10" s="72">
        <v>-0.00143</v>
      </c>
      <c r="L10" s="72">
        <v>-5.36E-4</v>
      </c>
      <c r="M10" s="72">
        <v>1.16E-4</v>
      </c>
      <c r="N10" s="72">
        <v>6.7E-4</v>
      </c>
      <c r="O10" s="72">
        <v>8.25E-4</v>
      </c>
      <c r="P10" s="72">
        <v>7.86E-4</v>
      </c>
      <c r="Q10" s="72">
        <v>7.91E-4</v>
      </c>
      <c r="R10" s="72">
        <v>7.8E-4</v>
      </c>
      <c r="S10" s="72">
        <v>0.001342</v>
      </c>
      <c r="T10" s="72">
        <v>0.001531</v>
      </c>
      <c r="U10" s="72">
        <v>0.001272</v>
      </c>
      <c r="V10" s="72">
        <v>0.001165</v>
      </c>
      <c r="W10" s="72">
        <v>9.28E-4</v>
      </c>
      <c r="X10" s="72">
        <v>5.56E-4</v>
      </c>
      <c r="Y10" s="72">
        <v>0.0</v>
      </c>
      <c r="Z10" s="72">
        <v>-0.001017</v>
      </c>
      <c r="AA10" s="72">
        <v>-0.002018</v>
      </c>
      <c r="AB10" s="72">
        <v>-0.002699</v>
      </c>
      <c r="AC10" s="72">
        <v>-0.003241</v>
      </c>
      <c r="AD10" s="72">
        <v>-0.003335</v>
      </c>
      <c r="AE10" s="72">
        <v>-0.003569</v>
      </c>
      <c r="AF10" s="72">
        <v>-0.00395</v>
      </c>
      <c r="AG10" s="72">
        <v>-0.004042</v>
      </c>
      <c r="AH10" s="72">
        <v>-0.0038</v>
      </c>
      <c r="AI10" s="72">
        <v>-0.004217</v>
      </c>
      <c r="AJ10" s="72">
        <v>-0.004765</v>
      </c>
      <c r="AK10" s="72">
        <v>-0.00567</v>
      </c>
      <c r="AL10" s="72">
        <v>-0.007572</v>
      </c>
      <c r="AM10" s="72">
        <v>-0.008718</v>
      </c>
    </row>
    <row r="11" ht="12.75" customHeight="1">
      <c r="A11" s="72">
        <v>-0.009078</v>
      </c>
      <c r="B11" s="72">
        <v>-0.008327</v>
      </c>
      <c r="C11" s="72">
        <v>-0.007324</v>
      </c>
      <c r="D11" s="72">
        <v>-0.006519</v>
      </c>
      <c r="E11" s="72">
        <v>-0.005512</v>
      </c>
      <c r="F11" s="72">
        <v>-0.004516</v>
      </c>
      <c r="G11" s="72">
        <v>-0.003889</v>
      </c>
      <c r="H11" s="72">
        <v>-0.003429</v>
      </c>
      <c r="I11" s="72">
        <v>-0.003162</v>
      </c>
      <c r="J11" s="72">
        <v>-0.00217</v>
      </c>
      <c r="K11" s="72">
        <v>-0.001061</v>
      </c>
      <c r="L11" s="72">
        <v>-1.47E-4</v>
      </c>
      <c r="M11" s="72">
        <v>4.35E-4</v>
      </c>
      <c r="N11" s="72">
        <v>9.15E-4</v>
      </c>
      <c r="O11" s="72">
        <v>0.001058</v>
      </c>
      <c r="P11" s="72">
        <v>0.001124</v>
      </c>
      <c r="Q11" s="72">
        <v>0.001131</v>
      </c>
      <c r="R11" s="72">
        <v>0.001101</v>
      </c>
      <c r="S11" s="72">
        <v>0.00151</v>
      </c>
      <c r="T11" s="72">
        <v>0.001701</v>
      </c>
      <c r="U11" s="72">
        <v>0.00133</v>
      </c>
      <c r="V11" s="72">
        <v>0.00124</v>
      </c>
      <c r="W11" s="72">
        <v>9.03E-4</v>
      </c>
      <c r="X11" s="72">
        <v>5.57E-4</v>
      </c>
      <c r="Y11" s="72">
        <v>0.0</v>
      </c>
      <c r="Z11" s="72">
        <v>-0.001024</v>
      </c>
      <c r="AA11" s="72">
        <v>-0.002071</v>
      </c>
      <c r="AB11" s="72">
        <v>-0.002798</v>
      </c>
      <c r="AC11" s="72">
        <v>-0.003177</v>
      </c>
      <c r="AD11" s="72">
        <v>-0.00346</v>
      </c>
      <c r="AE11" s="72">
        <v>-0.00356</v>
      </c>
      <c r="AF11" s="72">
        <v>-0.004039</v>
      </c>
      <c r="AG11" s="72">
        <v>-0.003914</v>
      </c>
      <c r="AH11" s="72">
        <v>-0.003823</v>
      </c>
      <c r="AI11" s="72">
        <v>-0.00411</v>
      </c>
      <c r="AJ11" s="72">
        <v>-0.004629</v>
      </c>
      <c r="AK11" s="72">
        <v>-0.005304</v>
      </c>
      <c r="AL11" s="72">
        <v>-0.007038</v>
      </c>
      <c r="AM11" s="72">
        <v>-0.008065</v>
      </c>
    </row>
    <row r="12" ht="12.75" customHeight="1">
      <c r="A12" s="72">
        <v>-0.008627</v>
      </c>
      <c r="B12" s="72">
        <v>-0.007847</v>
      </c>
      <c r="C12" s="72">
        <v>-0.006892</v>
      </c>
      <c r="D12" s="72">
        <v>-0.006189</v>
      </c>
      <c r="E12" s="72">
        <v>-0.005291</v>
      </c>
      <c r="F12" s="72">
        <v>-0.004345</v>
      </c>
      <c r="G12" s="72">
        <v>-0.003667</v>
      </c>
      <c r="H12" s="72">
        <v>-0.003242</v>
      </c>
      <c r="I12" s="72">
        <v>-0.002854</v>
      </c>
      <c r="J12" s="72">
        <v>-0.001916</v>
      </c>
      <c r="K12" s="72">
        <v>-9.69E-4</v>
      </c>
      <c r="L12" s="72">
        <v>-9.4E-5</v>
      </c>
      <c r="M12" s="72">
        <v>4.83E-4</v>
      </c>
      <c r="N12" s="72">
        <v>9.74E-4</v>
      </c>
      <c r="O12" s="72">
        <v>0.001161</v>
      </c>
      <c r="P12" s="72">
        <v>0.001202</v>
      </c>
      <c r="Q12" s="72">
        <v>0.001284</v>
      </c>
      <c r="R12" s="72">
        <v>0.001313</v>
      </c>
      <c r="S12" s="72">
        <v>0.001729</v>
      </c>
      <c r="T12" s="72">
        <v>0.001703</v>
      </c>
      <c r="U12" s="72">
        <v>0.001392</v>
      </c>
      <c r="V12" s="72">
        <v>0.001298</v>
      </c>
      <c r="W12" s="72">
        <v>9.37E-4</v>
      </c>
      <c r="X12" s="72">
        <v>5.54E-4</v>
      </c>
      <c r="Y12" s="72">
        <v>0.0</v>
      </c>
      <c r="Z12" s="72">
        <v>-9.17E-4</v>
      </c>
      <c r="AA12" s="72">
        <v>-0.002</v>
      </c>
      <c r="AB12" s="72">
        <v>-0.002753</v>
      </c>
      <c r="AC12" s="72">
        <v>-0.003204</v>
      </c>
      <c r="AD12" s="72">
        <v>-0.00337</v>
      </c>
      <c r="AE12" s="72">
        <v>-0.003536</v>
      </c>
      <c r="AF12" s="72">
        <v>-0.003945</v>
      </c>
      <c r="AG12" s="72">
        <v>-0.003811</v>
      </c>
      <c r="AH12" s="72">
        <v>-0.003538</v>
      </c>
      <c r="AI12" s="72">
        <v>-0.003861</v>
      </c>
      <c r="AJ12" s="72">
        <v>-0.004177</v>
      </c>
      <c r="AK12" s="72">
        <v>-0.004886</v>
      </c>
      <c r="AL12" s="72">
        <v>-0.006461</v>
      </c>
      <c r="AM12" s="72">
        <v>-0.007304</v>
      </c>
    </row>
    <row r="13" ht="12.75" customHeight="1">
      <c r="A13" s="72">
        <v>-0.007866</v>
      </c>
      <c r="B13" s="72">
        <v>-0.007199</v>
      </c>
      <c r="C13" s="72">
        <v>-0.006379</v>
      </c>
      <c r="D13" s="72">
        <v>-0.005725</v>
      </c>
      <c r="E13" s="72">
        <v>-0.004857</v>
      </c>
      <c r="F13" s="72">
        <v>-0.004017</v>
      </c>
      <c r="G13" s="72">
        <v>-0.003437</v>
      </c>
      <c r="H13" s="72">
        <v>-0.003004</v>
      </c>
      <c r="I13" s="72">
        <v>-0.002699</v>
      </c>
      <c r="J13" s="72">
        <v>-0.001759</v>
      </c>
      <c r="K13" s="72">
        <v>-8.1E-4</v>
      </c>
      <c r="L13" s="72">
        <v>-3.6E-5</v>
      </c>
      <c r="M13" s="72">
        <v>5.32E-4</v>
      </c>
      <c r="N13" s="72">
        <v>0.001011</v>
      </c>
      <c r="O13" s="72">
        <v>0.001237</v>
      </c>
      <c r="P13" s="72">
        <v>0.001291</v>
      </c>
      <c r="Q13" s="72">
        <v>0.001389</v>
      </c>
      <c r="R13" s="72">
        <v>0.001496</v>
      </c>
      <c r="S13" s="72">
        <v>0.001775</v>
      </c>
      <c r="T13" s="72">
        <v>0.001848</v>
      </c>
      <c r="U13" s="72">
        <v>0.001524</v>
      </c>
      <c r="V13" s="72">
        <v>0.001357</v>
      </c>
      <c r="W13" s="72">
        <v>0.00108</v>
      </c>
      <c r="X13" s="72">
        <v>7.02E-4</v>
      </c>
      <c r="Y13" s="72">
        <v>0.0</v>
      </c>
      <c r="Z13" s="72">
        <v>-8.56E-4</v>
      </c>
      <c r="AA13" s="72">
        <v>-0.001869</v>
      </c>
      <c r="AB13" s="72">
        <v>-0.002553</v>
      </c>
      <c r="AC13" s="72">
        <v>-0.002933</v>
      </c>
      <c r="AD13" s="72">
        <v>-0.003111</v>
      </c>
      <c r="AE13" s="72">
        <v>-0.003315</v>
      </c>
      <c r="AF13" s="72">
        <v>-0.003577</v>
      </c>
      <c r="AG13" s="72">
        <v>-0.003571</v>
      </c>
      <c r="AH13" s="72">
        <v>-0.003256</v>
      </c>
      <c r="AI13" s="72">
        <v>-0.003508</v>
      </c>
      <c r="AJ13" s="72">
        <v>-0.003855</v>
      </c>
      <c r="AK13" s="72">
        <v>-0.004354</v>
      </c>
      <c r="AL13" s="72">
        <v>-0.005753</v>
      </c>
      <c r="AM13" s="72">
        <v>-0.00658</v>
      </c>
    </row>
    <row r="14" ht="12.75" customHeight="1">
      <c r="A14" s="72">
        <v>-0.007926</v>
      </c>
      <c r="B14" s="72">
        <v>-0.007288</v>
      </c>
      <c r="C14" s="72">
        <v>-0.006503</v>
      </c>
      <c r="D14" s="72">
        <v>-0.005877</v>
      </c>
      <c r="E14" s="72">
        <v>-0.005059</v>
      </c>
      <c r="F14" s="72">
        <v>-0.004251</v>
      </c>
      <c r="G14" s="72">
        <v>-0.003597</v>
      </c>
      <c r="H14" s="72">
        <v>-0.003182</v>
      </c>
      <c r="I14" s="72">
        <v>-0.002825</v>
      </c>
      <c r="J14" s="72">
        <v>-0.00191</v>
      </c>
      <c r="K14" s="72">
        <v>-9.43E-4</v>
      </c>
      <c r="L14" s="72">
        <v>-1.28E-4</v>
      </c>
      <c r="M14" s="72">
        <v>4.72E-4</v>
      </c>
      <c r="N14" s="72">
        <v>8.79E-4</v>
      </c>
      <c r="O14" s="72">
        <v>0.001122</v>
      </c>
      <c r="P14" s="72">
        <v>0.001251</v>
      </c>
      <c r="Q14" s="72">
        <v>0.001337</v>
      </c>
      <c r="R14" s="72">
        <v>0.001461</v>
      </c>
      <c r="S14" s="72">
        <v>0.001736</v>
      </c>
      <c r="T14" s="72">
        <v>0.001745</v>
      </c>
      <c r="U14" s="72">
        <v>0.001422</v>
      </c>
      <c r="V14" s="72">
        <v>0.001258</v>
      </c>
      <c r="W14" s="72">
        <v>9.77E-4</v>
      </c>
      <c r="X14" s="72">
        <v>5.38E-4</v>
      </c>
      <c r="Y14" s="72">
        <v>0.0</v>
      </c>
      <c r="Z14" s="72">
        <v>-9.29E-4</v>
      </c>
      <c r="AA14" s="72">
        <v>-0.001907</v>
      </c>
      <c r="AB14" s="72">
        <v>-0.002593</v>
      </c>
      <c r="AC14" s="72">
        <v>-0.003001</v>
      </c>
      <c r="AD14" s="72">
        <v>-0.00319</v>
      </c>
      <c r="AE14" s="72">
        <v>-0.003294</v>
      </c>
      <c r="AF14" s="72">
        <v>-0.003526</v>
      </c>
      <c r="AG14" s="72">
        <v>-0.003441</v>
      </c>
      <c r="AH14" s="72">
        <v>-0.00323</v>
      </c>
      <c r="AI14" s="72">
        <v>-0.003373</v>
      </c>
      <c r="AJ14" s="72">
        <v>-0.003586</v>
      </c>
      <c r="AK14" s="72">
        <v>-0.004086</v>
      </c>
      <c r="AL14" s="72">
        <v>-0.005359</v>
      </c>
      <c r="AM14" s="72">
        <v>-0.006082</v>
      </c>
    </row>
    <row r="15" ht="12.75" customHeight="1">
      <c r="A15" s="72">
        <v>-0.007706</v>
      </c>
      <c r="B15" s="72">
        <v>-0.007054</v>
      </c>
      <c r="C15" s="72">
        <v>-0.006286</v>
      </c>
      <c r="D15" s="72">
        <v>-0.00568</v>
      </c>
      <c r="E15" s="72">
        <v>-0.004894</v>
      </c>
      <c r="F15" s="72">
        <v>-0.004184</v>
      </c>
      <c r="G15" s="72">
        <v>-0.003611</v>
      </c>
      <c r="H15" s="72">
        <v>-0.003163</v>
      </c>
      <c r="I15" s="72">
        <v>-0.002788</v>
      </c>
      <c r="J15" s="72">
        <v>-0.001901</v>
      </c>
      <c r="K15" s="72">
        <v>-0.001088</v>
      </c>
      <c r="L15" s="72">
        <v>-3.29E-4</v>
      </c>
      <c r="M15" s="72">
        <v>2.61E-4</v>
      </c>
      <c r="N15" s="72">
        <v>7.45E-4</v>
      </c>
      <c r="O15" s="72">
        <v>0.001035</v>
      </c>
      <c r="P15" s="72">
        <v>0.001162</v>
      </c>
      <c r="Q15" s="72">
        <v>0.001367</v>
      </c>
      <c r="R15" s="72">
        <v>0.001457</v>
      </c>
      <c r="S15" s="72">
        <v>0.001757</v>
      </c>
      <c r="T15" s="72">
        <v>0.001727</v>
      </c>
      <c r="U15" s="72">
        <v>0.001432</v>
      </c>
      <c r="V15" s="72">
        <v>0.001238</v>
      </c>
      <c r="W15" s="72">
        <v>9.3E-4</v>
      </c>
      <c r="X15" s="72">
        <v>5.64E-4</v>
      </c>
      <c r="Y15" s="72">
        <v>0.0</v>
      </c>
      <c r="Z15" s="72">
        <v>-8.79E-4</v>
      </c>
      <c r="AA15" s="72">
        <v>-0.001831</v>
      </c>
      <c r="AB15" s="72">
        <v>-0.002435</v>
      </c>
      <c r="AC15" s="72">
        <v>-0.002849</v>
      </c>
      <c r="AD15" s="72">
        <v>-0.003068</v>
      </c>
      <c r="AE15" s="72">
        <v>-0.003271</v>
      </c>
      <c r="AF15" s="72">
        <v>-0.003458</v>
      </c>
      <c r="AG15" s="72">
        <v>-0.00338</v>
      </c>
      <c r="AH15" s="72">
        <v>-0.003112</v>
      </c>
      <c r="AI15" s="72">
        <v>-0.003161</v>
      </c>
      <c r="AJ15" s="72">
        <v>-0.003415</v>
      </c>
      <c r="AK15" s="72">
        <v>-0.003823</v>
      </c>
      <c r="AL15" s="72">
        <v>-0.004886</v>
      </c>
      <c r="AM15" s="72">
        <v>-0.005552</v>
      </c>
    </row>
    <row r="16" ht="12.75" customHeight="1">
      <c r="A16" s="72">
        <v>-0.00744</v>
      </c>
      <c r="B16" s="72">
        <v>-0.0069</v>
      </c>
      <c r="C16" s="72">
        <v>-0.006186</v>
      </c>
      <c r="D16" s="72">
        <v>-0.005638</v>
      </c>
      <c r="E16" s="72">
        <v>-0.00491</v>
      </c>
      <c r="F16" s="72">
        <v>-0.004232</v>
      </c>
      <c r="G16" s="72">
        <v>-0.003648</v>
      </c>
      <c r="H16" s="72">
        <v>-0.003236</v>
      </c>
      <c r="I16" s="72">
        <v>-0.002881</v>
      </c>
      <c r="J16" s="72">
        <v>-0.00202</v>
      </c>
      <c r="K16" s="72">
        <v>-0.00115</v>
      </c>
      <c r="L16" s="72">
        <v>-4.17E-4</v>
      </c>
      <c r="M16" s="72">
        <v>1.97E-4</v>
      </c>
      <c r="N16" s="72">
        <v>5.92E-4</v>
      </c>
      <c r="O16" s="72">
        <v>9.54E-4</v>
      </c>
      <c r="P16" s="72">
        <v>0.001068</v>
      </c>
      <c r="Q16" s="72">
        <v>0.001248</v>
      </c>
      <c r="R16" s="72">
        <v>0.001398</v>
      </c>
      <c r="S16" s="72">
        <v>0.00165</v>
      </c>
      <c r="T16" s="72">
        <v>0.001686</v>
      </c>
      <c r="U16" s="72">
        <v>0.001368</v>
      </c>
      <c r="V16" s="72">
        <v>0.001183</v>
      </c>
      <c r="W16" s="72">
        <v>8.86E-4</v>
      </c>
      <c r="X16" s="72">
        <v>5.63E-4</v>
      </c>
      <c r="Y16" s="72">
        <v>0.0</v>
      </c>
      <c r="Z16" s="72">
        <v>-8.87E-4</v>
      </c>
      <c r="AA16" s="72">
        <v>-0.001803</v>
      </c>
      <c r="AB16" s="72">
        <v>-0.00248</v>
      </c>
      <c r="AC16" s="72">
        <v>-0.002835</v>
      </c>
      <c r="AD16" s="72">
        <v>-0.003045</v>
      </c>
      <c r="AE16" s="72">
        <v>-0.003159</v>
      </c>
      <c r="AF16" s="72">
        <v>-0.00346</v>
      </c>
      <c r="AG16" s="72">
        <v>-0.003308</v>
      </c>
      <c r="AH16" s="72">
        <v>-0.003014</v>
      </c>
      <c r="AI16" s="72">
        <v>-0.002996</v>
      </c>
      <c r="AJ16" s="72">
        <v>-0.003244</v>
      </c>
      <c r="AK16" s="72">
        <v>-0.003611</v>
      </c>
      <c r="AL16" s="72">
        <v>-0.004556</v>
      </c>
      <c r="AM16" s="72">
        <v>-0.005157</v>
      </c>
    </row>
    <row r="17" ht="12.75" customHeight="1">
      <c r="A17" s="72">
        <v>-0.007264</v>
      </c>
      <c r="B17" s="72">
        <v>-0.006713</v>
      </c>
      <c r="C17" s="72">
        <v>-0.006061</v>
      </c>
      <c r="D17" s="72">
        <v>-0.00549</v>
      </c>
      <c r="E17" s="72">
        <v>-0.004796</v>
      </c>
      <c r="F17" s="72">
        <v>-0.004135</v>
      </c>
      <c r="G17" s="72">
        <v>-0.003587</v>
      </c>
      <c r="H17" s="72">
        <v>-0.003113</v>
      </c>
      <c r="I17" s="72">
        <v>-0.002733</v>
      </c>
      <c r="J17" s="72">
        <v>-0.001879</v>
      </c>
      <c r="K17" s="72">
        <v>-0.00106</v>
      </c>
      <c r="L17" s="72">
        <v>-3.08E-4</v>
      </c>
      <c r="M17" s="72">
        <v>2.59E-4</v>
      </c>
      <c r="N17" s="72">
        <v>6.83E-4</v>
      </c>
      <c r="O17" s="72">
        <v>9.95E-4</v>
      </c>
      <c r="P17" s="72">
        <v>0.001179</v>
      </c>
      <c r="Q17" s="72">
        <v>0.001357</v>
      </c>
      <c r="R17" s="72">
        <v>0.001477</v>
      </c>
      <c r="S17" s="72">
        <v>0.00169</v>
      </c>
      <c r="T17" s="72">
        <v>0.001729</v>
      </c>
      <c r="U17" s="72">
        <v>0.001396</v>
      </c>
      <c r="V17" s="72">
        <v>0.001195</v>
      </c>
      <c r="W17" s="72">
        <v>8.56E-4</v>
      </c>
      <c r="X17" s="72">
        <v>5.24E-4</v>
      </c>
      <c r="Y17" s="72">
        <v>0.0</v>
      </c>
      <c r="Z17" s="72">
        <v>-9.4E-4</v>
      </c>
      <c r="AA17" s="72">
        <v>-0.00183</v>
      </c>
      <c r="AB17" s="72">
        <v>-0.002429</v>
      </c>
      <c r="AC17" s="72">
        <v>-0.002843</v>
      </c>
      <c r="AD17" s="72">
        <v>-0.003042</v>
      </c>
      <c r="AE17" s="72">
        <v>-0.003245</v>
      </c>
      <c r="AF17" s="72">
        <v>-0.0035</v>
      </c>
      <c r="AG17" s="72">
        <v>-0.003328</v>
      </c>
      <c r="AH17" s="72">
        <v>-0.003054</v>
      </c>
      <c r="AI17" s="72">
        <v>-0.003057</v>
      </c>
      <c r="AJ17" s="72">
        <v>-0.003207</v>
      </c>
      <c r="AK17" s="72">
        <v>-0.003534</v>
      </c>
      <c r="AL17" s="72">
        <v>-0.004383</v>
      </c>
      <c r="AM17" s="72">
        <v>-0.004886</v>
      </c>
    </row>
    <row r="18" ht="12.75" customHeight="1">
      <c r="A18" s="72">
        <v>-0.006629</v>
      </c>
      <c r="B18" s="72">
        <v>-0.006151</v>
      </c>
      <c r="C18" s="72">
        <v>-0.005573</v>
      </c>
      <c r="D18" s="72">
        <v>-0.005054</v>
      </c>
      <c r="E18" s="72">
        <v>-0.004421</v>
      </c>
      <c r="F18" s="72">
        <v>-0.00381</v>
      </c>
      <c r="G18" s="72">
        <v>-0.003301</v>
      </c>
      <c r="H18" s="72">
        <v>-0.002906</v>
      </c>
      <c r="I18" s="72">
        <v>-0.002527</v>
      </c>
      <c r="J18" s="72">
        <v>-0.001749</v>
      </c>
      <c r="K18" s="72">
        <v>-0.001004</v>
      </c>
      <c r="L18" s="72">
        <v>-3.19E-4</v>
      </c>
      <c r="M18" s="72">
        <v>2.54E-4</v>
      </c>
      <c r="N18" s="72">
        <v>6.84E-4</v>
      </c>
      <c r="O18" s="72">
        <v>9.91E-4</v>
      </c>
      <c r="P18" s="72">
        <v>0.001175</v>
      </c>
      <c r="Q18" s="72">
        <v>0.001415</v>
      </c>
      <c r="R18" s="72">
        <v>0.001537</v>
      </c>
      <c r="S18" s="72">
        <v>0.00175</v>
      </c>
      <c r="T18" s="72">
        <v>0.00173</v>
      </c>
      <c r="U18" s="72">
        <v>0.001429</v>
      </c>
      <c r="V18" s="72">
        <v>0.001221</v>
      </c>
      <c r="W18" s="72">
        <v>8.99E-4</v>
      </c>
      <c r="X18" s="72">
        <v>5.49E-4</v>
      </c>
      <c r="Y18" s="72">
        <v>0.0</v>
      </c>
      <c r="Z18" s="72">
        <v>-8.34E-4</v>
      </c>
      <c r="AA18" s="72">
        <v>-0.001782</v>
      </c>
      <c r="AB18" s="72">
        <v>-0.002337</v>
      </c>
      <c r="AC18" s="72">
        <v>-0.002829</v>
      </c>
      <c r="AD18" s="72">
        <v>-0.003025</v>
      </c>
      <c r="AE18" s="72">
        <v>-0.003223</v>
      </c>
      <c r="AF18" s="72">
        <v>-0.003444</v>
      </c>
      <c r="AG18" s="72">
        <v>-0.00332</v>
      </c>
      <c r="AH18" s="72">
        <v>-0.003039</v>
      </c>
      <c r="AI18" s="72">
        <v>-0.003057</v>
      </c>
      <c r="AJ18" s="72">
        <v>-0.00317</v>
      </c>
      <c r="AK18" s="72">
        <v>-0.003417</v>
      </c>
      <c r="AL18" s="72">
        <v>-0.004175</v>
      </c>
      <c r="AM18" s="72">
        <v>-0.004627</v>
      </c>
    </row>
    <row r="19" ht="12.75" customHeight="1">
      <c r="A19" s="72">
        <v>-0.006107</v>
      </c>
      <c r="B19" s="72">
        <v>-0.005721</v>
      </c>
      <c r="C19" s="72">
        <v>-0.005212</v>
      </c>
      <c r="D19" s="72">
        <v>-0.004734</v>
      </c>
      <c r="E19" s="72">
        <v>-0.004121</v>
      </c>
      <c r="F19" s="72">
        <v>-0.003573</v>
      </c>
      <c r="G19" s="72">
        <v>-0.003113</v>
      </c>
      <c r="H19" s="72">
        <v>-0.002733</v>
      </c>
      <c r="I19" s="72">
        <v>-0.002351</v>
      </c>
      <c r="J19" s="72">
        <v>-0.00157</v>
      </c>
      <c r="K19" s="72">
        <v>-8.35E-4</v>
      </c>
      <c r="L19" s="72">
        <v>-1.36E-4</v>
      </c>
      <c r="M19" s="72">
        <v>4.69E-4</v>
      </c>
      <c r="N19" s="72">
        <v>8.34E-4</v>
      </c>
      <c r="O19" s="72">
        <v>0.001166</v>
      </c>
      <c r="P19" s="72">
        <v>0.001355</v>
      </c>
      <c r="Q19" s="72">
        <v>0.001571</v>
      </c>
      <c r="R19" s="72">
        <v>0.001706</v>
      </c>
      <c r="S19" s="72">
        <v>0.001884</v>
      </c>
      <c r="T19" s="72">
        <v>0.001863</v>
      </c>
      <c r="U19" s="72">
        <v>0.001517</v>
      </c>
      <c r="V19" s="72">
        <v>0.001298</v>
      </c>
      <c r="W19" s="72">
        <v>9.88E-4</v>
      </c>
      <c r="X19" s="72">
        <v>6.07E-4</v>
      </c>
      <c r="Y19" s="72">
        <v>0.0</v>
      </c>
      <c r="Z19" s="72">
        <v>-7.95E-4</v>
      </c>
      <c r="AA19" s="72">
        <v>-0.001722</v>
      </c>
      <c r="AB19" s="72">
        <v>-0.00235</v>
      </c>
      <c r="AC19" s="72">
        <v>-0.002796</v>
      </c>
      <c r="AD19" s="72">
        <v>-0.003079</v>
      </c>
      <c r="AE19" s="72">
        <v>-0.003258</v>
      </c>
      <c r="AF19" s="72">
        <v>-0.003475</v>
      </c>
      <c r="AG19" s="72">
        <v>-0.003357</v>
      </c>
      <c r="AH19" s="72">
        <v>-0.00311</v>
      </c>
      <c r="AI19" s="72">
        <v>-0.003075</v>
      </c>
      <c r="AJ19" s="72">
        <v>-0.003158</v>
      </c>
      <c r="AK19" s="72">
        <v>-0.00344</v>
      </c>
      <c r="AL19" s="72">
        <v>-0.004032</v>
      </c>
      <c r="AM19" s="72">
        <v>-0.004461</v>
      </c>
    </row>
    <row r="20" ht="12.75" customHeight="1">
      <c r="A20" s="72">
        <v>-0.00617</v>
      </c>
      <c r="B20" s="72">
        <v>-0.005741</v>
      </c>
      <c r="C20" s="72">
        <v>-0.005194</v>
      </c>
      <c r="D20" s="72">
        <v>-0.004727</v>
      </c>
      <c r="E20" s="72">
        <v>-0.004143</v>
      </c>
      <c r="F20" s="72">
        <v>-0.003598</v>
      </c>
      <c r="G20" s="72">
        <v>-0.00311</v>
      </c>
      <c r="H20" s="72">
        <v>-0.002717</v>
      </c>
      <c r="I20" s="72">
        <v>-0.00229</v>
      </c>
      <c r="J20" s="72">
        <v>-0.001584</v>
      </c>
      <c r="K20" s="72">
        <v>-8.25E-4</v>
      </c>
      <c r="L20" s="72">
        <v>-1.48E-4</v>
      </c>
      <c r="M20" s="72">
        <v>3.71E-4</v>
      </c>
      <c r="N20" s="72">
        <v>8.03E-4</v>
      </c>
      <c r="O20" s="72">
        <v>0.001129</v>
      </c>
      <c r="P20" s="72">
        <v>0.001341</v>
      </c>
      <c r="Q20" s="72">
        <v>0.0016</v>
      </c>
      <c r="R20" s="72">
        <v>0.00175</v>
      </c>
      <c r="S20" s="72">
        <v>0.001882</v>
      </c>
      <c r="T20" s="72">
        <v>0.001822</v>
      </c>
      <c r="U20" s="72">
        <v>0.001516</v>
      </c>
      <c r="V20" s="72">
        <v>0.001279</v>
      </c>
      <c r="W20" s="72">
        <v>9.64E-4</v>
      </c>
      <c r="X20" s="72">
        <v>5.66E-4</v>
      </c>
      <c r="Y20" s="72">
        <v>0.0</v>
      </c>
      <c r="Z20" s="72">
        <v>-7.98E-4</v>
      </c>
      <c r="AA20" s="72">
        <v>-0.001728</v>
      </c>
      <c r="AB20" s="72">
        <v>-0.002312</v>
      </c>
      <c r="AC20" s="72">
        <v>-0.002804</v>
      </c>
      <c r="AD20" s="72">
        <v>-0.003047</v>
      </c>
      <c r="AE20" s="72">
        <v>-0.003286</v>
      </c>
      <c r="AF20" s="72">
        <v>-0.003532</v>
      </c>
      <c r="AG20" s="72">
        <v>-0.003397</v>
      </c>
      <c r="AH20" s="72">
        <v>-0.003151</v>
      </c>
      <c r="AI20" s="72">
        <v>-0.003099</v>
      </c>
      <c r="AJ20" s="72">
        <v>-0.003164</v>
      </c>
      <c r="AK20" s="72">
        <v>-0.003358</v>
      </c>
      <c r="AL20" s="72">
        <v>-0.003882</v>
      </c>
      <c r="AM20" s="72">
        <v>-0.004271</v>
      </c>
    </row>
    <row r="21" ht="12.75" customHeight="1">
      <c r="A21" s="72">
        <v>-0.005908</v>
      </c>
      <c r="B21" s="72">
        <v>-0.005522</v>
      </c>
      <c r="C21" s="72">
        <v>-0.00507</v>
      </c>
      <c r="D21" s="72">
        <v>-0.004639</v>
      </c>
      <c r="E21" s="72">
        <v>-0.004111</v>
      </c>
      <c r="F21" s="72">
        <v>-0.003598</v>
      </c>
      <c r="G21" s="72">
        <v>-0.003157</v>
      </c>
      <c r="H21" s="72">
        <v>-0.002786</v>
      </c>
      <c r="I21" s="72">
        <v>-0.002378</v>
      </c>
      <c r="J21" s="72">
        <v>-0.001666</v>
      </c>
      <c r="K21" s="72">
        <v>-9.58E-4</v>
      </c>
      <c r="L21" s="72">
        <v>-3.11E-4</v>
      </c>
      <c r="M21" s="72">
        <v>2.3E-4</v>
      </c>
      <c r="N21" s="72">
        <v>6.34E-4</v>
      </c>
      <c r="O21" s="72">
        <v>0.001026</v>
      </c>
      <c r="P21" s="72">
        <v>0.001214</v>
      </c>
      <c r="Q21" s="72">
        <v>0.001487</v>
      </c>
      <c r="R21" s="72">
        <v>0.001654</v>
      </c>
      <c r="S21" s="72">
        <v>0.001804</v>
      </c>
      <c r="T21" s="72">
        <v>0.00177</v>
      </c>
      <c r="U21" s="72">
        <v>0.001472</v>
      </c>
      <c r="V21" s="72">
        <v>0.001225</v>
      </c>
      <c r="W21" s="72">
        <v>9.47E-4</v>
      </c>
      <c r="X21" s="72">
        <v>5.58E-4</v>
      </c>
      <c r="Y21" s="72">
        <v>0.0</v>
      </c>
      <c r="Z21" s="72">
        <v>-7.79E-4</v>
      </c>
      <c r="AA21" s="72">
        <v>-0.001701</v>
      </c>
      <c r="AB21" s="72">
        <v>-0.002322</v>
      </c>
      <c r="AC21" s="72">
        <v>-0.00278</v>
      </c>
      <c r="AD21" s="72">
        <v>-0.003066</v>
      </c>
      <c r="AE21" s="72">
        <v>-0.003287</v>
      </c>
      <c r="AF21" s="72">
        <v>-0.003536</v>
      </c>
      <c r="AG21" s="72">
        <v>-0.003398</v>
      </c>
      <c r="AH21" s="72">
        <v>-0.003173</v>
      </c>
      <c r="AI21" s="72">
        <v>-0.003082</v>
      </c>
      <c r="AJ21" s="72">
        <v>-0.00318</v>
      </c>
      <c r="AK21" s="72">
        <v>-0.003335</v>
      </c>
      <c r="AL21" s="72">
        <v>-0.003794</v>
      </c>
      <c r="AM21" s="72">
        <v>-0.004113</v>
      </c>
    </row>
    <row r="22" ht="12.75" customHeight="1">
      <c r="A22" s="72">
        <v>-0.006079</v>
      </c>
      <c r="B22" s="72">
        <v>-0.005715</v>
      </c>
      <c r="C22" s="72">
        <v>-0.00525</v>
      </c>
      <c r="D22" s="72">
        <v>-0.004835</v>
      </c>
      <c r="E22" s="72">
        <v>-0.0043</v>
      </c>
      <c r="F22" s="72">
        <v>-0.003751</v>
      </c>
      <c r="G22" s="72">
        <v>-0.003309</v>
      </c>
      <c r="H22" s="72">
        <v>-0.002909</v>
      </c>
      <c r="I22" s="72">
        <v>-0.002451</v>
      </c>
      <c r="J22" s="72">
        <v>-0.001755</v>
      </c>
      <c r="K22" s="72">
        <v>-0.001001</v>
      </c>
      <c r="L22" s="72">
        <v>-3.33E-4</v>
      </c>
      <c r="M22" s="72">
        <v>2.29E-4</v>
      </c>
      <c r="N22" s="72">
        <v>6.32E-4</v>
      </c>
      <c r="O22" s="72">
        <v>9.89E-4</v>
      </c>
      <c r="P22" s="72">
        <v>0.001266</v>
      </c>
      <c r="Q22" s="72">
        <v>0.001458</v>
      </c>
      <c r="R22" s="72">
        <v>0.001647</v>
      </c>
      <c r="S22" s="72">
        <v>0.001769</v>
      </c>
      <c r="T22" s="72">
        <v>0.00174</v>
      </c>
      <c r="U22" s="72">
        <v>0.00144</v>
      </c>
      <c r="V22" s="72">
        <v>0.001206</v>
      </c>
      <c r="W22" s="72">
        <v>9.02E-4</v>
      </c>
      <c r="X22" s="72">
        <v>5.8E-4</v>
      </c>
      <c r="Y22" s="72">
        <v>0.0</v>
      </c>
      <c r="Z22" s="72">
        <v>-8.02E-4</v>
      </c>
      <c r="AA22" s="72">
        <v>-0.001671</v>
      </c>
      <c r="AB22" s="72">
        <v>-0.002298</v>
      </c>
      <c r="AC22" s="72">
        <v>-0.00278</v>
      </c>
      <c r="AD22" s="72">
        <v>-0.002997</v>
      </c>
      <c r="AE22" s="72">
        <v>-0.003282</v>
      </c>
      <c r="AF22" s="72">
        <v>-0.003519</v>
      </c>
      <c r="AG22" s="72">
        <v>-0.003396</v>
      </c>
      <c r="AH22" s="72">
        <v>-0.003217</v>
      </c>
      <c r="AI22" s="72">
        <v>-0.003115</v>
      </c>
      <c r="AJ22" s="72">
        <v>-0.003143</v>
      </c>
      <c r="AK22" s="72">
        <v>-0.00327</v>
      </c>
      <c r="AL22" s="72">
        <v>-0.00365</v>
      </c>
      <c r="AM22" s="72">
        <v>-0.003981</v>
      </c>
    </row>
    <row r="23" ht="12.75" customHeight="1">
      <c r="A23" s="72">
        <v>-0.006388</v>
      </c>
      <c r="B23" s="72">
        <v>-0.005979</v>
      </c>
      <c r="C23" s="72">
        <v>-0.005475</v>
      </c>
      <c r="D23" s="72">
        <v>-0.005034</v>
      </c>
      <c r="E23" s="72">
        <v>-0.004531</v>
      </c>
      <c r="F23" s="72">
        <v>-0.003969</v>
      </c>
      <c r="G23" s="72">
        <v>-0.003506</v>
      </c>
      <c r="H23" s="72">
        <v>-0.003118</v>
      </c>
      <c r="I23" s="72">
        <v>-0.002644</v>
      </c>
      <c r="J23" s="72">
        <v>-0.001953</v>
      </c>
      <c r="K23" s="72">
        <v>-0.001251</v>
      </c>
      <c r="L23" s="72">
        <v>-6.04E-4</v>
      </c>
      <c r="M23" s="72">
        <v>-2.4E-5</v>
      </c>
      <c r="N23" s="72">
        <v>3.86E-4</v>
      </c>
      <c r="O23" s="72">
        <v>7.3E-4</v>
      </c>
      <c r="P23" s="72">
        <v>0.001036</v>
      </c>
      <c r="Q23" s="72">
        <v>0.001309</v>
      </c>
      <c r="R23" s="72">
        <v>0.001498</v>
      </c>
      <c r="S23" s="72">
        <v>0.001652</v>
      </c>
      <c r="T23" s="72">
        <v>0.001614</v>
      </c>
      <c r="U23" s="72">
        <v>0.001361</v>
      </c>
      <c r="V23" s="72">
        <v>0.001134</v>
      </c>
      <c r="W23" s="72">
        <v>8.76E-4</v>
      </c>
      <c r="X23" s="72">
        <v>5.46E-4</v>
      </c>
      <c r="Y23" s="72">
        <v>0.0</v>
      </c>
      <c r="Z23" s="72">
        <v>-7.58E-4</v>
      </c>
      <c r="AA23" s="72">
        <v>-0.001622</v>
      </c>
      <c r="AB23" s="72">
        <v>-0.002245</v>
      </c>
      <c r="AC23" s="72">
        <v>-0.002689</v>
      </c>
      <c r="AD23" s="72">
        <v>-0.002946</v>
      </c>
      <c r="AE23" s="72">
        <v>-0.003282</v>
      </c>
      <c r="AF23" s="72">
        <v>-0.003483</v>
      </c>
      <c r="AG23" s="72">
        <v>-0.003356</v>
      </c>
      <c r="AH23" s="72">
        <v>-0.003176</v>
      </c>
      <c r="AI23" s="72">
        <v>-0.003095</v>
      </c>
      <c r="AJ23" s="72">
        <v>-0.003053</v>
      </c>
      <c r="AK23" s="72">
        <v>-0.003184</v>
      </c>
      <c r="AL23" s="72">
        <v>-0.003485</v>
      </c>
      <c r="AM23" s="72">
        <v>-0.003766</v>
      </c>
    </row>
    <row r="24" ht="12.75" customHeight="1">
      <c r="A24" s="72">
        <v>-0.00641</v>
      </c>
      <c r="B24" s="72">
        <v>-0.006032</v>
      </c>
      <c r="C24" s="72">
        <v>-0.005597</v>
      </c>
      <c r="D24" s="72">
        <v>-0.005181</v>
      </c>
      <c r="E24" s="72">
        <v>-0.004681</v>
      </c>
      <c r="F24" s="72">
        <v>-0.004185</v>
      </c>
      <c r="G24" s="72">
        <v>-0.003717</v>
      </c>
      <c r="H24" s="72">
        <v>-0.00332</v>
      </c>
      <c r="I24" s="72">
        <v>-0.002828</v>
      </c>
      <c r="J24" s="72">
        <v>-0.002139</v>
      </c>
      <c r="K24" s="72">
        <v>-0.00144</v>
      </c>
      <c r="L24" s="72">
        <v>-8.15E-4</v>
      </c>
      <c r="M24" s="72">
        <v>-2.13E-4</v>
      </c>
      <c r="N24" s="72">
        <v>2.27E-4</v>
      </c>
      <c r="O24" s="72">
        <v>5.86E-4</v>
      </c>
      <c r="P24" s="72">
        <v>9.09E-4</v>
      </c>
      <c r="Q24" s="72">
        <v>0.001228</v>
      </c>
      <c r="R24" s="72">
        <v>0.001427</v>
      </c>
      <c r="S24" s="72">
        <v>0.001583</v>
      </c>
      <c r="T24" s="72">
        <v>0.001573</v>
      </c>
      <c r="U24" s="72">
        <v>0.001339</v>
      </c>
      <c r="V24" s="72">
        <v>0.001136</v>
      </c>
      <c r="W24" s="72">
        <v>8.77E-4</v>
      </c>
      <c r="X24" s="72">
        <v>5.4E-4</v>
      </c>
      <c r="Y24" s="72">
        <v>0.0</v>
      </c>
      <c r="Z24" s="72">
        <v>-7.4E-4</v>
      </c>
      <c r="AA24" s="72">
        <v>-0.001594</v>
      </c>
      <c r="AB24" s="72">
        <v>-0.002198</v>
      </c>
      <c r="AC24" s="72">
        <v>-0.002649</v>
      </c>
      <c r="AD24" s="72">
        <v>-0.002923</v>
      </c>
      <c r="AE24" s="72">
        <v>-0.003217</v>
      </c>
      <c r="AF24" s="72">
        <v>-0.00343</v>
      </c>
      <c r="AG24" s="72">
        <v>-0.003304</v>
      </c>
      <c r="AH24" s="72">
        <v>-0.003127</v>
      </c>
      <c r="AI24" s="72">
        <v>-0.003032</v>
      </c>
      <c r="AJ24" s="72">
        <v>-0.003016</v>
      </c>
      <c r="AK24" s="72">
        <v>-0.003129</v>
      </c>
      <c r="AL24" s="72">
        <v>-0.00338</v>
      </c>
      <c r="AM24" s="72">
        <v>-0.003642</v>
      </c>
    </row>
    <row r="25" ht="12.75" customHeight="1">
      <c r="A25" s="72">
        <v>-0.006496</v>
      </c>
      <c r="B25" s="72">
        <v>-0.006129</v>
      </c>
      <c r="C25" s="72">
        <v>-0.005673</v>
      </c>
      <c r="D25" s="72">
        <v>-0.005244</v>
      </c>
      <c r="E25" s="72">
        <v>-0.004707</v>
      </c>
      <c r="F25" s="72">
        <v>-0.004198</v>
      </c>
      <c r="G25" s="72">
        <v>-0.003746</v>
      </c>
      <c r="H25" s="72">
        <v>-0.003327</v>
      </c>
      <c r="I25" s="72">
        <v>-0.002859</v>
      </c>
      <c r="J25" s="72">
        <v>-0.00213</v>
      </c>
      <c r="K25" s="72">
        <v>-0.001407</v>
      </c>
      <c r="L25" s="72">
        <v>-7.65E-4</v>
      </c>
      <c r="M25" s="72">
        <v>-1.86E-4</v>
      </c>
      <c r="N25" s="72">
        <v>2.39E-4</v>
      </c>
      <c r="O25" s="72">
        <v>6.11E-4</v>
      </c>
      <c r="P25" s="72">
        <v>9.36E-4</v>
      </c>
      <c r="Q25" s="72">
        <v>0.001238</v>
      </c>
      <c r="R25" s="72">
        <v>0.001418</v>
      </c>
      <c r="S25" s="72">
        <v>0.001567</v>
      </c>
      <c r="T25" s="72">
        <v>0.001574</v>
      </c>
      <c r="U25" s="72">
        <v>0.00131</v>
      </c>
      <c r="V25" s="72">
        <v>0.001107</v>
      </c>
      <c r="W25" s="72">
        <v>8.2E-4</v>
      </c>
      <c r="X25" s="72">
        <v>5.35E-4</v>
      </c>
      <c r="Y25" s="72">
        <v>0.0</v>
      </c>
      <c r="Z25" s="72">
        <v>-7.34E-4</v>
      </c>
      <c r="AA25" s="72">
        <v>-0.001586</v>
      </c>
      <c r="AB25" s="72">
        <v>-0.002205</v>
      </c>
      <c r="AC25" s="72">
        <v>-0.002664</v>
      </c>
      <c r="AD25" s="72">
        <v>-0.002937</v>
      </c>
      <c r="AE25" s="72">
        <v>-0.00326</v>
      </c>
      <c r="AF25" s="72">
        <v>-0.003449</v>
      </c>
      <c r="AG25" s="72">
        <v>-0.003363</v>
      </c>
      <c r="AH25" s="72">
        <v>-0.003191</v>
      </c>
      <c r="AI25" s="72">
        <v>-0.003086</v>
      </c>
      <c r="AJ25" s="72">
        <v>-0.003051</v>
      </c>
      <c r="AK25" s="72">
        <v>-0.003143</v>
      </c>
      <c r="AL25" s="72">
        <v>-0.003365</v>
      </c>
      <c r="AM25" s="72">
        <v>-0.003597</v>
      </c>
    </row>
    <row r="26" ht="12.75" customHeight="1">
      <c r="A26" s="72">
        <v>-0.006483</v>
      </c>
      <c r="B26" s="72">
        <v>-0.006087</v>
      </c>
      <c r="C26" s="72">
        <v>-0.005637</v>
      </c>
      <c r="D26" s="72">
        <v>-0.005241</v>
      </c>
      <c r="E26" s="72">
        <v>-0.004757</v>
      </c>
      <c r="F26" s="72">
        <v>-0.004268</v>
      </c>
      <c r="G26" s="72">
        <v>-0.003832</v>
      </c>
      <c r="H26" s="72">
        <v>-0.003425</v>
      </c>
      <c r="I26" s="72">
        <v>-0.002921</v>
      </c>
      <c r="J26" s="72">
        <v>-0.002245</v>
      </c>
      <c r="K26" s="72">
        <v>-0.001584</v>
      </c>
      <c r="L26" s="72">
        <v>-9.41E-4</v>
      </c>
      <c r="M26" s="72">
        <v>-3.64E-4</v>
      </c>
      <c r="N26" s="72">
        <v>7.5E-5</v>
      </c>
      <c r="O26" s="72">
        <v>4.53E-4</v>
      </c>
      <c r="P26" s="72">
        <v>7.82E-4</v>
      </c>
      <c r="Q26" s="72">
        <v>0.001127</v>
      </c>
      <c r="R26" s="72">
        <v>0.001353</v>
      </c>
      <c r="S26" s="72">
        <v>0.001482</v>
      </c>
      <c r="T26" s="72">
        <v>0.001468</v>
      </c>
      <c r="U26" s="72">
        <v>0.001247</v>
      </c>
      <c r="V26" s="72">
        <v>0.001055</v>
      </c>
      <c r="W26" s="72">
        <v>8.1E-4</v>
      </c>
      <c r="X26" s="72">
        <v>5.04E-4</v>
      </c>
      <c r="Y26" s="72">
        <v>0.0</v>
      </c>
      <c r="Z26" s="72">
        <v>-7.11E-4</v>
      </c>
      <c r="AA26" s="72">
        <v>-0.00155</v>
      </c>
      <c r="AB26" s="72">
        <v>-0.002158</v>
      </c>
      <c r="AC26" s="72">
        <v>-0.002634</v>
      </c>
      <c r="AD26" s="72">
        <v>-0.00293</v>
      </c>
      <c r="AE26" s="72">
        <v>-0.003277</v>
      </c>
      <c r="AF26" s="72">
        <v>-0.003499</v>
      </c>
      <c r="AG26" s="72">
        <v>-0.003445</v>
      </c>
      <c r="AH26" s="72">
        <v>-0.003275</v>
      </c>
      <c r="AI26" s="72">
        <v>-0.003162</v>
      </c>
      <c r="AJ26" s="72">
        <v>-0.003139</v>
      </c>
      <c r="AK26" s="72">
        <v>-0.003173</v>
      </c>
      <c r="AL26" s="72">
        <v>-0.003376</v>
      </c>
      <c r="AM26" s="72">
        <v>-0.003536</v>
      </c>
    </row>
    <row r="27" ht="12.75" customHeight="1">
      <c r="A27" s="72">
        <v>-0.006436</v>
      </c>
      <c r="B27" s="72">
        <v>-0.006088</v>
      </c>
      <c r="C27" s="72">
        <v>-0.005706</v>
      </c>
      <c r="D27" s="72">
        <v>-0.005316</v>
      </c>
      <c r="E27" s="72">
        <v>-0.004837</v>
      </c>
      <c r="F27" s="72">
        <v>-0.004357</v>
      </c>
      <c r="G27" s="72">
        <v>-0.003935</v>
      </c>
      <c r="H27" s="72">
        <v>-0.00353</v>
      </c>
      <c r="I27" s="72">
        <v>-0.003021</v>
      </c>
      <c r="J27" s="72">
        <v>-0.00233</v>
      </c>
      <c r="K27" s="72">
        <v>-0.001644</v>
      </c>
      <c r="L27" s="72">
        <v>-9.93E-4</v>
      </c>
      <c r="M27" s="72">
        <v>-3.99E-4</v>
      </c>
      <c r="N27" s="72">
        <v>2.6E-5</v>
      </c>
      <c r="O27" s="72">
        <v>4.37E-4</v>
      </c>
      <c r="P27" s="72">
        <v>7.79E-4</v>
      </c>
      <c r="Q27" s="72">
        <v>0.001088</v>
      </c>
      <c r="R27" s="72">
        <v>0.001325</v>
      </c>
      <c r="S27" s="72">
        <v>0.001476</v>
      </c>
      <c r="T27" s="72">
        <v>0.001475</v>
      </c>
      <c r="U27" s="72">
        <v>0.001228</v>
      </c>
      <c r="V27" s="72">
        <v>0.001028</v>
      </c>
      <c r="W27" s="72">
        <v>7.71E-4</v>
      </c>
      <c r="X27" s="72">
        <v>5.01E-4</v>
      </c>
      <c r="Y27" s="72">
        <v>0.0</v>
      </c>
      <c r="Z27" s="72">
        <v>-7.49E-4</v>
      </c>
      <c r="AA27" s="72">
        <v>-0.001571</v>
      </c>
      <c r="AB27" s="72">
        <v>-0.002214</v>
      </c>
      <c r="AC27" s="72">
        <v>-0.002683</v>
      </c>
      <c r="AD27" s="72">
        <v>-0.002975</v>
      </c>
      <c r="AE27" s="72">
        <v>-0.003314</v>
      </c>
      <c r="AF27" s="72">
        <v>-0.003531</v>
      </c>
      <c r="AG27" s="72">
        <v>-0.00347</v>
      </c>
      <c r="AH27" s="72">
        <v>-0.003351</v>
      </c>
      <c r="AI27" s="72">
        <v>-0.003249</v>
      </c>
      <c r="AJ27" s="72">
        <v>-0.00323</v>
      </c>
      <c r="AK27" s="72">
        <v>-0.003267</v>
      </c>
      <c r="AL27" s="72">
        <v>-0.003414</v>
      </c>
      <c r="AM27" s="72">
        <v>-0.003582</v>
      </c>
    </row>
    <row r="28" ht="12.75" customHeight="1">
      <c r="A28" s="72">
        <v>-0.006773</v>
      </c>
      <c r="B28" s="72">
        <v>-0.006386</v>
      </c>
      <c r="C28" s="72">
        <v>-0.005925</v>
      </c>
      <c r="D28" s="72">
        <v>-0.005496</v>
      </c>
      <c r="E28" s="72">
        <v>-0.005002</v>
      </c>
      <c r="F28" s="72">
        <v>-0.004482</v>
      </c>
      <c r="G28" s="72">
        <v>-0.004005</v>
      </c>
      <c r="H28" s="72">
        <v>-0.003596</v>
      </c>
      <c r="I28" s="72">
        <v>-0.003068</v>
      </c>
      <c r="J28" s="72">
        <v>-0.0024</v>
      </c>
      <c r="K28" s="72">
        <v>-0.001697</v>
      </c>
      <c r="L28" s="72">
        <v>-0.00105</v>
      </c>
      <c r="M28" s="72">
        <v>-4.45E-4</v>
      </c>
      <c r="N28" s="72">
        <v>-1.8E-5</v>
      </c>
      <c r="O28" s="72">
        <v>3.79E-4</v>
      </c>
      <c r="P28" s="72">
        <v>7.25E-4</v>
      </c>
      <c r="Q28" s="72">
        <v>0.001075</v>
      </c>
      <c r="R28" s="72">
        <v>0.001301</v>
      </c>
      <c r="S28" s="72">
        <v>0.001446</v>
      </c>
      <c r="T28" s="72">
        <v>0.001468</v>
      </c>
      <c r="U28" s="72">
        <v>0.001215</v>
      </c>
      <c r="V28" s="72">
        <v>0.001031</v>
      </c>
      <c r="W28" s="72">
        <v>7.8E-4</v>
      </c>
      <c r="X28" s="72">
        <v>5.1E-4</v>
      </c>
      <c r="Y28" s="72">
        <v>0.0</v>
      </c>
      <c r="Z28" s="72">
        <v>-6.95E-4</v>
      </c>
      <c r="AA28" s="72">
        <v>-0.001536</v>
      </c>
      <c r="AB28" s="72">
        <v>-0.002159</v>
      </c>
      <c r="AC28" s="72">
        <v>-0.002599</v>
      </c>
      <c r="AD28" s="72">
        <v>-0.002925</v>
      </c>
      <c r="AE28" s="72">
        <v>-0.00328</v>
      </c>
      <c r="AF28" s="72">
        <v>-0.003526</v>
      </c>
      <c r="AG28" s="72">
        <v>-0.003455</v>
      </c>
      <c r="AH28" s="72">
        <v>-0.003354</v>
      </c>
      <c r="AI28" s="72">
        <v>-0.003281</v>
      </c>
      <c r="AJ28" s="72">
        <v>-0.003247</v>
      </c>
      <c r="AK28" s="72">
        <v>-0.003294</v>
      </c>
      <c r="AL28" s="72">
        <v>-0.003404</v>
      </c>
      <c r="AM28" s="72">
        <v>-0.003578</v>
      </c>
    </row>
    <row r="29" ht="12.75" customHeight="1">
      <c r="A29" s="72">
        <v>-0.006997</v>
      </c>
      <c r="B29" s="72">
        <v>-0.006608</v>
      </c>
      <c r="C29" s="72">
        <v>-0.006154</v>
      </c>
      <c r="D29" s="72">
        <v>-0.005741</v>
      </c>
      <c r="E29" s="72">
        <v>-0.005253</v>
      </c>
      <c r="F29" s="72">
        <v>-0.004758</v>
      </c>
      <c r="G29" s="72">
        <v>-0.004303</v>
      </c>
      <c r="H29" s="72">
        <v>-0.003896</v>
      </c>
      <c r="I29" s="72">
        <v>-0.003348</v>
      </c>
      <c r="J29" s="72">
        <v>-0.002679</v>
      </c>
      <c r="K29" s="72">
        <v>-0.002006</v>
      </c>
      <c r="L29" s="72">
        <v>-0.001366</v>
      </c>
      <c r="M29" s="72">
        <v>-7.63E-4</v>
      </c>
      <c r="N29" s="72">
        <v>-3.03E-4</v>
      </c>
      <c r="O29" s="72">
        <v>1.16E-4</v>
      </c>
      <c r="P29" s="72">
        <v>4.8E-4</v>
      </c>
      <c r="Q29" s="72">
        <v>8.66E-4</v>
      </c>
      <c r="R29" s="72">
        <v>0.001142</v>
      </c>
      <c r="S29" s="72">
        <v>0.001293</v>
      </c>
      <c r="T29" s="72">
        <v>0.001307</v>
      </c>
      <c r="U29" s="72">
        <v>0.001097</v>
      </c>
      <c r="V29" s="72">
        <v>9.57E-4</v>
      </c>
      <c r="W29" s="72">
        <v>7.35E-4</v>
      </c>
      <c r="X29" s="72">
        <v>4.74E-4</v>
      </c>
      <c r="Y29" s="72">
        <v>0.0</v>
      </c>
      <c r="Z29" s="72">
        <v>-6.97E-4</v>
      </c>
      <c r="AA29" s="72">
        <v>-0.001467</v>
      </c>
      <c r="AB29" s="72">
        <v>-0.002115</v>
      </c>
      <c r="AC29" s="72">
        <v>-0.002558</v>
      </c>
      <c r="AD29" s="72">
        <v>-0.002896</v>
      </c>
      <c r="AE29" s="72">
        <v>-0.003269</v>
      </c>
      <c r="AF29" s="72">
        <v>-0.003523</v>
      </c>
      <c r="AG29" s="72">
        <v>-0.00347</v>
      </c>
      <c r="AH29" s="72">
        <v>-0.003379</v>
      </c>
      <c r="AI29" s="72">
        <v>-0.003316</v>
      </c>
      <c r="AJ29" s="72">
        <v>-0.00329</v>
      </c>
      <c r="AK29" s="72">
        <v>-0.003345</v>
      </c>
      <c r="AL29" s="72">
        <v>-0.00341</v>
      </c>
      <c r="AM29" s="72">
        <v>-0.003559</v>
      </c>
    </row>
    <row r="30" ht="12.75" customHeight="1">
      <c r="A30" s="72">
        <v>-0.006668</v>
      </c>
      <c r="B30" s="72">
        <v>-0.006343</v>
      </c>
      <c r="C30" s="72">
        <v>-0.00597</v>
      </c>
      <c r="D30" s="72">
        <v>-0.005579</v>
      </c>
      <c r="E30" s="72">
        <v>-0.005093</v>
      </c>
      <c r="F30" s="72">
        <v>-0.004641</v>
      </c>
      <c r="G30" s="72">
        <v>-0.004191</v>
      </c>
      <c r="H30" s="72">
        <v>-0.003777</v>
      </c>
      <c r="I30" s="72">
        <v>-0.003238</v>
      </c>
      <c r="J30" s="72">
        <v>-0.002569</v>
      </c>
      <c r="K30" s="72">
        <v>-0.001899</v>
      </c>
      <c r="L30" s="72">
        <v>-0.001267</v>
      </c>
      <c r="M30" s="72">
        <v>-6.5E-4</v>
      </c>
      <c r="N30" s="72">
        <v>-1.84E-4</v>
      </c>
      <c r="O30" s="72">
        <v>1.94E-4</v>
      </c>
      <c r="P30" s="72">
        <v>5.73E-4</v>
      </c>
      <c r="Q30" s="72">
        <v>9.23E-4</v>
      </c>
      <c r="R30" s="72">
        <v>0.001191</v>
      </c>
      <c r="S30" s="72">
        <v>0.00135</v>
      </c>
      <c r="T30" s="72">
        <v>0.001363</v>
      </c>
      <c r="U30" s="72">
        <v>0.001134</v>
      </c>
      <c r="V30" s="72">
        <v>9.6E-4</v>
      </c>
      <c r="W30" s="72">
        <v>7.4E-4</v>
      </c>
      <c r="X30" s="72">
        <v>4.81E-4</v>
      </c>
      <c r="Y30" s="72">
        <v>0.0</v>
      </c>
      <c r="Z30" s="72">
        <v>-6.77E-4</v>
      </c>
      <c r="AA30" s="72">
        <v>-0.001488</v>
      </c>
      <c r="AB30" s="72">
        <v>-0.002088</v>
      </c>
      <c r="AC30" s="72">
        <v>-0.002524</v>
      </c>
      <c r="AD30" s="72">
        <v>-0.002868</v>
      </c>
      <c r="AE30" s="72">
        <v>-0.003243</v>
      </c>
      <c r="AF30" s="72">
        <v>-0.003533</v>
      </c>
      <c r="AG30" s="72">
        <v>-0.003497</v>
      </c>
      <c r="AH30" s="72">
        <v>-0.003455</v>
      </c>
      <c r="AI30" s="72">
        <v>-0.003404</v>
      </c>
      <c r="AJ30" s="72">
        <v>-0.003392</v>
      </c>
      <c r="AK30" s="72">
        <v>-0.003435</v>
      </c>
      <c r="AL30" s="72">
        <v>-0.003487</v>
      </c>
      <c r="AM30" s="72">
        <v>-0.003627</v>
      </c>
    </row>
    <row r="31" ht="12.75" customHeight="1">
      <c r="A31" s="72">
        <v>-0.006491</v>
      </c>
      <c r="B31" s="72">
        <v>-0.006135</v>
      </c>
      <c r="C31" s="72">
        <v>-0.005727</v>
      </c>
      <c r="D31" s="72">
        <v>-0.00533</v>
      </c>
      <c r="E31" s="72">
        <v>-0.004881</v>
      </c>
      <c r="F31" s="72">
        <v>-0.004419</v>
      </c>
      <c r="G31" s="72">
        <v>-0.003987</v>
      </c>
      <c r="H31" s="72">
        <v>-0.003574</v>
      </c>
      <c r="I31" s="72">
        <v>-0.003054</v>
      </c>
      <c r="J31" s="72">
        <v>-0.002408</v>
      </c>
      <c r="K31" s="72">
        <v>-0.001755</v>
      </c>
      <c r="L31" s="72">
        <v>-0.001122</v>
      </c>
      <c r="M31" s="72">
        <v>-5.66E-4</v>
      </c>
      <c r="N31" s="72">
        <v>-1.27E-4</v>
      </c>
      <c r="O31" s="72">
        <v>2.64E-4</v>
      </c>
      <c r="P31" s="72">
        <v>6.4E-4</v>
      </c>
      <c r="Q31" s="72">
        <v>9.97E-4</v>
      </c>
      <c r="R31" s="72">
        <v>0.001256</v>
      </c>
      <c r="S31" s="72">
        <v>0.00138</v>
      </c>
      <c r="T31" s="72">
        <v>0.001396</v>
      </c>
      <c r="U31" s="72">
        <v>0.001152</v>
      </c>
      <c r="V31" s="72">
        <v>9.77E-4</v>
      </c>
      <c r="W31" s="72">
        <v>7.76E-4</v>
      </c>
      <c r="X31" s="72">
        <v>4.85E-4</v>
      </c>
      <c r="Y31" s="72">
        <v>0.0</v>
      </c>
      <c r="Z31" s="72">
        <v>-6.63E-4</v>
      </c>
      <c r="AA31" s="72">
        <v>-0.001508</v>
      </c>
      <c r="AB31" s="72">
        <v>-0.00208</v>
      </c>
      <c r="AC31" s="72">
        <v>-0.00256</v>
      </c>
      <c r="AD31" s="72">
        <v>-0.002917</v>
      </c>
      <c r="AE31" s="72">
        <v>-0.00333</v>
      </c>
      <c r="AF31" s="72">
        <v>-0.003643</v>
      </c>
      <c r="AG31" s="72">
        <v>-0.003644</v>
      </c>
      <c r="AH31" s="72">
        <v>-0.003627</v>
      </c>
      <c r="AI31" s="72">
        <v>-0.003597</v>
      </c>
      <c r="AJ31" s="72">
        <v>-0.003613</v>
      </c>
      <c r="AK31" s="72">
        <v>-0.003626</v>
      </c>
      <c r="AL31" s="72">
        <v>-0.003668</v>
      </c>
      <c r="AM31" s="72">
        <v>-0.003766</v>
      </c>
    </row>
    <row r="32" ht="12.75" customHeight="1">
      <c r="A32" s="72">
        <v>-0.006046</v>
      </c>
      <c r="B32" s="72">
        <v>-0.00573</v>
      </c>
      <c r="C32" s="72">
        <v>-0.005381</v>
      </c>
      <c r="D32" s="72">
        <v>-0.00505</v>
      </c>
      <c r="E32" s="72">
        <v>-0.004627</v>
      </c>
      <c r="F32" s="72">
        <v>-0.004217</v>
      </c>
      <c r="G32" s="72">
        <v>-0.003805</v>
      </c>
      <c r="H32" s="72">
        <v>-0.00341</v>
      </c>
      <c r="I32" s="72">
        <v>-0.002895</v>
      </c>
      <c r="J32" s="72">
        <v>-0.002279</v>
      </c>
      <c r="K32" s="72">
        <v>-0.001696</v>
      </c>
      <c r="L32" s="72">
        <v>-0.001064</v>
      </c>
      <c r="M32" s="72">
        <v>-5.0E-4</v>
      </c>
      <c r="N32" s="72">
        <v>-5.5E-5</v>
      </c>
      <c r="O32" s="72">
        <v>3.58E-4</v>
      </c>
      <c r="P32" s="72">
        <v>7.17E-4</v>
      </c>
      <c r="Q32" s="72">
        <v>0.001074</v>
      </c>
      <c r="R32" s="72">
        <v>0.001309</v>
      </c>
      <c r="S32" s="72">
        <v>0.00144</v>
      </c>
      <c r="T32" s="72">
        <v>0.00142</v>
      </c>
      <c r="U32" s="72">
        <v>0.001179</v>
      </c>
      <c r="V32" s="72">
        <v>9.92E-4</v>
      </c>
      <c r="W32" s="72">
        <v>7.69E-4</v>
      </c>
      <c r="X32" s="72">
        <v>4.8E-4</v>
      </c>
      <c r="Y32" s="72">
        <v>0.0</v>
      </c>
      <c r="Z32" s="72">
        <v>-6.58E-4</v>
      </c>
      <c r="AA32" s="72">
        <v>-0.001455</v>
      </c>
      <c r="AB32" s="72">
        <v>-0.002065</v>
      </c>
      <c r="AC32" s="72">
        <v>-0.002562</v>
      </c>
      <c r="AD32" s="72">
        <v>-0.002935</v>
      </c>
      <c r="AE32" s="72">
        <v>-0.003369</v>
      </c>
      <c r="AF32" s="72">
        <v>-0.003704</v>
      </c>
      <c r="AG32" s="72">
        <v>-0.003737</v>
      </c>
      <c r="AH32" s="72">
        <v>-0.003758</v>
      </c>
      <c r="AI32" s="72">
        <v>-0.003754</v>
      </c>
      <c r="AJ32" s="72">
        <v>-0.003784</v>
      </c>
      <c r="AK32" s="72">
        <v>-0.003838</v>
      </c>
      <c r="AL32" s="72">
        <v>-0.003842</v>
      </c>
      <c r="AM32" s="72">
        <v>-0.003925</v>
      </c>
    </row>
    <row r="33" ht="12.75" customHeight="1">
      <c r="A33" s="72">
        <v>-0.005881</v>
      </c>
      <c r="B33" s="72">
        <v>-0.005592</v>
      </c>
      <c r="C33" s="72">
        <v>-0.005264</v>
      </c>
      <c r="D33" s="72">
        <v>-0.004902</v>
      </c>
      <c r="E33" s="72">
        <v>-0.004475</v>
      </c>
      <c r="F33" s="72">
        <v>-0.004058</v>
      </c>
      <c r="G33" s="72">
        <v>-0.003674</v>
      </c>
      <c r="H33" s="72">
        <v>-0.003273</v>
      </c>
      <c r="I33" s="72">
        <v>-0.002784</v>
      </c>
      <c r="J33" s="72">
        <v>-0.002168</v>
      </c>
      <c r="K33" s="72">
        <v>-0.001553</v>
      </c>
      <c r="L33" s="72">
        <v>-9.49E-4</v>
      </c>
      <c r="M33" s="72">
        <v>-4.0E-4</v>
      </c>
      <c r="N33" s="72">
        <v>4.5E-5</v>
      </c>
      <c r="O33" s="72">
        <v>4.16E-4</v>
      </c>
      <c r="P33" s="72">
        <v>8.01E-4</v>
      </c>
      <c r="Q33" s="72">
        <v>0.001149</v>
      </c>
      <c r="R33" s="72">
        <v>0.001362</v>
      </c>
      <c r="S33" s="72">
        <v>0.00147</v>
      </c>
      <c r="T33" s="72">
        <v>0.001455</v>
      </c>
      <c r="U33" s="72">
        <v>0.001204</v>
      </c>
      <c r="V33" s="72">
        <v>0.001004</v>
      </c>
      <c r="W33" s="72">
        <v>7.71E-4</v>
      </c>
      <c r="X33" s="72">
        <v>4.71E-4</v>
      </c>
      <c r="Y33" s="72">
        <v>0.0</v>
      </c>
      <c r="Z33" s="72">
        <v>-6.81E-4</v>
      </c>
      <c r="AA33" s="72">
        <v>-0.001456</v>
      </c>
      <c r="AB33" s="72">
        <v>-0.002072</v>
      </c>
      <c r="AC33" s="72">
        <v>-0.002556</v>
      </c>
      <c r="AD33" s="72">
        <v>-0.002958</v>
      </c>
      <c r="AE33" s="72">
        <v>-0.003408</v>
      </c>
      <c r="AF33" s="72">
        <v>-0.003786</v>
      </c>
      <c r="AG33" s="72">
        <v>-0.003871</v>
      </c>
      <c r="AH33" s="72">
        <v>-0.003885</v>
      </c>
      <c r="AI33" s="72">
        <v>-0.003904</v>
      </c>
      <c r="AJ33" s="72">
        <v>-0.003952</v>
      </c>
      <c r="AK33" s="72">
        <v>-0.003997</v>
      </c>
      <c r="AL33" s="72">
        <v>-0.003995</v>
      </c>
      <c r="AM33" s="72">
        <v>-0.004069</v>
      </c>
    </row>
    <row r="34" ht="12.75" customHeight="1">
      <c r="A34" s="72">
        <v>-0.00558</v>
      </c>
      <c r="B34" s="72">
        <v>-0.005285</v>
      </c>
      <c r="C34" s="72">
        <v>-0.004949</v>
      </c>
      <c r="D34" s="72">
        <v>-0.004613</v>
      </c>
      <c r="E34" s="72">
        <v>-0.004254</v>
      </c>
      <c r="F34" s="72">
        <v>-0.003833</v>
      </c>
      <c r="G34" s="72">
        <v>-0.00345</v>
      </c>
      <c r="H34" s="72">
        <v>-0.003068</v>
      </c>
      <c r="I34" s="72">
        <v>-0.002576</v>
      </c>
      <c r="J34" s="72">
        <v>-0.002</v>
      </c>
      <c r="K34" s="72">
        <v>-0.001405</v>
      </c>
      <c r="L34" s="72">
        <v>-8.41E-4</v>
      </c>
      <c r="M34" s="72">
        <v>-3.1E-4</v>
      </c>
      <c r="N34" s="72">
        <v>1.17E-4</v>
      </c>
      <c r="O34" s="72">
        <v>4.8E-4</v>
      </c>
      <c r="P34" s="72">
        <v>8.53E-4</v>
      </c>
      <c r="Q34" s="72">
        <v>0.001197</v>
      </c>
      <c r="R34" s="72">
        <v>0.001413</v>
      </c>
      <c r="S34" s="72">
        <v>0.001506</v>
      </c>
      <c r="T34" s="72">
        <v>0.00149</v>
      </c>
      <c r="U34" s="72">
        <v>0.00122</v>
      </c>
      <c r="V34" s="72">
        <v>0.001027</v>
      </c>
      <c r="W34" s="72">
        <v>7.93E-4</v>
      </c>
      <c r="X34" s="72">
        <v>4.92E-4</v>
      </c>
      <c r="Y34" s="72">
        <v>0.0</v>
      </c>
      <c r="Z34" s="72">
        <v>-6.23E-4</v>
      </c>
      <c r="AA34" s="72">
        <v>-0.001434</v>
      </c>
      <c r="AB34" s="72">
        <v>-0.002075</v>
      </c>
      <c r="AC34" s="72">
        <v>-0.002544</v>
      </c>
      <c r="AD34" s="72">
        <v>-0.002959</v>
      </c>
      <c r="AE34" s="72">
        <v>-0.003434</v>
      </c>
      <c r="AF34" s="72">
        <v>-0.003857</v>
      </c>
      <c r="AG34" s="72">
        <v>-0.00393</v>
      </c>
      <c r="AH34" s="72">
        <v>-0.004003</v>
      </c>
      <c r="AI34" s="72">
        <v>-0.003999</v>
      </c>
      <c r="AJ34" s="72">
        <v>-0.004079</v>
      </c>
      <c r="AK34" s="72">
        <v>-0.004103</v>
      </c>
      <c r="AL34" s="72">
        <v>-0.00407</v>
      </c>
      <c r="AM34" s="72">
        <v>-0.004127</v>
      </c>
    </row>
    <row r="35" ht="12.75" customHeight="1">
      <c r="A35" s="72">
        <v>-0.005176</v>
      </c>
      <c r="B35" s="72">
        <v>-0.004945</v>
      </c>
      <c r="C35" s="72">
        <v>-0.004675</v>
      </c>
      <c r="D35" s="72">
        <v>-0.004385</v>
      </c>
      <c r="E35" s="72">
        <v>-0.004038</v>
      </c>
      <c r="F35" s="72">
        <v>-0.003665</v>
      </c>
      <c r="G35" s="72">
        <v>-0.00331</v>
      </c>
      <c r="H35" s="72">
        <v>-0.002958</v>
      </c>
      <c r="I35" s="72">
        <v>-0.002469</v>
      </c>
      <c r="J35" s="72">
        <v>-0.001902</v>
      </c>
      <c r="K35" s="72">
        <v>-0.001358</v>
      </c>
      <c r="L35" s="72">
        <v>-8.09E-4</v>
      </c>
      <c r="M35" s="72">
        <v>-2.57E-4</v>
      </c>
      <c r="N35" s="72">
        <v>1.59E-4</v>
      </c>
      <c r="O35" s="72">
        <v>5.4E-4</v>
      </c>
      <c r="P35" s="72">
        <v>9.03E-4</v>
      </c>
      <c r="Q35" s="72">
        <v>0.001233</v>
      </c>
      <c r="R35" s="72">
        <v>0.00144</v>
      </c>
      <c r="S35" s="72">
        <v>0.00152</v>
      </c>
      <c r="T35" s="72">
        <v>0.001501</v>
      </c>
      <c r="U35" s="72">
        <v>0.00124</v>
      </c>
      <c r="V35" s="72">
        <v>0.001025</v>
      </c>
      <c r="W35" s="72">
        <v>7.62E-4</v>
      </c>
      <c r="X35" s="72">
        <v>4.84E-4</v>
      </c>
      <c r="Y35" s="72">
        <v>0.0</v>
      </c>
      <c r="Z35" s="72">
        <v>-6.5E-4</v>
      </c>
      <c r="AA35" s="72">
        <v>-0.001423</v>
      </c>
      <c r="AB35" s="72">
        <v>-0.002075</v>
      </c>
      <c r="AC35" s="72">
        <v>-0.002546</v>
      </c>
      <c r="AD35" s="72">
        <v>-0.002961</v>
      </c>
      <c r="AE35" s="72">
        <v>-0.003437</v>
      </c>
      <c r="AF35" s="72">
        <v>-0.003837</v>
      </c>
      <c r="AG35" s="72">
        <v>-0.003954</v>
      </c>
      <c r="AH35" s="72">
        <v>-0.004024</v>
      </c>
      <c r="AI35" s="72">
        <v>-0.004046</v>
      </c>
      <c r="AJ35" s="72">
        <v>-0.004072</v>
      </c>
      <c r="AK35" s="72">
        <v>-0.00408</v>
      </c>
      <c r="AL35" s="72">
        <v>-0.004041</v>
      </c>
      <c r="AM35" s="72">
        <v>-0.004093</v>
      </c>
    </row>
    <row r="36" ht="12.75" customHeight="1">
      <c r="A36" s="72">
        <v>-0.004966</v>
      </c>
      <c r="B36" s="72">
        <v>-0.004744</v>
      </c>
      <c r="C36" s="72">
        <v>-0.004463</v>
      </c>
      <c r="D36" s="72">
        <v>-0.004147</v>
      </c>
      <c r="E36" s="72">
        <v>-0.003798</v>
      </c>
      <c r="F36" s="72">
        <v>-0.003446</v>
      </c>
      <c r="G36" s="72">
        <v>-0.00311</v>
      </c>
      <c r="H36" s="72">
        <v>-0.002758</v>
      </c>
      <c r="I36" s="72">
        <v>-0.002285</v>
      </c>
      <c r="J36" s="72">
        <v>-0.00174</v>
      </c>
      <c r="K36" s="72">
        <v>-0.001191</v>
      </c>
      <c r="L36" s="72">
        <v>-6.53E-4</v>
      </c>
      <c r="M36" s="72">
        <v>-1.29E-4</v>
      </c>
      <c r="N36" s="72">
        <v>2.59E-4</v>
      </c>
      <c r="O36" s="72">
        <v>6.36E-4</v>
      </c>
      <c r="P36" s="72">
        <v>9.84E-4</v>
      </c>
      <c r="Q36" s="72">
        <v>0.001305</v>
      </c>
      <c r="R36" s="72">
        <v>0.001482</v>
      </c>
      <c r="S36" s="72">
        <v>0.00156</v>
      </c>
      <c r="T36" s="72">
        <v>0.00153</v>
      </c>
      <c r="U36" s="72">
        <v>0.001252</v>
      </c>
      <c r="V36" s="72">
        <v>0.001054</v>
      </c>
      <c r="W36" s="72">
        <v>7.86E-4</v>
      </c>
      <c r="X36" s="72">
        <v>5.18E-4</v>
      </c>
      <c r="Y36" s="72">
        <v>0.0</v>
      </c>
      <c r="Z36" s="72">
        <v>-6.09E-4</v>
      </c>
      <c r="AA36" s="72">
        <v>-0.001422</v>
      </c>
      <c r="AB36" s="72">
        <v>-0.00206</v>
      </c>
      <c r="AC36" s="72">
        <v>-0.002515</v>
      </c>
      <c r="AD36" s="72">
        <v>-0.002934</v>
      </c>
      <c r="AE36" s="72">
        <v>-0.0034</v>
      </c>
      <c r="AF36" s="72">
        <v>-0.00379</v>
      </c>
      <c r="AG36" s="72">
        <v>-0.003884</v>
      </c>
      <c r="AH36" s="72">
        <v>-0.003927</v>
      </c>
      <c r="AI36" s="72">
        <v>-0.003962</v>
      </c>
      <c r="AJ36" s="72">
        <v>-0.003955</v>
      </c>
      <c r="AK36" s="72">
        <v>-0.003947</v>
      </c>
      <c r="AL36" s="72">
        <v>-0.003889</v>
      </c>
      <c r="AM36" s="72">
        <v>-0.003937</v>
      </c>
    </row>
    <row r="37" ht="12.75" customHeight="1">
      <c r="A37" s="72">
        <v>-0.004649</v>
      </c>
      <c r="B37" s="72">
        <v>-0.004429</v>
      </c>
      <c r="C37" s="72">
        <v>-0.004163</v>
      </c>
      <c r="D37" s="72">
        <v>-0.003896</v>
      </c>
      <c r="E37" s="72">
        <v>-0.003611</v>
      </c>
      <c r="F37" s="72">
        <v>-0.003259</v>
      </c>
      <c r="G37" s="72">
        <v>-0.002934</v>
      </c>
      <c r="H37" s="72">
        <v>-0.002617</v>
      </c>
      <c r="I37" s="72">
        <v>-0.00216</v>
      </c>
      <c r="J37" s="72">
        <v>-0.001653</v>
      </c>
      <c r="K37" s="72">
        <v>-0.001137</v>
      </c>
      <c r="L37" s="72">
        <v>-6.1E-4</v>
      </c>
      <c r="M37" s="72">
        <v>-1.26E-4</v>
      </c>
      <c r="N37" s="72">
        <v>2.51E-4</v>
      </c>
      <c r="O37" s="72">
        <v>6.11E-4</v>
      </c>
      <c r="P37" s="72">
        <v>9.56E-4</v>
      </c>
      <c r="Q37" s="72">
        <v>0.001298</v>
      </c>
      <c r="R37" s="72">
        <v>0.001451</v>
      </c>
      <c r="S37" s="72">
        <v>0.001517</v>
      </c>
      <c r="T37" s="72">
        <v>0.00148</v>
      </c>
      <c r="U37" s="72">
        <v>0.001203</v>
      </c>
      <c r="V37" s="72">
        <v>0.001022</v>
      </c>
      <c r="W37" s="72">
        <v>7.8E-4</v>
      </c>
      <c r="X37" s="72">
        <v>4.94E-4</v>
      </c>
      <c r="Y37" s="72">
        <v>0.0</v>
      </c>
      <c r="Z37" s="72">
        <v>-6.11E-4</v>
      </c>
      <c r="AA37" s="72">
        <v>-0.001386</v>
      </c>
      <c r="AB37" s="72">
        <v>-0.002022</v>
      </c>
      <c r="AC37" s="72">
        <v>-0.002452</v>
      </c>
      <c r="AD37" s="72">
        <v>-0.002885</v>
      </c>
      <c r="AE37" s="72">
        <v>-0.003318</v>
      </c>
      <c r="AF37" s="72">
        <v>-0.003676</v>
      </c>
      <c r="AG37" s="72">
        <v>-0.003747</v>
      </c>
      <c r="AH37" s="72">
        <v>-0.003776</v>
      </c>
      <c r="AI37" s="72">
        <v>-0.003701</v>
      </c>
      <c r="AJ37" s="72">
        <v>-0.003686</v>
      </c>
      <c r="AK37" s="72">
        <v>-0.003655</v>
      </c>
      <c r="AL37" s="72">
        <v>-0.003551</v>
      </c>
      <c r="AM37" s="72">
        <v>-0.00358</v>
      </c>
    </row>
    <row r="38" ht="12.75" customHeight="1">
      <c r="A38" s="72">
        <v>-0.004768</v>
      </c>
      <c r="B38" s="72">
        <v>-0.004589</v>
      </c>
      <c r="C38" s="72">
        <v>-0.004367</v>
      </c>
      <c r="D38" s="72">
        <v>-0.004105</v>
      </c>
      <c r="E38" s="72">
        <v>-0.0038</v>
      </c>
      <c r="F38" s="72">
        <v>-0.003476</v>
      </c>
      <c r="G38" s="72">
        <v>-0.003136</v>
      </c>
      <c r="H38" s="72">
        <v>-0.002815</v>
      </c>
      <c r="I38" s="72">
        <v>-0.002338</v>
      </c>
      <c r="J38" s="72">
        <v>-0.00181</v>
      </c>
      <c r="K38" s="72">
        <v>-0.001317</v>
      </c>
      <c r="L38" s="72">
        <v>-7.93E-4</v>
      </c>
      <c r="M38" s="72">
        <v>-2.89E-4</v>
      </c>
      <c r="N38" s="72">
        <v>1.17E-4</v>
      </c>
      <c r="O38" s="72">
        <v>5.03E-4</v>
      </c>
      <c r="P38" s="72">
        <v>8.51E-4</v>
      </c>
      <c r="Q38" s="72">
        <v>0.00115</v>
      </c>
      <c r="R38" s="72">
        <v>0.001307</v>
      </c>
      <c r="S38" s="72">
        <v>0.001415</v>
      </c>
      <c r="T38" s="72">
        <v>0.001388</v>
      </c>
      <c r="U38" s="72">
        <v>0.00113</v>
      </c>
      <c r="V38" s="72">
        <v>9.42E-4</v>
      </c>
      <c r="W38" s="72">
        <v>7.1E-4</v>
      </c>
      <c r="X38" s="72">
        <v>4.43E-4</v>
      </c>
      <c r="Y38" s="72">
        <v>0.0</v>
      </c>
      <c r="Z38" s="72">
        <v>-5.77E-4</v>
      </c>
      <c r="AA38" s="72">
        <v>-0.001326</v>
      </c>
      <c r="AB38" s="72">
        <v>-0.001934</v>
      </c>
      <c r="AC38" s="72">
        <v>-0.002344</v>
      </c>
      <c r="AD38" s="72">
        <v>-0.002741</v>
      </c>
      <c r="AE38" s="72">
        <v>-0.003123</v>
      </c>
      <c r="AF38" s="72">
        <v>-0.003399</v>
      </c>
      <c r="AG38" s="72">
        <v>-0.003418</v>
      </c>
      <c r="AH38" s="72">
        <v>-0.003364</v>
      </c>
      <c r="AI38" s="72">
        <v>-0.003273</v>
      </c>
      <c r="AJ38" s="72">
        <v>-0.003179</v>
      </c>
      <c r="AK38" s="72">
        <v>-0.00311</v>
      </c>
      <c r="AL38" s="72">
        <v>-0.002992</v>
      </c>
      <c r="AM38" s="72">
        <v>-0.003012</v>
      </c>
    </row>
    <row r="39" ht="12.75" customHeight="1">
      <c r="A39" s="72">
        <v>-0.005019</v>
      </c>
      <c r="B39" s="72">
        <v>-0.004806</v>
      </c>
      <c r="C39" s="72">
        <v>-0.004543</v>
      </c>
      <c r="D39" s="72">
        <v>-0.004244</v>
      </c>
      <c r="E39" s="72">
        <v>-0.003935</v>
      </c>
      <c r="F39" s="72">
        <v>-0.003592</v>
      </c>
      <c r="G39" s="72">
        <v>-0.003262</v>
      </c>
      <c r="H39" s="72">
        <v>-0.002947</v>
      </c>
      <c r="I39" s="72">
        <v>-0.00248</v>
      </c>
      <c r="J39" s="72">
        <v>-0.001973</v>
      </c>
      <c r="K39" s="72">
        <v>-0.001464</v>
      </c>
      <c r="L39" s="72">
        <v>-9.33E-4</v>
      </c>
      <c r="M39" s="72">
        <v>-4.57E-4</v>
      </c>
      <c r="N39" s="72">
        <v>-5.6E-5</v>
      </c>
      <c r="O39" s="72">
        <v>3.06E-4</v>
      </c>
      <c r="P39" s="72">
        <v>6.69E-4</v>
      </c>
      <c r="Q39" s="72">
        <v>0.00101</v>
      </c>
      <c r="R39" s="72">
        <v>0.001168</v>
      </c>
      <c r="S39" s="72">
        <v>0.001261</v>
      </c>
      <c r="T39" s="72">
        <v>0.001243</v>
      </c>
      <c r="U39" s="72">
        <v>0.001021</v>
      </c>
      <c r="V39" s="72">
        <v>8.6E-4</v>
      </c>
      <c r="W39" s="72">
        <v>6.58E-4</v>
      </c>
      <c r="X39" s="72">
        <v>4.1E-4</v>
      </c>
      <c r="Y39" s="72">
        <v>0.0</v>
      </c>
      <c r="Z39" s="72">
        <v>-5.51E-4</v>
      </c>
      <c r="AA39" s="72">
        <v>-0.001277</v>
      </c>
      <c r="AB39" s="72">
        <v>-0.001845</v>
      </c>
      <c r="AC39" s="72">
        <v>-0.002234</v>
      </c>
      <c r="AD39" s="72">
        <v>-0.002574</v>
      </c>
      <c r="AE39" s="72">
        <v>-0.002907</v>
      </c>
      <c r="AF39" s="72">
        <v>-0.003139</v>
      </c>
      <c r="AG39" s="72">
        <v>-0.003082</v>
      </c>
      <c r="AH39" s="72">
        <v>-0.002952</v>
      </c>
      <c r="AI39" s="72">
        <v>-0.002783</v>
      </c>
      <c r="AJ39" s="72">
        <v>-0.002637</v>
      </c>
      <c r="AK39" s="72">
        <v>-0.002556</v>
      </c>
      <c r="AL39" s="72">
        <v>-0.002367</v>
      </c>
      <c r="AM39" s="72">
        <v>-0.002374</v>
      </c>
    </row>
    <row r="40" ht="12.75" customHeight="1">
      <c r="A40" s="72">
        <v>-0.005042</v>
      </c>
      <c r="B40" s="72">
        <v>-0.004866</v>
      </c>
      <c r="C40" s="72">
        <v>-0.004632</v>
      </c>
      <c r="D40" s="72">
        <v>-0.004385</v>
      </c>
      <c r="E40" s="72">
        <v>-0.004122</v>
      </c>
      <c r="F40" s="72">
        <v>-0.003792</v>
      </c>
      <c r="G40" s="72">
        <v>-0.003484</v>
      </c>
      <c r="H40" s="72">
        <v>-0.003163</v>
      </c>
      <c r="I40" s="72">
        <v>-0.00269</v>
      </c>
      <c r="J40" s="72">
        <v>-0.002173</v>
      </c>
      <c r="K40" s="72">
        <v>-0.001689</v>
      </c>
      <c r="L40" s="72">
        <v>-0.001157</v>
      </c>
      <c r="M40" s="72">
        <v>-6.69E-4</v>
      </c>
      <c r="N40" s="72">
        <v>-2.7E-4</v>
      </c>
      <c r="O40" s="72">
        <v>1.12E-4</v>
      </c>
      <c r="P40" s="72">
        <v>4.73E-4</v>
      </c>
      <c r="Q40" s="72">
        <v>8.16E-4</v>
      </c>
      <c r="R40" s="72">
        <v>9.87E-4</v>
      </c>
      <c r="S40" s="72">
        <v>0.001087</v>
      </c>
      <c r="T40" s="72">
        <v>0.001089</v>
      </c>
      <c r="U40" s="72">
        <v>8.76E-4</v>
      </c>
      <c r="V40" s="72">
        <v>7.69E-4</v>
      </c>
      <c r="W40" s="72">
        <v>6.0E-4</v>
      </c>
      <c r="X40" s="72">
        <v>3.91E-4</v>
      </c>
      <c r="Y40" s="72">
        <v>0.0</v>
      </c>
      <c r="Z40" s="72">
        <v>-5.04E-4</v>
      </c>
      <c r="AA40" s="72">
        <v>-0.001186</v>
      </c>
      <c r="AB40" s="72">
        <v>-0.001731</v>
      </c>
      <c r="AC40" s="72">
        <v>-0.00209</v>
      </c>
      <c r="AD40" s="72">
        <v>-0.002406</v>
      </c>
      <c r="AE40" s="72">
        <v>-0.00268</v>
      </c>
      <c r="AF40" s="72">
        <v>-0.002816</v>
      </c>
      <c r="AG40" s="72">
        <v>-0.002659</v>
      </c>
      <c r="AH40" s="72">
        <v>-0.002485</v>
      </c>
      <c r="AI40" s="72">
        <v>-0.002249</v>
      </c>
      <c r="AJ40" s="72">
        <v>-0.002054</v>
      </c>
      <c r="AK40" s="72">
        <v>-0.001911</v>
      </c>
      <c r="AL40" s="72">
        <v>-0.001721</v>
      </c>
      <c r="AM40" s="72">
        <v>-0.001698</v>
      </c>
    </row>
    <row r="41" ht="12.75" customHeight="1">
      <c r="A41" s="72">
        <v>-0.005303</v>
      </c>
      <c r="B41" s="72">
        <v>-0.005106</v>
      </c>
      <c r="C41" s="72">
        <v>-0.004884</v>
      </c>
      <c r="D41" s="72">
        <v>-0.00458</v>
      </c>
      <c r="E41" s="72">
        <v>-0.004269</v>
      </c>
      <c r="F41" s="72">
        <v>-0.003936</v>
      </c>
      <c r="G41" s="72">
        <v>-0.003599</v>
      </c>
      <c r="H41" s="72">
        <v>-0.003273</v>
      </c>
      <c r="I41" s="72">
        <v>-0.002788</v>
      </c>
      <c r="J41" s="72">
        <v>-0.002299</v>
      </c>
      <c r="K41" s="72">
        <v>-0.001818</v>
      </c>
      <c r="L41" s="72">
        <v>-0.001323</v>
      </c>
      <c r="M41" s="72">
        <v>-8.17E-4</v>
      </c>
      <c r="N41" s="72">
        <v>-4.02E-4</v>
      </c>
      <c r="O41" s="72">
        <v>-2.6E-5</v>
      </c>
      <c r="P41" s="72">
        <v>3.46E-4</v>
      </c>
      <c r="Q41" s="72">
        <v>6.71E-4</v>
      </c>
      <c r="R41" s="72">
        <v>8.23E-4</v>
      </c>
      <c r="S41" s="72">
        <v>9.47E-4</v>
      </c>
      <c r="T41" s="72">
        <v>9.84E-4</v>
      </c>
      <c r="U41" s="72">
        <v>7.98E-4</v>
      </c>
      <c r="V41" s="72">
        <v>6.55E-4</v>
      </c>
      <c r="W41" s="72">
        <v>5.19E-4</v>
      </c>
      <c r="X41" s="72">
        <v>3.32E-4</v>
      </c>
      <c r="Y41" s="72">
        <v>0.0</v>
      </c>
      <c r="Z41" s="72">
        <v>-5.03E-4</v>
      </c>
      <c r="AA41" s="72">
        <v>-0.001133</v>
      </c>
      <c r="AB41" s="72">
        <v>-0.001645</v>
      </c>
      <c r="AC41" s="72">
        <v>-0.001977</v>
      </c>
      <c r="AD41" s="72">
        <v>-0.002228</v>
      </c>
      <c r="AE41" s="72">
        <v>-0.00246</v>
      </c>
      <c r="AF41" s="72">
        <v>-0.002528</v>
      </c>
      <c r="AG41" s="72">
        <v>-0.002325</v>
      </c>
      <c r="AH41" s="72">
        <v>-0.002088</v>
      </c>
      <c r="AI41" s="72">
        <v>-0.001818</v>
      </c>
      <c r="AJ41" s="72">
        <v>-0.001582</v>
      </c>
      <c r="AK41" s="72">
        <v>-0.001402</v>
      </c>
      <c r="AL41" s="72">
        <v>-0.00122</v>
      </c>
      <c r="AM41" s="72">
        <v>-0.001181</v>
      </c>
    </row>
    <row r="42" ht="12.75" customHeight="1">
      <c r="A42" s="72">
        <v>-0.005673</v>
      </c>
      <c r="B42" s="72">
        <v>-0.005448</v>
      </c>
      <c r="C42" s="72">
        <v>-0.005179</v>
      </c>
      <c r="D42" s="72">
        <v>-0.004878</v>
      </c>
      <c r="E42" s="72">
        <v>-0.004581</v>
      </c>
      <c r="F42" s="72">
        <v>-0.004224</v>
      </c>
      <c r="G42" s="72">
        <v>-0.003896</v>
      </c>
      <c r="H42" s="72">
        <v>-0.003555</v>
      </c>
      <c r="I42" s="72">
        <v>-0.003103</v>
      </c>
      <c r="J42" s="72">
        <v>-0.002609</v>
      </c>
      <c r="K42" s="72">
        <v>-0.002109</v>
      </c>
      <c r="L42" s="72">
        <v>-0.001588</v>
      </c>
      <c r="M42" s="72">
        <v>-0.001111</v>
      </c>
      <c r="N42" s="72">
        <v>-7.03E-4</v>
      </c>
      <c r="O42" s="72">
        <v>-3.25E-4</v>
      </c>
      <c r="P42" s="72">
        <v>3.3E-5</v>
      </c>
      <c r="Q42" s="72">
        <v>4.1E-4</v>
      </c>
      <c r="R42" s="72">
        <v>5.98E-4</v>
      </c>
      <c r="S42" s="72">
        <v>7.19E-4</v>
      </c>
      <c r="T42" s="72">
        <v>7.85E-4</v>
      </c>
      <c r="U42" s="72">
        <v>6.33E-4</v>
      </c>
      <c r="V42" s="72">
        <v>5.61E-4</v>
      </c>
      <c r="W42" s="72">
        <v>4.56E-4</v>
      </c>
      <c r="X42" s="72">
        <v>3.04E-4</v>
      </c>
      <c r="Y42" s="72">
        <v>0.0</v>
      </c>
      <c r="Z42" s="72">
        <v>-4.61E-4</v>
      </c>
      <c r="AA42" s="72">
        <v>-0.001062</v>
      </c>
      <c r="AB42" s="72">
        <v>-0.001526</v>
      </c>
      <c r="AC42" s="72">
        <v>-0.001821</v>
      </c>
      <c r="AD42" s="72">
        <v>-0.002033</v>
      </c>
      <c r="AE42" s="72">
        <v>-0.002213</v>
      </c>
      <c r="AF42" s="72">
        <v>-0.002246</v>
      </c>
      <c r="AG42" s="72">
        <v>-0.001962</v>
      </c>
      <c r="AH42" s="72">
        <v>-0.001717</v>
      </c>
      <c r="AI42" s="72">
        <v>-0.001376</v>
      </c>
      <c r="AJ42" s="72">
        <v>-0.001144</v>
      </c>
      <c r="AK42" s="72">
        <v>-9.74E-4</v>
      </c>
      <c r="AL42" s="72">
        <v>-7.36E-4</v>
      </c>
      <c r="AM42" s="72">
        <v>-6.91E-4</v>
      </c>
    </row>
    <row r="43" ht="12.75" customHeight="1">
      <c r="A43" s="72">
        <v>-0.005778</v>
      </c>
      <c r="B43" s="72">
        <v>-0.005564</v>
      </c>
      <c r="C43" s="72">
        <v>-0.005316</v>
      </c>
      <c r="D43" s="72">
        <v>-0.005049</v>
      </c>
      <c r="E43" s="72">
        <v>-0.004738</v>
      </c>
      <c r="F43" s="72">
        <v>-0.0044</v>
      </c>
      <c r="G43" s="72">
        <v>-0.004074</v>
      </c>
      <c r="H43" s="72">
        <v>-0.003724</v>
      </c>
      <c r="I43" s="72">
        <v>-0.003243</v>
      </c>
      <c r="J43" s="72">
        <v>-0.002739</v>
      </c>
      <c r="K43" s="72">
        <v>-0.00225</v>
      </c>
      <c r="L43" s="72">
        <v>-0.001739</v>
      </c>
      <c r="M43" s="72">
        <v>-0.001248</v>
      </c>
      <c r="N43" s="72">
        <v>-8.39E-4</v>
      </c>
      <c r="O43" s="72">
        <v>-4.35E-4</v>
      </c>
      <c r="P43" s="72">
        <v>-6.7E-5</v>
      </c>
      <c r="Q43" s="72">
        <v>2.75E-4</v>
      </c>
      <c r="R43" s="72">
        <v>4.69E-4</v>
      </c>
      <c r="S43" s="72">
        <v>6.13E-4</v>
      </c>
      <c r="T43" s="72">
        <v>6.76E-4</v>
      </c>
      <c r="U43" s="72">
        <v>5.52E-4</v>
      </c>
      <c r="V43" s="72">
        <v>4.78E-4</v>
      </c>
      <c r="W43" s="72">
        <v>4.06E-4</v>
      </c>
      <c r="X43" s="72">
        <v>2.91E-4</v>
      </c>
      <c r="Y43" s="72">
        <v>0.0</v>
      </c>
      <c r="Z43" s="72">
        <v>-4.13E-4</v>
      </c>
      <c r="AA43" s="72">
        <v>-9.87E-4</v>
      </c>
      <c r="AB43" s="72">
        <v>-0.001409</v>
      </c>
      <c r="AC43" s="72">
        <v>-0.001679</v>
      </c>
      <c r="AD43" s="72">
        <v>-0.00186</v>
      </c>
      <c r="AE43" s="72">
        <v>-0.001994</v>
      </c>
      <c r="AF43" s="72">
        <v>-0.001996</v>
      </c>
      <c r="AG43" s="72">
        <v>-0.001712</v>
      </c>
      <c r="AH43" s="72">
        <v>-0.00143</v>
      </c>
      <c r="AI43" s="72">
        <v>-0.001106</v>
      </c>
      <c r="AJ43" s="72">
        <v>-8.5E-4</v>
      </c>
      <c r="AK43" s="72">
        <v>-6.8E-4</v>
      </c>
      <c r="AL43" s="72">
        <v>-4.43E-4</v>
      </c>
      <c r="AM43" s="72">
        <v>-3.74E-4</v>
      </c>
    </row>
    <row r="44" ht="12.75" customHeight="1">
      <c r="A44" s="72">
        <v>-0.006268</v>
      </c>
      <c r="B44" s="72">
        <v>-0.006012</v>
      </c>
      <c r="C44" s="72">
        <v>-0.005761</v>
      </c>
      <c r="D44" s="72">
        <v>-0.005413</v>
      </c>
      <c r="E44" s="72">
        <v>-0.005053</v>
      </c>
      <c r="F44" s="72">
        <v>-0.004683</v>
      </c>
      <c r="G44" s="72">
        <v>-0.004349</v>
      </c>
      <c r="H44" s="72">
        <v>-0.003969</v>
      </c>
      <c r="I44" s="72">
        <v>-0.003471</v>
      </c>
      <c r="J44" s="72">
        <v>-0.002964</v>
      </c>
      <c r="K44" s="72">
        <v>-0.002479</v>
      </c>
      <c r="L44" s="72">
        <v>-0.001979</v>
      </c>
      <c r="M44" s="72">
        <v>-0.001465</v>
      </c>
      <c r="N44" s="72">
        <v>-0.001023</v>
      </c>
      <c r="O44" s="72">
        <v>-6.57E-4</v>
      </c>
      <c r="P44" s="72">
        <v>-2.7E-4</v>
      </c>
      <c r="Q44" s="72">
        <v>1.0E-4</v>
      </c>
      <c r="R44" s="72">
        <v>2.91E-4</v>
      </c>
      <c r="S44" s="72">
        <v>4.55E-4</v>
      </c>
      <c r="T44" s="72">
        <v>5.6E-4</v>
      </c>
      <c r="U44" s="72">
        <v>4.64E-4</v>
      </c>
      <c r="V44" s="72">
        <v>3.87E-4</v>
      </c>
      <c r="W44" s="72">
        <v>3.25E-4</v>
      </c>
      <c r="X44" s="72">
        <v>2.31E-4</v>
      </c>
      <c r="Y44" s="72">
        <v>0.0</v>
      </c>
      <c r="Z44" s="72">
        <v>-3.85E-4</v>
      </c>
      <c r="AA44" s="72">
        <v>-9.23E-4</v>
      </c>
      <c r="AB44" s="72">
        <v>-0.001332</v>
      </c>
      <c r="AC44" s="72">
        <v>-0.001579</v>
      </c>
      <c r="AD44" s="72">
        <v>-0.00173</v>
      </c>
      <c r="AE44" s="72">
        <v>-0.001847</v>
      </c>
      <c r="AF44" s="72">
        <v>-0.001844</v>
      </c>
      <c r="AG44" s="72">
        <v>-0.001576</v>
      </c>
      <c r="AH44" s="72">
        <v>-0.001313</v>
      </c>
      <c r="AI44" s="72">
        <v>-0.00102</v>
      </c>
      <c r="AJ44" s="72">
        <v>-7.88E-4</v>
      </c>
      <c r="AK44" s="72">
        <v>-6.23E-4</v>
      </c>
      <c r="AL44" s="72">
        <v>-3.7E-4</v>
      </c>
      <c r="AM44" s="72">
        <v>-3.14E-4</v>
      </c>
    </row>
    <row r="45" ht="12.75" customHeight="1">
      <c r="A45" s="72">
        <v>-0.007476</v>
      </c>
      <c r="B45" s="72">
        <v>-0.007182</v>
      </c>
      <c r="C45" s="72">
        <v>-0.006837</v>
      </c>
      <c r="D45" s="72">
        <v>-0.00649</v>
      </c>
      <c r="E45" s="72">
        <v>-0.006118</v>
      </c>
      <c r="F45" s="72">
        <v>-0.005726</v>
      </c>
      <c r="G45" s="72">
        <v>-0.005316</v>
      </c>
      <c r="H45" s="72">
        <v>-0.004894</v>
      </c>
      <c r="I45" s="72">
        <v>-0.004358</v>
      </c>
      <c r="J45" s="72">
        <v>-0.003848</v>
      </c>
      <c r="K45" s="72">
        <v>-0.003321</v>
      </c>
      <c r="L45" s="72">
        <v>-0.0028</v>
      </c>
      <c r="M45" s="72">
        <v>-0.002307</v>
      </c>
      <c r="N45" s="72">
        <v>-0.001833</v>
      </c>
      <c r="O45" s="72">
        <v>-0.001416</v>
      </c>
      <c r="P45" s="72">
        <v>-0.001028</v>
      </c>
      <c r="Q45" s="72">
        <v>-5.79E-4</v>
      </c>
      <c r="R45" s="72">
        <v>-3.47E-4</v>
      </c>
      <c r="S45" s="72">
        <v>-1.45E-4</v>
      </c>
      <c r="T45" s="72">
        <v>3.0E-6</v>
      </c>
      <c r="U45" s="72">
        <v>4.0E-6</v>
      </c>
      <c r="V45" s="72">
        <v>2.7E-5</v>
      </c>
      <c r="W45" s="72">
        <v>8.0E-5</v>
      </c>
      <c r="X45" s="72">
        <v>1.12E-4</v>
      </c>
      <c r="Y45" s="72">
        <v>0.0</v>
      </c>
      <c r="Z45" s="72">
        <v>-2.29E-4</v>
      </c>
      <c r="AA45" s="72">
        <v>-4.49E-4</v>
      </c>
      <c r="AB45" s="72">
        <v>-5.62E-4</v>
      </c>
      <c r="AC45" s="72">
        <v>-5.12E-4</v>
      </c>
      <c r="AD45" s="72">
        <v>-3.36E-4</v>
      </c>
      <c r="AE45" s="72">
        <v>-1.57E-4</v>
      </c>
      <c r="AF45" s="72">
        <v>7.0E-5</v>
      </c>
      <c r="AG45" s="72">
        <v>4.81E-4</v>
      </c>
      <c r="AH45" s="72">
        <v>8.5E-4</v>
      </c>
      <c r="AI45" s="72">
        <v>0.001233</v>
      </c>
      <c r="AJ45" s="72">
        <v>0.001526</v>
      </c>
      <c r="AK45" s="72">
        <v>0.001752</v>
      </c>
      <c r="AL45" s="72">
        <v>0.002022</v>
      </c>
      <c r="AM45" s="72">
        <v>0.002104</v>
      </c>
    </row>
    <row r="46" ht="12.75" customHeight="1">
      <c r="A46" s="72">
        <v>-0.007562</v>
      </c>
      <c r="B46" s="72">
        <v>-0.007212</v>
      </c>
      <c r="C46" s="72">
        <v>-0.006863</v>
      </c>
      <c r="D46" s="72">
        <v>-0.006483</v>
      </c>
      <c r="E46" s="72">
        <v>-0.006098</v>
      </c>
      <c r="F46" s="72">
        <v>-0.005684</v>
      </c>
      <c r="G46" s="72">
        <v>-0.005287</v>
      </c>
      <c r="H46" s="72">
        <v>-0.004883</v>
      </c>
      <c r="I46" s="72">
        <v>-0.004348</v>
      </c>
      <c r="J46" s="72">
        <v>-0.003862</v>
      </c>
      <c r="K46" s="72">
        <v>-0.003333</v>
      </c>
      <c r="L46" s="72">
        <v>-0.002798</v>
      </c>
      <c r="M46" s="72">
        <v>-0.002298</v>
      </c>
      <c r="N46" s="72">
        <v>-0.001847</v>
      </c>
      <c r="O46" s="72">
        <v>-0.001428</v>
      </c>
      <c r="P46" s="72">
        <v>-0.001019</v>
      </c>
      <c r="Q46" s="72">
        <v>-5.59E-4</v>
      </c>
      <c r="R46" s="72">
        <v>-3.22E-4</v>
      </c>
      <c r="S46" s="72">
        <v>-1.36E-4</v>
      </c>
      <c r="T46" s="72">
        <v>-1.1E-5</v>
      </c>
      <c r="U46" s="72">
        <v>9.0E-6</v>
      </c>
      <c r="V46" s="72">
        <v>2.9E-5</v>
      </c>
      <c r="W46" s="72">
        <v>8.1E-5</v>
      </c>
      <c r="X46" s="72">
        <v>9.9E-5</v>
      </c>
      <c r="Y46" s="72">
        <v>0.0</v>
      </c>
      <c r="Z46" s="72">
        <v>-2.34E-4</v>
      </c>
      <c r="AA46" s="72">
        <v>-4.61E-4</v>
      </c>
      <c r="AB46" s="72">
        <v>-5.46E-4</v>
      </c>
      <c r="AC46" s="72">
        <v>-4.95E-4</v>
      </c>
      <c r="AD46" s="72">
        <v>-3.0E-4</v>
      </c>
      <c r="AE46" s="72">
        <v>-1.2E-4</v>
      </c>
      <c r="AF46" s="72">
        <v>1.67E-4</v>
      </c>
      <c r="AG46" s="72">
        <v>6.21E-4</v>
      </c>
      <c r="AH46" s="72">
        <v>0.001021</v>
      </c>
      <c r="AI46" s="72">
        <v>0.001404</v>
      </c>
      <c r="AJ46" s="72">
        <v>0.001728</v>
      </c>
      <c r="AK46" s="72">
        <v>0.00198</v>
      </c>
      <c r="AL46" s="72">
        <v>0.002256</v>
      </c>
      <c r="AM46" s="72">
        <v>0.002351</v>
      </c>
    </row>
    <row r="47" ht="12.75" customHeight="1">
      <c r="A47" s="72">
        <v>-0.007474</v>
      </c>
      <c r="B47" s="72">
        <v>-0.007142</v>
      </c>
      <c r="C47" s="72">
        <v>-0.006788</v>
      </c>
      <c r="D47" s="72">
        <v>-0.006442</v>
      </c>
      <c r="E47" s="72">
        <v>-0.006073</v>
      </c>
      <c r="F47" s="72">
        <v>-0.005671</v>
      </c>
      <c r="G47" s="72">
        <v>-0.005292</v>
      </c>
      <c r="H47" s="72">
        <v>-0.004865</v>
      </c>
      <c r="I47" s="72">
        <v>-0.004361</v>
      </c>
      <c r="J47" s="72">
        <v>-0.003866</v>
      </c>
      <c r="K47" s="72">
        <v>-0.003347</v>
      </c>
      <c r="L47" s="72">
        <v>-0.002836</v>
      </c>
      <c r="M47" s="72">
        <v>-0.002335</v>
      </c>
      <c r="N47" s="72">
        <v>-0.001887</v>
      </c>
      <c r="O47" s="72">
        <v>-0.001446</v>
      </c>
      <c r="P47" s="72">
        <v>-0.001051</v>
      </c>
      <c r="Q47" s="72">
        <v>-5.88E-4</v>
      </c>
      <c r="R47" s="72">
        <v>-3.59E-4</v>
      </c>
      <c r="S47" s="72">
        <v>-1.61E-4</v>
      </c>
      <c r="T47" s="72">
        <v>-4.7E-5</v>
      </c>
      <c r="U47" s="72">
        <v>-1.0E-5</v>
      </c>
      <c r="V47" s="72">
        <v>3.3E-5</v>
      </c>
      <c r="W47" s="72">
        <v>9.2E-5</v>
      </c>
      <c r="X47" s="72">
        <v>1.09E-4</v>
      </c>
      <c r="Y47" s="72">
        <v>0.0</v>
      </c>
      <c r="Z47" s="72">
        <v>-2.18E-4</v>
      </c>
      <c r="AA47" s="72">
        <v>-4.19E-4</v>
      </c>
      <c r="AB47" s="72">
        <v>-5.32E-4</v>
      </c>
      <c r="AC47" s="72">
        <v>-4.69E-4</v>
      </c>
      <c r="AD47" s="72">
        <v>-2.59E-4</v>
      </c>
      <c r="AE47" s="72">
        <v>-6.2E-5</v>
      </c>
      <c r="AF47" s="72">
        <v>2.37E-4</v>
      </c>
      <c r="AG47" s="72">
        <v>7.17E-4</v>
      </c>
      <c r="AH47" s="72">
        <v>0.001152</v>
      </c>
      <c r="AI47" s="72">
        <v>0.001582</v>
      </c>
      <c r="AJ47" s="72">
        <v>0.001913</v>
      </c>
      <c r="AK47" s="72">
        <v>0.002181</v>
      </c>
      <c r="AL47" s="72">
        <v>0.002479</v>
      </c>
      <c r="AM47" s="72">
        <v>0.00258</v>
      </c>
    </row>
    <row r="48" ht="12.75" customHeight="1">
      <c r="A48" s="72">
        <v>-0.007368</v>
      </c>
      <c r="B48" s="72">
        <v>-0.007059</v>
      </c>
      <c r="C48" s="72">
        <v>-0.006723</v>
      </c>
      <c r="D48" s="72">
        <v>-0.006363</v>
      </c>
      <c r="E48" s="72">
        <v>-0.005996</v>
      </c>
      <c r="F48" s="72">
        <v>-0.005602</v>
      </c>
      <c r="G48" s="72">
        <v>-0.005211</v>
      </c>
      <c r="H48" s="72">
        <v>-0.004775</v>
      </c>
      <c r="I48" s="72">
        <v>-0.004262</v>
      </c>
      <c r="J48" s="72">
        <v>-0.003747</v>
      </c>
      <c r="K48" s="72">
        <v>-0.003222</v>
      </c>
      <c r="L48" s="72">
        <v>-0.002705</v>
      </c>
      <c r="M48" s="72">
        <v>-0.002215</v>
      </c>
      <c r="N48" s="72">
        <v>-0.001771</v>
      </c>
      <c r="O48" s="72">
        <v>-0.00134</v>
      </c>
      <c r="P48" s="72">
        <v>-9.24E-4</v>
      </c>
      <c r="Q48" s="72">
        <v>-5.06E-4</v>
      </c>
      <c r="R48" s="72">
        <v>-2.76E-4</v>
      </c>
      <c r="S48" s="72">
        <v>-8.4E-5</v>
      </c>
      <c r="T48" s="72">
        <v>2.5E-5</v>
      </c>
      <c r="U48" s="72">
        <v>3.7E-5</v>
      </c>
      <c r="V48" s="72">
        <v>6.2E-5</v>
      </c>
      <c r="W48" s="72">
        <v>9.0E-5</v>
      </c>
      <c r="X48" s="72">
        <v>1.18E-4</v>
      </c>
      <c r="Y48" s="72">
        <v>0.0</v>
      </c>
      <c r="Z48" s="72">
        <v>-2.56E-4</v>
      </c>
      <c r="AA48" s="72">
        <v>-4.64E-4</v>
      </c>
      <c r="AB48" s="72">
        <v>-5.51E-4</v>
      </c>
      <c r="AC48" s="72">
        <v>-4.93E-4</v>
      </c>
      <c r="AD48" s="72">
        <v>-2.9E-4</v>
      </c>
      <c r="AE48" s="72">
        <v>-7.4E-5</v>
      </c>
      <c r="AF48" s="72">
        <v>2.36E-4</v>
      </c>
      <c r="AG48" s="72">
        <v>7.51E-4</v>
      </c>
      <c r="AH48" s="72">
        <v>0.001205</v>
      </c>
      <c r="AI48" s="72">
        <v>0.001639</v>
      </c>
      <c r="AJ48" s="72">
        <v>0.00198</v>
      </c>
      <c r="AK48" s="72">
        <v>0.002261</v>
      </c>
      <c r="AL48" s="72">
        <v>0.00256</v>
      </c>
      <c r="AM48" s="72">
        <v>0.002667</v>
      </c>
    </row>
    <row r="49" ht="12.75" customHeight="1">
      <c r="A49" s="72">
        <v>-0.007268</v>
      </c>
      <c r="B49" s="72">
        <v>-0.006918</v>
      </c>
      <c r="C49" s="72">
        <v>-0.006575</v>
      </c>
      <c r="D49" s="72">
        <v>-0.006215</v>
      </c>
      <c r="E49" s="72">
        <v>-0.005834</v>
      </c>
      <c r="F49" s="72">
        <v>-0.005442</v>
      </c>
      <c r="G49" s="72">
        <v>-0.005054</v>
      </c>
      <c r="H49" s="72">
        <v>-0.004648</v>
      </c>
      <c r="I49" s="72">
        <v>-0.004141</v>
      </c>
      <c r="J49" s="72">
        <v>-0.00367</v>
      </c>
      <c r="K49" s="72">
        <v>-0.003161</v>
      </c>
      <c r="L49" s="72">
        <v>-0.002636</v>
      </c>
      <c r="M49" s="72">
        <v>-0.002143</v>
      </c>
      <c r="N49" s="72">
        <v>-0.001711</v>
      </c>
      <c r="O49" s="72">
        <v>-0.001293</v>
      </c>
      <c r="P49" s="72">
        <v>-8.73E-4</v>
      </c>
      <c r="Q49" s="72">
        <v>-4.35E-4</v>
      </c>
      <c r="R49" s="72">
        <v>-2.2E-4</v>
      </c>
      <c r="S49" s="72">
        <v>-5.7E-5</v>
      </c>
      <c r="T49" s="72">
        <v>6.5E-5</v>
      </c>
      <c r="U49" s="72">
        <v>7.8E-5</v>
      </c>
      <c r="V49" s="72">
        <v>9.8E-5</v>
      </c>
      <c r="W49" s="72">
        <v>1.37E-4</v>
      </c>
      <c r="X49" s="72">
        <v>1.48E-4</v>
      </c>
      <c r="Y49" s="72">
        <v>0.0</v>
      </c>
      <c r="Z49" s="72">
        <v>-2.5E-4</v>
      </c>
      <c r="AA49" s="72">
        <v>-4.73E-4</v>
      </c>
      <c r="AB49" s="72">
        <v>-5.76E-4</v>
      </c>
      <c r="AC49" s="72">
        <v>-5.27E-4</v>
      </c>
      <c r="AD49" s="72">
        <v>-3.19E-4</v>
      </c>
      <c r="AE49" s="72">
        <v>-1.27E-4</v>
      </c>
      <c r="AF49" s="72">
        <v>2.05E-4</v>
      </c>
      <c r="AG49" s="72">
        <v>7.49E-4</v>
      </c>
      <c r="AH49" s="72">
        <v>0.001206</v>
      </c>
      <c r="AI49" s="72">
        <v>0.001652</v>
      </c>
      <c r="AJ49" s="72">
        <v>0.002019</v>
      </c>
      <c r="AK49" s="72">
        <v>0.002302</v>
      </c>
      <c r="AL49" s="72">
        <v>0.002618</v>
      </c>
      <c r="AM49" s="72">
        <v>0.002732</v>
      </c>
    </row>
    <row r="50" ht="12.75" customHeight="1">
      <c r="A50" s="72">
        <v>-0.00704</v>
      </c>
      <c r="B50" s="72">
        <v>-0.006729</v>
      </c>
      <c r="C50" s="72">
        <v>-0.006407</v>
      </c>
      <c r="D50" s="72">
        <v>-0.006089</v>
      </c>
      <c r="E50" s="72">
        <v>-0.005751</v>
      </c>
      <c r="F50" s="72">
        <v>-0.005363</v>
      </c>
      <c r="G50" s="72">
        <v>-0.004988</v>
      </c>
      <c r="H50" s="72">
        <v>-0.004568</v>
      </c>
      <c r="I50" s="72">
        <v>-0.004058</v>
      </c>
      <c r="J50" s="72">
        <v>-0.003566</v>
      </c>
      <c r="K50" s="72">
        <v>-0.003059</v>
      </c>
      <c r="L50" s="72">
        <v>-0.002571</v>
      </c>
      <c r="M50" s="72">
        <v>-0.002054</v>
      </c>
      <c r="N50" s="72">
        <v>-0.001606</v>
      </c>
      <c r="O50" s="72">
        <v>-0.001193</v>
      </c>
      <c r="P50" s="72">
        <v>-7.74E-4</v>
      </c>
      <c r="Q50" s="72">
        <v>-3.54E-4</v>
      </c>
      <c r="R50" s="72">
        <v>-1.71E-4</v>
      </c>
      <c r="S50" s="72">
        <v>-1.0E-5</v>
      </c>
      <c r="T50" s="72">
        <v>1.14E-4</v>
      </c>
      <c r="U50" s="72">
        <v>1.03E-4</v>
      </c>
      <c r="V50" s="72">
        <v>1.21E-4</v>
      </c>
      <c r="W50" s="72">
        <v>1.55E-4</v>
      </c>
      <c r="X50" s="72">
        <v>1.49E-4</v>
      </c>
      <c r="Y50" s="72">
        <v>0.0</v>
      </c>
      <c r="Z50" s="72">
        <v>-2.52E-4</v>
      </c>
      <c r="AA50" s="72">
        <v>-4.9E-4</v>
      </c>
      <c r="AB50" s="72">
        <v>-5.91E-4</v>
      </c>
      <c r="AC50" s="72">
        <v>-5.41E-4</v>
      </c>
      <c r="AD50" s="72">
        <v>-3.51E-4</v>
      </c>
      <c r="AE50" s="72">
        <v>-1.41E-4</v>
      </c>
      <c r="AF50" s="72">
        <v>1.78E-4</v>
      </c>
      <c r="AG50" s="72">
        <v>7.08E-4</v>
      </c>
      <c r="AH50" s="72">
        <v>0.001201</v>
      </c>
      <c r="AI50" s="72">
        <v>0.001688</v>
      </c>
      <c r="AJ50" s="72">
        <v>0.002045</v>
      </c>
      <c r="AK50" s="72">
        <v>0.002352</v>
      </c>
      <c r="AL50" s="72">
        <v>0.002671</v>
      </c>
      <c r="AM50" s="72">
        <v>0.002794</v>
      </c>
    </row>
    <row r="51" ht="12.75" customHeight="1">
      <c r="A51" s="72">
        <v>-0.006913</v>
      </c>
      <c r="B51" s="72">
        <v>-0.006615</v>
      </c>
      <c r="C51" s="72">
        <v>-0.006289</v>
      </c>
      <c r="D51" s="72">
        <v>-0.005967</v>
      </c>
      <c r="E51" s="72">
        <v>-0.005611</v>
      </c>
      <c r="F51" s="72">
        <v>-0.005242</v>
      </c>
      <c r="G51" s="72">
        <v>-0.004886</v>
      </c>
      <c r="H51" s="72">
        <v>-0.004469</v>
      </c>
      <c r="I51" s="72">
        <v>-0.003966</v>
      </c>
      <c r="J51" s="72">
        <v>-0.003485</v>
      </c>
      <c r="K51" s="72">
        <v>-0.002993</v>
      </c>
      <c r="L51" s="72">
        <v>-0.002509</v>
      </c>
      <c r="M51" s="72">
        <v>-0.002015</v>
      </c>
      <c r="N51" s="72">
        <v>-0.001568</v>
      </c>
      <c r="O51" s="72">
        <v>-0.001153</v>
      </c>
      <c r="P51" s="72">
        <v>-7.27E-4</v>
      </c>
      <c r="Q51" s="72">
        <v>-3.27E-4</v>
      </c>
      <c r="R51" s="72">
        <v>-1.24E-4</v>
      </c>
      <c r="S51" s="72">
        <v>6.2E-5</v>
      </c>
      <c r="T51" s="72">
        <v>1.74E-4</v>
      </c>
      <c r="U51" s="72">
        <v>1.33E-4</v>
      </c>
      <c r="V51" s="72">
        <v>1.27E-4</v>
      </c>
      <c r="W51" s="72">
        <v>1.41E-4</v>
      </c>
      <c r="X51" s="72">
        <v>1.33E-4</v>
      </c>
      <c r="Y51" s="72">
        <v>0.0</v>
      </c>
      <c r="Z51" s="72">
        <v>-2.85E-4</v>
      </c>
      <c r="AA51" s="72">
        <v>-5.36E-4</v>
      </c>
      <c r="AB51" s="72">
        <v>-6.29E-4</v>
      </c>
      <c r="AC51" s="72">
        <v>-5.92E-4</v>
      </c>
      <c r="AD51" s="72">
        <v>-4.2E-4</v>
      </c>
      <c r="AE51" s="72">
        <v>-2.25E-4</v>
      </c>
      <c r="AF51" s="72">
        <v>1.09E-4</v>
      </c>
      <c r="AG51" s="72">
        <v>6.37E-4</v>
      </c>
      <c r="AH51" s="72">
        <v>0.001142</v>
      </c>
      <c r="AI51" s="72">
        <v>0.001605</v>
      </c>
      <c r="AJ51" s="72">
        <v>0.001968</v>
      </c>
      <c r="AK51" s="72">
        <v>0.002253</v>
      </c>
      <c r="AL51" s="72">
        <v>0.002573</v>
      </c>
      <c r="AM51" s="72">
        <v>0.002699</v>
      </c>
    </row>
    <row r="52" ht="12.75" customHeight="1">
      <c r="A52" s="72">
        <v>-0.006745</v>
      </c>
      <c r="B52" s="72">
        <v>-0.006412</v>
      </c>
      <c r="C52" s="72">
        <v>-0.00611</v>
      </c>
      <c r="D52" s="72">
        <v>-0.005802</v>
      </c>
      <c r="E52" s="72">
        <v>-0.005468</v>
      </c>
      <c r="F52" s="72">
        <v>-0.005094</v>
      </c>
      <c r="G52" s="72">
        <v>-0.004779</v>
      </c>
      <c r="H52" s="72">
        <v>-0.004389</v>
      </c>
      <c r="I52" s="72">
        <v>-0.003893</v>
      </c>
      <c r="J52" s="72">
        <v>-0.003436</v>
      </c>
      <c r="K52" s="72">
        <v>-0.002939</v>
      </c>
      <c r="L52" s="72">
        <v>-0.002441</v>
      </c>
      <c r="M52" s="72">
        <v>-0.001944</v>
      </c>
      <c r="N52" s="72">
        <v>-0.001525</v>
      </c>
      <c r="O52" s="72">
        <v>-0.001119</v>
      </c>
      <c r="P52" s="72">
        <v>-7.08E-4</v>
      </c>
      <c r="Q52" s="72">
        <v>-3.03E-4</v>
      </c>
      <c r="R52" s="72">
        <v>-1.29E-4</v>
      </c>
      <c r="S52" s="72">
        <v>3.7E-5</v>
      </c>
      <c r="T52" s="72">
        <v>1.46E-4</v>
      </c>
      <c r="U52" s="72">
        <v>1.52E-4</v>
      </c>
      <c r="V52" s="72">
        <v>1.69E-4</v>
      </c>
      <c r="W52" s="72">
        <v>1.79E-4</v>
      </c>
      <c r="X52" s="72">
        <v>1.51E-4</v>
      </c>
      <c r="Y52" s="72">
        <v>0.0</v>
      </c>
      <c r="Z52" s="72">
        <v>-2.68E-4</v>
      </c>
      <c r="AA52" s="72">
        <v>-5.32E-4</v>
      </c>
      <c r="AB52" s="72">
        <v>-6.51E-4</v>
      </c>
      <c r="AC52" s="72">
        <v>-6.03E-4</v>
      </c>
      <c r="AD52" s="72">
        <v>-4.38E-4</v>
      </c>
      <c r="AE52" s="72">
        <v>-2.64E-4</v>
      </c>
      <c r="AF52" s="72">
        <v>7.5E-5</v>
      </c>
      <c r="AG52" s="72">
        <v>5.85E-4</v>
      </c>
      <c r="AH52" s="72">
        <v>0.00106</v>
      </c>
      <c r="AI52" s="72">
        <v>0.001519</v>
      </c>
      <c r="AJ52" s="72">
        <v>0.001904</v>
      </c>
      <c r="AK52" s="72">
        <v>0.002203</v>
      </c>
      <c r="AL52" s="72">
        <v>0.002525</v>
      </c>
      <c r="AM52" s="72">
        <v>0.002661</v>
      </c>
    </row>
    <row r="53" ht="12.75" customHeight="1">
      <c r="A53" s="72">
        <v>-0.00665</v>
      </c>
      <c r="B53" s="72">
        <v>-0.006336</v>
      </c>
      <c r="C53" s="72">
        <v>-0.006047</v>
      </c>
      <c r="D53" s="72">
        <v>-0.005752</v>
      </c>
      <c r="E53" s="72">
        <v>-0.005425</v>
      </c>
      <c r="F53" s="72">
        <v>-0.00505</v>
      </c>
      <c r="G53" s="72">
        <v>-0.004711</v>
      </c>
      <c r="H53" s="72">
        <v>-0.00432</v>
      </c>
      <c r="I53" s="72">
        <v>-0.003818</v>
      </c>
      <c r="J53" s="72">
        <v>-0.003347</v>
      </c>
      <c r="K53" s="72">
        <v>-0.002883</v>
      </c>
      <c r="L53" s="72">
        <v>-0.002414</v>
      </c>
      <c r="M53" s="72">
        <v>-0.001917</v>
      </c>
      <c r="N53" s="72">
        <v>-0.001471</v>
      </c>
      <c r="O53" s="72">
        <v>-0.001068</v>
      </c>
      <c r="P53" s="72">
        <v>-6.69E-4</v>
      </c>
      <c r="Q53" s="72">
        <v>-2.98E-4</v>
      </c>
      <c r="R53" s="72">
        <v>-1.24E-4</v>
      </c>
      <c r="S53" s="72">
        <v>3.5E-5</v>
      </c>
      <c r="T53" s="72">
        <v>1.44E-4</v>
      </c>
      <c r="U53" s="72">
        <v>1.07E-4</v>
      </c>
      <c r="V53" s="72">
        <v>1.72E-4</v>
      </c>
      <c r="W53" s="72">
        <v>1.89E-4</v>
      </c>
      <c r="X53" s="72">
        <v>1.67E-4</v>
      </c>
      <c r="Y53" s="72">
        <v>0.0</v>
      </c>
      <c r="Z53" s="72">
        <v>-2.67E-4</v>
      </c>
      <c r="AA53" s="72">
        <v>-5.38E-4</v>
      </c>
      <c r="AB53" s="72">
        <v>-6.59E-4</v>
      </c>
      <c r="AC53" s="72">
        <v>-6.2E-4</v>
      </c>
      <c r="AD53" s="72">
        <v>-4.81E-4</v>
      </c>
      <c r="AE53" s="72">
        <v>-2.79E-4</v>
      </c>
      <c r="AF53" s="72">
        <v>-6.0E-6</v>
      </c>
      <c r="AG53" s="72">
        <v>5.01E-4</v>
      </c>
      <c r="AH53" s="72">
        <v>9.88E-4</v>
      </c>
      <c r="AI53" s="72">
        <v>0.00145</v>
      </c>
      <c r="AJ53" s="72">
        <v>0.001824</v>
      </c>
      <c r="AK53" s="72">
        <v>0.002123</v>
      </c>
      <c r="AL53" s="72">
        <v>0.002439</v>
      </c>
      <c r="AM53" s="72">
        <v>0.002578</v>
      </c>
    </row>
    <row r="54" ht="12.75" customHeight="1">
      <c r="A54" s="72">
        <v>-0.006526</v>
      </c>
      <c r="B54" s="72">
        <v>-0.006219</v>
      </c>
      <c r="C54" s="72">
        <v>-0.00592</v>
      </c>
      <c r="D54" s="72">
        <v>-0.005629</v>
      </c>
      <c r="E54" s="72">
        <v>-0.005302</v>
      </c>
      <c r="F54" s="72">
        <v>-0.004947</v>
      </c>
      <c r="G54" s="72">
        <v>-0.004632</v>
      </c>
      <c r="H54" s="72">
        <v>-0.004239</v>
      </c>
      <c r="I54" s="72">
        <v>-0.003752</v>
      </c>
      <c r="J54" s="72">
        <v>-0.003298</v>
      </c>
      <c r="K54" s="72">
        <v>-0.002824</v>
      </c>
      <c r="L54" s="72">
        <v>-0.002337</v>
      </c>
      <c r="M54" s="72">
        <v>-0.001842</v>
      </c>
      <c r="N54" s="72">
        <v>-0.001432</v>
      </c>
      <c r="O54" s="72">
        <v>-0.001018</v>
      </c>
      <c r="P54" s="72">
        <v>-6.13E-4</v>
      </c>
      <c r="Q54" s="72">
        <v>-2.65E-4</v>
      </c>
      <c r="R54" s="72">
        <v>-7.0E-5</v>
      </c>
      <c r="S54" s="72">
        <v>6.5E-5</v>
      </c>
      <c r="T54" s="72">
        <v>1.84E-4</v>
      </c>
      <c r="U54" s="72">
        <v>1.59E-4</v>
      </c>
      <c r="V54" s="72">
        <v>1.84E-4</v>
      </c>
      <c r="W54" s="72">
        <v>1.78E-4</v>
      </c>
      <c r="X54" s="72">
        <v>1.58E-4</v>
      </c>
      <c r="Y54" s="72">
        <v>0.0</v>
      </c>
      <c r="Z54" s="72">
        <v>-2.82E-4</v>
      </c>
      <c r="AA54" s="72">
        <v>-5.55E-4</v>
      </c>
      <c r="AB54" s="72">
        <v>-6.79E-4</v>
      </c>
      <c r="AC54" s="72">
        <v>-6.27E-4</v>
      </c>
      <c r="AD54" s="72">
        <v>-5.11E-4</v>
      </c>
      <c r="AE54" s="72">
        <v>-3.55E-4</v>
      </c>
      <c r="AF54" s="72">
        <v>-4.8E-5</v>
      </c>
      <c r="AG54" s="72">
        <v>4.37E-4</v>
      </c>
      <c r="AH54" s="72">
        <v>8.9E-4</v>
      </c>
      <c r="AI54" s="72">
        <v>0.00134</v>
      </c>
      <c r="AJ54" s="72">
        <v>0.001697</v>
      </c>
      <c r="AK54" s="72">
        <v>0.002006</v>
      </c>
      <c r="AL54" s="72">
        <v>0.00232</v>
      </c>
      <c r="AM54" s="72">
        <v>0.002471</v>
      </c>
    </row>
    <row r="55" ht="12.75" customHeight="1">
      <c r="A55" s="72">
        <v>-0.006319</v>
      </c>
      <c r="B55" s="72">
        <v>-0.006031</v>
      </c>
      <c r="C55" s="72">
        <v>-0.005755</v>
      </c>
      <c r="D55" s="72">
        <v>-0.005475</v>
      </c>
      <c r="E55" s="72">
        <v>-0.00516</v>
      </c>
      <c r="F55" s="72">
        <v>-0.004808</v>
      </c>
      <c r="G55" s="72">
        <v>-0.004511</v>
      </c>
      <c r="H55" s="72">
        <v>-0.004154</v>
      </c>
      <c r="I55" s="72">
        <v>-0.003687</v>
      </c>
      <c r="J55" s="72">
        <v>-0.003252</v>
      </c>
      <c r="K55" s="72">
        <v>-0.002768</v>
      </c>
      <c r="L55" s="72">
        <v>-0.002276</v>
      </c>
      <c r="M55" s="72">
        <v>-0.001799</v>
      </c>
      <c r="N55" s="72">
        <v>-0.001386</v>
      </c>
      <c r="O55" s="72">
        <v>-9.8E-4</v>
      </c>
      <c r="P55" s="72">
        <v>-5.6E-4</v>
      </c>
      <c r="Q55" s="72">
        <v>-1.83E-4</v>
      </c>
      <c r="R55" s="72">
        <v>2.9E-5</v>
      </c>
      <c r="S55" s="72">
        <v>1.74E-4</v>
      </c>
      <c r="T55" s="72">
        <v>2.84E-4</v>
      </c>
      <c r="U55" s="72">
        <v>2.37E-4</v>
      </c>
      <c r="V55" s="72">
        <v>2.26E-4</v>
      </c>
      <c r="W55" s="72">
        <v>2.08E-4</v>
      </c>
      <c r="X55" s="72">
        <v>1.63E-4</v>
      </c>
      <c r="Y55" s="72">
        <v>0.0</v>
      </c>
      <c r="Z55" s="72">
        <v>-2.74E-4</v>
      </c>
      <c r="AA55" s="72">
        <v>-5.56E-4</v>
      </c>
      <c r="AB55" s="72">
        <v>-7.19E-4</v>
      </c>
      <c r="AC55" s="72">
        <v>-6.71E-4</v>
      </c>
      <c r="AD55" s="72">
        <v>-5.63E-4</v>
      </c>
      <c r="AE55" s="72">
        <v>-4.2E-4</v>
      </c>
      <c r="AF55" s="72">
        <v>-1.37E-4</v>
      </c>
      <c r="AG55" s="72">
        <v>3.37E-4</v>
      </c>
      <c r="AH55" s="72">
        <v>7.58E-4</v>
      </c>
      <c r="AI55" s="72">
        <v>0.001206</v>
      </c>
      <c r="AJ55" s="72">
        <v>0.00155</v>
      </c>
      <c r="AK55" s="72">
        <v>0.00184</v>
      </c>
      <c r="AL55" s="72">
        <v>0.002187</v>
      </c>
      <c r="AM55" s="72">
        <v>0.002331</v>
      </c>
    </row>
    <row r="56" ht="12.75" customHeight="1">
      <c r="A56" s="72">
        <v>-0.006245</v>
      </c>
      <c r="B56" s="72">
        <v>-0.005993</v>
      </c>
      <c r="C56" s="72">
        <v>-0.005719</v>
      </c>
      <c r="D56" s="72">
        <v>-0.005434</v>
      </c>
      <c r="E56" s="72">
        <v>-0.005125</v>
      </c>
      <c r="F56" s="72">
        <v>-0.00478</v>
      </c>
      <c r="G56" s="72">
        <v>-0.004458</v>
      </c>
      <c r="H56" s="72">
        <v>-0.004069</v>
      </c>
      <c r="I56" s="72">
        <v>-0.003586</v>
      </c>
      <c r="J56" s="72">
        <v>-0.003134</v>
      </c>
      <c r="K56" s="72">
        <v>-0.002696</v>
      </c>
      <c r="L56" s="72">
        <v>-0.002199</v>
      </c>
      <c r="M56" s="72">
        <v>-0.001698</v>
      </c>
      <c r="N56" s="72">
        <v>-0.001283</v>
      </c>
      <c r="O56" s="72">
        <v>-8.73E-4</v>
      </c>
      <c r="P56" s="72">
        <v>-4.92E-4</v>
      </c>
      <c r="Q56" s="72">
        <v>-1.67E-4</v>
      </c>
      <c r="R56" s="72">
        <v>3.0E-5</v>
      </c>
      <c r="S56" s="72">
        <v>1.77E-4</v>
      </c>
      <c r="T56" s="72">
        <v>3.01E-4</v>
      </c>
      <c r="U56" s="72">
        <v>2.41E-4</v>
      </c>
      <c r="V56" s="72">
        <v>2.51E-4</v>
      </c>
      <c r="W56" s="72">
        <v>2.32E-4</v>
      </c>
      <c r="X56" s="72">
        <v>1.79E-4</v>
      </c>
      <c r="Y56" s="72">
        <v>0.0</v>
      </c>
      <c r="Z56" s="72">
        <v>-2.85E-4</v>
      </c>
      <c r="AA56" s="72">
        <v>-5.81E-4</v>
      </c>
      <c r="AB56" s="72">
        <v>-7.12E-4</v>
      </c>
      <c r="AC56" s="72">
        <v>-6.9E-4</v>
      </c>
      <c r="AD56" s="72">
        <v>-5.84E-4</v>
      </c>
      <c r="AE56" s="72">
        <v>-4.42E-4</v>
      </c>
      <c r="AF56" s="72">
        <v>-2.14E-4</v>
      </c>
      <c r="AG56" s="72">
        <v>2.38E-4</v>
      </c>
      <c r="AH56" s="72">
        <v>6.58E-4</v>
      </c>
      <c r="AI56" s="72">
        <v>0.001097</v>
      </c>
      <c r="AJ56" s="72">
        <v>0.001429</v>
      </c>
      <c r="AK56" s="72">
        <v>0.001718</v>
      </c>
      <c r="AL56" s="72">
        <v>0.002043</v>
      </c>
      <c r="AM56" s="72">
        <v>0.002195</v>
      </c>
    </row>
    <row r="57" ht="12.75" customHeight="1">
      <c r="A57" s="72">
        <v>-0.006131</v>
      </c>
      <c r="B57" s="72">
        <v>-0.005844</v>
      </c>
      <c r="C57" s="72">
        <v>-0.005555</v>
      </c>
      <c r="D57" s="72">
        <v>-0.005242</v>
      </c>
      <c r="E57" s="72">
        <v>-0.004922</v>
      </c>
      <c r="F57" s="72">
        <v>-0.004578</v>
      </c>
      <c r="G57" s="72">
        <v>-0.00428</v>
      </c>
      <c r="H57" s="72">
        <v>-0.003945</v>
      </c>
      <c r="I57" s="72">
        <v>-0.003476</v>
      </c>
      <c r="J57" s="72">
        <v>-0.003068</v>
      </c>
      <c r="K57" s="72">
        <v>-0.002612</v>
      </c>
      <c r="L57" s="72">
        <v>-0.002127</v>
      </c>
      <c r="M57" s="72">
        <v>-0.001646</v>
      </c>
      <c r="N57" s="72">
        <v>-0.00125</v>
      </c>
      <c r="O57" s="72">
        <v>-8.83E-4</v>
      </c>
      <c r="P57" s="72">
        <v>-5.01E-4</v>
      </c>
      <c r="Q57" s="72">
        <v>-1.34E-4</v>
      </c>
      <c r="R57" s="72">
        <v>6.8E-5</v>
      </c>
      <c r="S57" s="72">
        <v>2.05E-4</v>
      </c>
      <c r="T57" s="72">
        <v>3.15E-4</v>
      </c>
      <c r="U57" s="72">
        <v>2.51E-4</v>
      </c>
      <c r="V57" s="72">
        <v>2.4E-4</v>
      </c>
      <c r="W57" s="72">
        <v>2.35E-4</v>
      </c>
      <c r="X57" s="72">
        <v>1.71E-4</v>
      </c>
      <c r="Y57" s="72">
        <v>0.0</v>
      </c>
      <c r="Z57" s="72">
        <v>-2.78E-4</v>
      </c>
      <c r="AA57" s="72">
        <v>-5.83E-4</v>
      </c>
      <c r="AB57" s="72">
        <v>-7.35E-4</v>
      </c>
      <c r="AC57" s="72">
        <v>-7.33E-4</v>
      </c>
      <c r="AD57" s="72">
        <v>-6.35E-4</v>
      </c>
      <c r="AE57" s="72">
        <v>-5.3E-4</v>
      </c>
      <c r="AF57" s="72">
        <v>-2.92E-4</v>
      </c>
      <c r="AG57" s="72">
        <v>1.48E-4</v>
      </c>
      <c r="AH57" s="72">
        <v>5.1E-4</v>
      </c>
      <c r="AI57" s="72">
        <v>9.33E-4</v>
      </c>
      <c r="AJ57" s="72">
        <v>0.001252</v>
      </c>
      <c r="AK57" s="72">
        <v>0.00152</v>
      </c>
      <c r="AL57" s="72">
        <v>0.001854</v>
      </c>
      <c r="AM57" s="72">
        <v>0.002005</v>
      </c>
    </row>
    <row r="58" ht="12.75" customHeight="1">
      <c r="A58" s="72">
        <v>-0.005938</v>
      </c>
      <c r="B58" s="72">
        <v>-0.005683</v>
      </c>
      <c r="C58" s="72">
        <v>-0.005436</v>
      </c>
      <c r="D58" s="72">
        <v>-0.00517</v>
      </c>
      <c r="E58" s="72">
        <v>-0.004888</v>
      </c>
      <c r="F58" s="72">
        <v>-0.004563</v>
      </c>
      <c r="G58" s="72">
        <v>-0.004261</v>
      </c>
      <c r="H58" s="72">
        <v>-0.003912</v>
      </c>
      <c r="I58" s="72">
        <v>-0.003456</v>
      </c>
      <c r="J58" s="72">
        <v>-0.003037</v>
      </c>
      <c r="K58" s="72">
        <v>-0.002579</v>
      </c>
      <c r="L58" s="72">
        <v>-0.0021</v>
      </c>
      <c r="M58" s="72">
        <v>-0.001597</v>
      </c>
      <c r="N58" s="72">
        <v>-0.001223</v>
      </c>
      <c r="O58" s="72">
        <v>-8.29E-4</v>
      </c>
      <c r="P58" s="72">
        <v>-4.62E-4</v>
      </c>
      <c r="Q58" s="72">
        <v>-1.04E-4</v>
      </c>
      <c r="R58" s="72">
        <v>9.7E-5</v>
      </c>
      <c r="S58" s="72">
        <v>2.23E-4</v>
      </c>
      <c r="T58" s="72">
        <v>3.37E-4</v>
      </c>
      <c r="U58" s="72">
        <v>2.7E-4</v>
      </c>
      <c r="V58" s="72">
        <v>2.73E-4</v>
      </c>
      <c r="W58" s="72">
        <v>2.61E-4</v>
      </c>
      <c r="X58" s="72">
        <v>1.96E-4</v>
      </c>
      <c r="Y58" s="72">
        <v>0.0</v>
      </c>
      <c r="Z58" s="72">
        <v>-2.58E-4</v>
      </c>
      <c r="AA58" s="72">
        <v>-5.67E-4</v>
      </c>
      <c r="AB58" s="72">
        <v>-7.59E-4</v>
      </c>
      <c r="AC58" s="72">
        <v>-7.48E-4</v>
      </c>
      <c r="AD58" s="72">
        <v>-6.84E-4</v>
      </c>
      <c r="AE58" s="72">
        <v>-5.9E-4</v>
      </c>
      <c r="AF58" s="72">
        <v>-3.8E-4</v>
      </c>
      <c r="AG58" s="72">
        <v>1.4E-5</v>
      </c>
      <c r="AH58" s="72">
        <v>3.78E-4</v>
      </c>
      <c r="AI58" s="72">
        <v>7.67E-4</v>
      </c>
      <c r="AJ58" s="72">
        <v>0.00108</v>
      </c>
      <c r="AK58" s="72">
        <v>0.001339</v>
      </c>
      <c r="AL58" s="72">
        <v>0.001689</v>
      </c>
      <c r="AM58" s="72">
        <v>0.00185</v>
      </c>
    </row>
    <row r="59" ht="12.75" customHeight="1">
      <c r="A59" s="72">
        <v>-0.005989</v>
      </c>
      <c r="B59" s="72">
        <v>-0.005738</v>
      </c>
      <c r="C59" s="72">
        <v>-0.005481</v>
      </c>
      <c r="D59" s="72">
        <v>-0.00517</v>
      </c>
      <c r="E59" s="72">
        <v>-0.004875</v>
      </c>
      <c r="F59" s="72">
        <v>-0.004555</v>
      </c>
      <c r="G59" s="72">
        <v>-0.004227</v>
      </c>
      <c r="H59" s="72">
        <v>-0.003868</v>
      </c>
      <c r="I59" s="72">
        <v>-0.003394</v>
      </c>
      <c r="J59" s="72">
        <v>-0.002982</v>
      </c>
      <c r="K59" s="72">
        <v>-0.002567</v>
      </c>
      <c r="L59" s="72">
        <v>-0.002089</v>
      </c>
      <c r="M59" s="72">
        <v>-0.001604</v>
      </c>
      <c r="N59" s="72">
        <v>-0.001224</v>
      </c>
      <c r="O59" s="72">
        <v>-8.68E-4</v>
      </c>
      <c r="P59" s="72">
        <v>-5.23E-4</v>
      </c>
      <c r="Q59" s="72">
        <v>-1.68E-4</v>
      </c>
      <c r="R59" s="72">
        <v>3.8E-5</v>
      </c>
      <c r="S59" s="72">
        <v>1.78E-4</v>
      </c>
      <c r="T59" s="72">
        <v>3.01E-4</v>
      </c>
      <c r="U59" s="72">
        <v>2.32E-4</v>
      </c>
      <c r="V59" s="72">
        <v>2.47E-4</v>
      </c>
      <c r="W59" s="72">
        <v>2.27E-4</v>
      </c>
      <c r="X59" s="72">
        <v>1.87E-4</v>
      </c>
      <c r="Y59" s="72">
        <v>0.0</v>
      </c>
      <c r="Z59" s="72">
        <v>-2.76E-4</v>
      </c>
      <c r="AA59" s="72">
        <v>-5.92E-4</v>
      </c>
      <c r="AB59" s="72">
        <v>-7.57E-4</v>
      </c>
      <c r="AC59" s="72">
        <v>-7.78E-4</v>
      </c>
      <c r="AD59" s="72">
        <v>-7.17E-4</v>
      </c>
      <c r="AE59" s="72">
        <v>-6.56E-4</v>
      </c>
      <c r="AF59" s="72">
        <v>-4.73E-4</v>
      </c>
      <c r="AG59" s="72">
        <v>-7.2E-5</v>
      </c>
      <c r="AH59" s="72">
        <v>2.57E-4</v>
      </c>
      <c r="AI59" s="72">
        <v>6.41E-4</v>
      </c>
      <c r="AJ59" s="72">
        <v>9.31E-4</v>
      </c>
      <c r="AK59" s="72">
        <v>0.001184</v>
      </c>
      <c r="AL59" s="72">
        <v>0.001523</v>
      </c>
      <c r="AM59" s="72">
        <v>0.001674</v>
      </c>
    </row>
    <row r="60" ht="12.75" customHeight="1">
      <c r="A60" s="72">
        <v>-0.005827</v>
      </c>
      <c r="B60" s="72">
        <v>-0.005576</v>
      </c>
      <c r="C60" s="72">
        <v>-0.005326</v>
      </c>
      <c r="D60" s="72">
        <v>-0.005042</v>
      </c>
      <c r="E60" s="72">
        <v>-0.004752</v>
      </c>
      <c r="F60" s="72">
        <v>-0.004445</v>
      </c>
      <c r="G60" s="72">
        <v>-0.004149</v>
      </c>
      <c r="H60" s="72">
        <v>-0.003816</v>
      </c>
      <c r="I60" s="72">
        <v>-0.003362</v>
      </c>
      <c r="J60" s="72">
        <v>-0.00298</v>
      </c>
      <c r="K60" s="72">
        <v>-0.002532</v>
      </c>
      <c r="L60" s="72">
        <v>-0.00204</v>
      </c>
      <c r="M60" s="72">
        <v>-0.001564</v>
      </c>
      <c r="N60" s="72">
        <v>-0.001188</v>
      </c>
      <c r="O60" s="72">
        <v>-8.42E-4</v>
      </c>
      <c r="P60" s="72">
        <v>-4.7E-4</v>
      </c>
      <c r="Q60" s="72">
        <v>-9.0E-5</v>
      </c>
      <c r="R60" s="72">
        <v>1.26E-4</v>
      </c>
      <c r="S60" s="72">
        <v>2.49E-4</v>
      </c>
      <c r="T60" s="72">
        <v>3.67E-4</v>
      </c>
      <c r="U60" s="72">
        <v>2.92E-4</v>
      </c>
      <c r="V60" s="72">
        <v>2.86E-4</v>
      </c>
      <c r="W60" s="72">
        <v>2.63E-4</v>
      </c>
      <c r="X60" s="72">
        <v>1.86E-4</v>
      </c>
      <c r="Y60" s="72">
        <v>0.0</v>
      </c>
      <c r="Z60" s="72">
        <v>-2.82E-4</v>
      </c>
      <c r="AA60" s="72">
        <v>-5.92E-4</v>
      </c>
      <c r="AB60" s="72">
        <v>-7.72E-4</v>
      </c>
      <c r="AC60" s="72">
        <v>-7.99E-4</v>
      </c>
      <c r="AD60" s="72">
        <v>-7.78E-4</v>
      </c>
      <c r="AE60" s="72">
        <v>-7.34E-4</v>
      </c>
      <c r="AF60" s="72">
        <v>-5.57E-4</v>
      </c>
      <c r="AG60" s="72">
        <v>-2.11E-4</v>
      </c>
      <c r="AH60" s="72">
        <v>1.09E-4</v>
      </c>
      <c r="AI60" s="72">
        <v>4.64E-4</v>
      </c>
      <c r="AJ60" s="72">
        <v>7.62E-4</v>
      </c>
      <c r="AK60" s="72">
        <v>9.92E-4</v>
      </c>
      <c r="AL60" s="72">
        <v>0.001327</v>
      </c>
      <c r="AM60" s="72">
        <v>0.001471</v>
      </c>
    </row>
    <row r="61" ht="12.75" customHeight="1">
      <c r="A61" s="72">
        <v>-0.005684</v>
      </c>
      <c r="B61" s="72">
        <v>-0.005444</v>
      </c>
      <c r="C61" s="72">
        <v>-0.005206</v>
      </c>
      <c r="D61" s="72">
        <v>-0.004919</v>
      </c>
      <c r="E61" s="72">
        <v>-0.004651</v>
      </c>
      <c r="F61" s="72">
        <v>-0.004349</v>
      </c>
      <c r="G61" s="72">
        <v>-0.004045</v>
      </c>
      <c r="H61" s="72">
        <v>-0.003703</v>
      </c>
      <c r="I61" s="72">
        <v>-0.003254</v>
      </c>
      <c r="J61" s="72">
        <v>-0.002868</v>
      </c>
      <c r="K61" s="72">
        <v>-0.002453</v>
      </c>
      <c r="L61" s="72">
        <v>-0.00196</v>
      </c>
      <c r="M61" s="72">
        <v>-0.001482</v>
      </c>
      <c r="N61" s="72">
        <v>-0.001124</v>
      </c>
      <c r="O61" s="72">
        <v>-7.75E-4</v>
      </c>
      <c r="P61" s="72">
        <v>-4.03E-4</v>
      </c>
      <c r="Q61" s="72">
        <v>-3.9E-5</v>
      </c>
      <c r="R61" s="72">
        <v>1.74E-4</v>
      </c>
      <c r="S61" s="72">
        <v>2.79E-4</v>
      </c>
      <c r="T61" s="72">
        <v>3.95E-4</v>
      </c>
      <c r="U61" s="72">
        <v>3.05E-4</v>
      </c>
      <c r="V61" s="72">
        <v>3.05E-4</v>
      </c>
      <c r="W61" s="72">
        <v>2.54E-4</v>
      </c>
      <c r="X61" s="72">
        <v>2.05E-4</v>
      </c>
      <c r="Y61" s="72">
        <v>0.0</v>
      </c>
      <c r="Z61" s="72">
        <v>-2.69E-4</v>
      </c>
      <c r="AA61" s="72">
        <v>-6.01E-4</v>
      </c>
      <c r="AB61" s="72">
        <v>-7.96E-4</v>
      </c>
      <c r="AC61" s="72">
        <v>-8.37E-4</v>
      </c>
      <c r="AD61" s="72">
        <v>-8.31E-4</v>
      </c>
      <c r="AE61" s="72">
        <v>-8.03E-4</v>
      </c>
      <c r="AF61" s="72">
        <v>-6.54E-4</v>
      </c>
      <c r="AG61" s="72">
        <v>-3.37E-4</v>
      </c>
      <c r="AH61" s="72">
        <v>-4.5E-5</v>
      </c>
      <c r="AI61" s="72">
        <v>3.06E-4</v>
      </c>
      <c r="AJ61" s="72">
        <v>5.86E-4</v>
      </c>
      <c r="AK61" s="72">
        <v>8.09E-4</v>
      </c>
      <c r="AL61" s="72">
        <v>0.001146</v>
      </c>
      <c r="AM61" s="72">
        <v>0.001306</v>
      </c>
    </row>
    <row r="62" ht="12.75" customHeight="1">
      <c r="A62" s="72">
        <v>-0.005567</v>
      </c>
      <c r="B62" s="72">
        <v>-0.005341</v>
      </c>
      <c r="C62" s="72">
        <v>-0.005102</v>
      </c>
      <c r="D62" s="72">
        <v>-0.004812</v>
      </c>
      <c r="E62" s="72">
        <v>-0.004549</v>
      </c>
      <c r="F62" s="72">
        <v>-0.004251</v>
      </c>
      <c r="G62" s="72">
        <v>-0.003957</v>
      </c>
      <c r="H62" s="72">
        <v>-0.003639</v>
      </c>
      <c r="I62" s="72">
        <v>-0.003174</v>
      </c>
      <c r="J62" s="72">
        <v>-0.002808</v>
      </c>
      <c r="K62" s="72">
        <v>-0.002405</v>
      </c>
      <c r="L62" s="72">
        <v>-0.00194</v>
      </c>
      <c r="M62" s="72">
        <v>-0.00147</v>
      </c>
      <c r="N62" s="72">
        <v>-0.001133</v>
      </c>
      <c r="O62" s="72">
        <v>-7.82E-4</v>
      </c>
      <c r="P62" s="72">
        <v>-4.18E-4</v>
      </c>
      <c r="Q62" s="72">
        <v>-5.2E-5</v>
      </c>
      <c r="R62" s="72">
        <v>1.56E-4</v>
      </c>
      <c r="S62" s="72">
        <v>2.88E-4</v>
      </c>
      <c r="T62" s="72">
        <v>3.92E-4</v>
      </c>
      <c r="U62" s="72">
        <v>3.06E-4</v>
      </c>
      <c r="V62" s="72">
        <v>2.97E-4</v>
      </c>
      <c r="W62" s="72">
        <v>2.58E-4</v>
      </c>
      <c r="X62" s="72">
        <v>2.03E-4</v>
      </c>
      <c r="Y62" s="72">
        <v>0.0</v>
      </c>
      <c r="Z62" s="72">
        <v>-2.65E-4</v>
      </c>
      <c r="AA62" s="72">
        <v>-5.88E-4</v>
      </c>
      <c r="AB62" s="72">
        <v>-7.84E-4</v>
      </c>
      <c r="AC62" s="72">
        <v>-8.35E-4</v>
      </c>
      <c r="AD62" s="72">
        <v>-8.34E-4</v>
      </c>
      <c r="AE62" s="72">
        <v>-8.17E-4</v>
      </c>
      <c r="AF62" s="72">
        <v>-7.13E-4</v>
      </c>
      <c r="AG62" s="72">
        <v>-4.04E-4</v>
      </c>
      <c r="AH62" s="72">
        <v>-1.17E-4</v>
      </c>
      <c r="AI62" s="72">
        <v>2.07E-4</v>
      </c>
      <c r="AJ62" s="72">
        <v>4.72E-4</v>
      </c>
      <c r="AK62" s="72">
        <v>6.79E-4</v>
      </c>
      <c r="AL62" s="72">
        <v>0.001019</v>
      </c>
      <c r="AM62" s="72">
        <v>0.001178</v>
      </c>
    </row>
    <row r="63" ht="12.75" customHeight="1">
      <c r="A63" s="72">
        <v>-0.005293</v>
      </c>
      <c r="B63" s="72">
        <v>-0.005086</v>
      </c>
      <c r="C63" s="72">
        <v>-0.004871</v>
      </c>
      <c r="D63" s="72">
        <v>-0.004613</v>
      </c>
      <c r="E63" s="72">
        <v>-0.004362</v>
      </c>
      <c r="F63" s="72">
        <v>-0.004068</v>
      </c>
      <c r="G63" s="72">
        <v>-0.003806</v>
      </c>
      <c r="H63" s="72">
        <v>-0.003486</v>
      </c>
      <c r="I63" s="72">
        <v>-0.003049</v>
      </c>
      <c r="J63" s="72">
        <v>-0.002686</v>
      </c>
      <c r="K63" s="72">
        <v>-0.00226</v>
      </c>
      <c r="L63" s="72">
        <v>-0.001792</v>
      </c>
      <c r="M63" s="72">
        <v>-0.001332</v>
      </c>
      <c r="N63" s="72">
        <v>-0.001009</v>
      </c>
      <c r="O63" s="72">
        <v>-6.53E-4</v>
      </c>
      <c r="P63" s="72">
        <v>-2.86E-4</v>
      </c>
      <c r="Q63" s="72">
        <v>9.7E-5</v>
      </c>
      <c r="R63" s="72">
        <v>3.04E-4</v>
      </c>
      <c r="S63" s="72">
        <v>3.9E-4</v>
      </c>
      <c r="T63" s="72">
        <v>4.71E-4</v>
      </c>
      <c r="U63" s="72">
        <v>3.8E-4</v>
      </c>
      <c r="V63" s="72">
        <v>3.47E-4</v>
      </c>
      <c r="W63" s="72">
        <v>2.96E-4</v>
      </c>
      <c r="X63" s="72">
        <v>2.27E-4</v>
      </c>
      <c r="Y63" s="72">
        <v>0.0</v>
      </c>
      <c r="Z63" s="72">
        <v>-2.56E-4</v>
      </c>
      <c r="AA63" s="72">
        <v>-6.08E-4</v>
      </c>
      <c r="AB63" s="72">
        <v>-8.38E-4</v>
      </c>
      <c r="AC63" s="72">
        <v>-8.91E-4</v>
      </c>
      <c r="AD63" s="72">
        <v>-9.17E-4</v>
      </c>
      <c r="AE63" s="72">
        <v>-9.37E-4</v>
      </c>
      <c r="AF63" s="72">
        <v>-8.5E-4</v>
      </c>
      <c r="AG63" s="72">
        <v>-5.64E-4</v>
      </c>
      <c r="AH63" s="72">
        <v>-3.06E-4</v>
      </c>
      <c r="AI63" s="72">
        <v>-1.8E-5</v>
      </c>
      <c r="AJ63" s="72">
        <v>2.29E-4</v>
      </c>
      <c r="AK63" s="72">
        <v>4.34E-4</v>
      </c>
      <c r="AL63" s="72">
        <v>7.69E-4</v>
      </c>
      <c r="AM63" s="72">
        <v>9.23E-4</v>
      </c>
    </row>
    <row r="64" ht="12.75" customHeight="1">
      <c r="A64" s="72">
        <v>-0.005109</v>
      </c>
      <c r="B64" s="72">
        <v>-0.004916</v>
      </c>
      <c r="C64" s="72">
        <v>-0.004727</v>
      </c>
      <c r="D64" s="72">
        <v>-0.004476</v>
      </c>
      <c r="E64" s="72">
        <v>-0.004238</v>
      </c>
      <c r="F64" s="72">
        <v>-0.003957</v>
      </c>
      <c r="G64" s="72">
        <v>-0.003671</v>
      </c>
      <c r="H64" s="72">
        <v>-0.003345</v>
      </c>
      <c r="I64" s="72">
        <v>-0.0029</v>
      </c>
      <c r="J64" s="72">
        <v>-0.002542</v>
      </c>
      <c r="K64" s="72">
        <v>-0.002145</v>
      </c>
      <c r="L64" s="72">
        <v>-0.001696</v>
      </c>
      <c r="M64" s="72">
        <v>-0.001244</v>
      </c>
      <c r="N64" s="72">
        <v>-9.07E-4</v>
      </c>
      <c r="O64" s="72">
        <v>-5.5E-4</v>
      </c>
      <c r="P64" s="72">
        <v>-2.13E-4</v>
      </c>
      <c r="Q64" s="72">
        <v>1.61E-4</v>
      </c>
      <c r="R64" s="72">
        <v>3.5E-4</v>
      </c>
      <c r="S64" s="72">
        <v>4.27E-4</v>
      </c>
      <c r="T64" s="72">
        <v>4.99E-4</v>
      </c>
      <c r="U64" s="72">
        <v>3.9E-4</v>
      </c>
      <c r="V64" s="72">
        <v>3.44E-4</v>
      </c>
      <c r="W64" s="72">
        <v>2.86E-4</v>
      </c>
      <c r="X64" s="72">
        <v>2.05E-4</v>
      </c>
      <c r="Y64" s="72">
        <v>0.0</v>
      </c>
      <c r="Z64" s="72">
        <v>-2.81E-4</v>
      </c>
      <c r="AA64" s="72">
        <v>-6.14E-4</v>
      </c>
      <c r="AB64" s="72">
        <v>-8.51E-4</v>
      </c>
      <c r="AC64" s="72">
        <v>-9.49E-4</v>
      </c>
      <c r="AD64" s="72">
        <v>-9.93E-4</v>
      </c>
      <c r="AE64" s="72">
        <v>-0.001025</v>
      </c>
      <c r="AF64" s="72">
        <v>-9.51E-4</v>
      </c>
      <c r="AG64" s="72">
        <v>-7.06E-4</v>
      </c>
      <c r="AH64" s="72">
        <v>-4.73E-4</v>
      </c>
      <c r="AI64" s="72">
        <v>-2.0E-4</v>
      </c>
      <c r="AJ64" s="72">
        <v>4.1E-5</v>
      </c>
      <c r="AK64" s="72">
        <v>2.48E-4</v>
      </c>
      <c r="AL64" s="72">
        <v>5.63E-4</v>
      </c>
      <c r="AM64" s="72">
        <v>7.3E-4</v>
      </c>
    </row>
    <row r="65" ht="12.75" customHeight="1">
      <c r="A65" s="72">
        <v>-0.004849</v>
      </c>
      <c r="B65" s="72">
        <v>-0.004669</v>
      </c>
      <c r="C65" s="72">
        <v>-0.004461</v>
      </c>
      <c r="D65" s="72">
        <v>-0.00423</v>
      </c>
      <c r="E65" s="72">
        <v>-0.003999</v>
      </c>
      <c r="F65" s="72">
        <v>-0.003723</v>
      </c>
      <c r="G65" s="72">
        <v>-0.00346</v>
      </c>
      <c r="H65" s="72">
        <v>-0.003175</v>
      </c>
      <c r="I65" s="72">
        <v>-0.002744</v>
      </c>
      <c r="J65" s="72">
        <v>-0.002408</v>
      </c>
      <c r="K65" s="72">
        <v>-0.002029</v>
      </c>
      <c r="L65" s="72">
        <v>-0.001605</v>
      </c>
      <c r="M65" s="72">
        <v>-0.001172</v>
      </c>
      <c r="N65" s="72">
        <v>-8.49E-4</v>
      </c>
      <c r="O65" s="72">
        <v>-5.07E-4</v>
      </c>
      <c r="P65" s="72">
        <v>-1.57E-4</v>
      </c>
      <c r="Q65" s="72">
        <v>1.99E-4</v>
      </c>
      <c r="R65" s="72">
        <v>3.81E-4</v>
      </c>
      <c r="S65" s="72">
        <v>4.63E-4</v>
      </c>
      <c r="T65" s="72">
        <v>5.42E-4</v>
      </c>
      <c r="U65" s="72">
        <v>4.07E-4</v>
      </c>
      <c r="V65" s="72">
        <v>3.76E-4</v>
      </c>
      <c r="W65" s="72">
        <v>3.06E-4</v>
      </c>
      <c r="X65" s="72">
        <v>2.13E-4</v>
      </c>
      <c r="Y65" s="72">
        <v>0.0</v>
      </c>
      <c r="Z65" s="72">
        <v>-2.87E-4</v>
      </c>
      <c r="AA65" s="72">
        <v>-6.2E-4</v>
      </c>
      <c r="AB65" s="72">
        <v>-8.91E-4</v>
      </c>
      <c r="AC65" s="72">
        <v>-0.001</v>
      </c>
      <c r="AD65" s="72">
        <v>-0.001075</v>
      </c>
      <c r="AE65" s="72">
        <v>-0.001116</v>
      </c>
      <c r="AF65" s="72">
        <v>-0.001104</v>
      </c>
      <c r="AG65" s="72">
        <v>-8.71E-4</v>
      </c>
      <c r="AH65" s="72">
        <v>-6.82E-4</v>
      </c>
      <c r="AI65" s="72">
        <v>-4.25E-4</v>
      </c>
      <c r="AJ65" s="72">
        <v>-2.12E-4</v>
      </c>
      <c r="AK65" s="72">
        <v>-2.7E-5</v>
      </c>
      <c r="AL65" s="72">
        <v>2.79E-4</v>
      </c>
      <c r="AM65" s="72">
        <v>4.49E-4</v>
      </c>
    </row>
    <row r="66" ht="12.75" customHeight="1">
      <c r="A66" s="72">
        <v>-0.004321</v>
      </c>
      <c r="B66" s="72">
        <v>-0.004178</v>
      </c>
      <c r="C66" s="72">
        <v>-0.004022</v>
      </c>
      <c r="D66" s="72">
        <v>-0.003839</v>
      </c>
      <c r="E66" s="72">
        <v>-0.003637</v>
      </c>
      <c r="F66" s="72">
        <v>-0.003398</v>
      </c>
      <c r="G66" s="72">
        <v>-0.003152</v>
      </c>
      <c r="H66" s="72">
        <v>-0.002897</v>
      </c>
      <c r="I66" s="72">
        <v>-0.002484</v>
      </c>
      <c r="J66" s="72">
        <v>-0.002172</v>
      </c>
      <c r="K66" s="72">
        <v>-0.001773</v>
      </c>
      <c r="L66" s="72">
        <v>-0.001375</v>
      </c>
      <c r="M66" s="72">
        <v>-9.64E-4</v>
      </c>
      <c r="N66" s="72">
        <v>-6.45E-4</v>
      </c>
      <c r="O66" s="72">
        <v>-3.23E-4</v>
      </c>
      <c r="P66" s="72">
        <v>2.0E-5</v>
      </c>
      <c r="Q66" s="72">
        <v>3.79E-4</v>
      </c>
      <c r="R66" s="72">
        <v>5.42E-4</v>
      </c>
      <c r="S66" s="72">
        <v>5.92E-4</v>
      </c>
      <c r="T66" s="72">
        <v>6.28E-4</v>
      </c>
      <c r="U66" s="72">
        <v>4.88E-4</v>
      </c>
      <c r="V66" s="72">
        <v>4.16E-4</v>
      </c>
      <c r="W66" s="72">
        <v>3.15E-4</v>
      </c>
      <c r="X66" s="72">
        <v>2.32E-4</v>
      </c>
      <c r="Y66" s="72">
        <v>0.0</v>
      </c>
      <c r="Z66" s="72">
        <v>-2.9E-4</v>
      </c>
      <c r="AA66" s="72">
        <v>-6.37E-4</v>
      </c>
      <c r="AB66" s="72">
        <v>-9.02E-4</v>
      </c>
      <c r="AC66" s="72">
        <v>-0.00102</v>
      </c>
      <c r="AD66" s="72">
        <v>-0.001095</v>
      </c>
      <c r="AE66" s="72">
        <v>-0.001164</v>
      </c>
      <c r="AF66" s="72">
        <v>-0.001162</v>
      </c>
      <c r="AG66" s="72">
        <v>-9.7E-4</v>
      </c>
      <c r="AH66" s="72">
        <v>-7.87E-4</v>
      </c>
      <c r="AI66" s="72">
        <v>-5.73E-4</v>
      </c>
      <c r="AJ66" s="72">
        <v>-3.84E-4</v>
      </c>
      <c r="AK66" s="72">
        <v>-2.12E-4</v>
      </c>
      <c r="AL66" s="72">
        <v>8.7E-5</v>
      </c>
      <c r="AM66" s="72">
        <v>2.52E-4</v>
      </c>
    </row>
    <row r="67" ht="12.75" customHeight="1">
      <c r="A67" s="72">
        <v>-0.004491</v>
      </c>
      <c r="B67" s="72">
        <v>-0.004329</v>
      </c>
      <c r="C67" s="72">
        <v>-0.004162</v>
      </c>
      <c r="D67" s="72">
        <v>-0.003962</v>
      </c>
      <c r="E67" s="72">
        <v>-0.003743</v>
      </c>
      <c r="F67" s="72">
        <v>-0.003495</v>
      </c>
      <c r="G67" s="72">
        <v>-0.003241</v>
      </c>
      <c r="H67" s="72">
        <v>-0.002945</v>
      </c>
      <c r="I67" s="72">
        <v>-0.002546</v>
      </c>
      <c r="J67" s="72">
        <v>-0.002209</v>
      </c>
      <c r="K67" s="72">
        <v>-0.00183</v>
      </c>
      <c r="L67" s="72">
        <v>-0.001427</v>
      </c>
      <c r="M67" s="72">
        <v>-0.001012</v>
      </c>
      <c r="N67" s="72">
        <v>-6.74E-4</v>
      </c>
      <c r="O67" s="72">
        <v>-3.42E-4</v>
      </c>
      <c r="P67" s="72">
        <v>1.3E-5</v>
      </c>
      <c r="Q67" s="72">
        <v>3.43E-4</v>
      </c>
      <c r="R67" s="72">
        <v>5.01E-4</v>
      </c>
      <c r="S67" s="72">
        <v>5.63E-4</v>
      </c>
      <c r="T67" s="72">
        <v>5.95E-4</v>
      </c>
      <c r="U67" s="72">
        <v>4.68E-4</v>
      </c>
      <c r="V67" s="72">
        <v>3.91E-4</v>
      </c>
      <c r="W67" s="72">
        <v>3.02E-4</v>
      </c>
      <c r="X67" s="72">
        <v>2.13E-4</v>
      </c>
      <c r="Y67" s="72">
        <v>0.0</v>
      </c>
      <c r="Z67" s="72">
        <v>-3.11E-4</v>
      </c>
      <c r="AA67" s="72">
        <v>-6.82E-4</v>
      </c>
      <c r="AB67" s="72">
        <v>-9.27E-4</v>
      </c>
      <c r="AC67" s="72">
        <v>-0.001064</v>
      </c>
      <c r="AD67" s="72">
        <v>-0.001169</v>
      </c>
      <c r="AE67" s="72">
        <v>-0.001268</v>
      </c>
      <c r="AF67" s="72">
        <v>-0.001262</v>
      </c>
      <c r="AG67" s="72">
        <v>-0.001127</v>
      </c>
      <c r="AH67" s="72">
        <v>-9.6E-4</v>
      </c>
      <c r="AI67" s="72">
        <v>-7.66E-4</v>
      </c>
      <c r="AJ67" s="72">
        <v>-6.01E-4</v>
      </c>
      <c r="AK67" s="72">
        <v>-4.26E-4</v>
      </c>
      <c r="AL67" s="72">
        <v>-1.29E-4</v>
      </c>
      <c r="AM67" s="72">
        <v>4.2E-5</v>
      </c>
    </row>
    <row r="68" ht="12.75" customHeight="1">
      <c r="A68" s="72">
        <v>-0.00422</v>
      </c>
      <c r="B68" s="72">
        <v>-0.004071</v>
      </c>
      <c r="C68" s="72">
        <v>-0.00391</v>
      </c>
      <c r="D68" s="72">
        <v>-0.003719</v>
      </c>
      <c r="E68" s="72">
        <v>-0.003524</v>
      </c>
      <c r="F68" s="72">
        <v>-0.003285</v>
      </c>
      <c r="G68" s="72">
        <v>-0.003053</v>
      </c>
      <c r="H68" s="72">
        <v>-0.002789</v>
      </c>
      <c r="I68" s="72">
        <v>-0.002408</v>
      </c>
      <c r="J68" s="72">
        <v>-0.002092</v>
      </c>
      <c r="K68" s="72">
        <v>-0.00175</v>
      </c>
      <c r="L68" s="72">
        <v>-0.001365</v>
      </c>
      <c r="M68" s="72">
        <v>-9.55E-4</v>
      </c>
      <c r="N68" s="72">
        <v>-6.34E-4</v>
      </c>
      <c r="O68" s="72">
        <v>-3.01E-4</v>
      </c>
      <c r="P68" s="72">
        <v>2.6E-5</v>
      </c>
      <c r="Q68" s="72">
        <v>3.74E-4</v>
      </c>
      <c r="R68" s="72">
        <v>5.33E-4</v>
      </c>
      <c r="S68" s="72">
        <v>5.92E-4</v>
      </c>
      <c r="T68" s="72">
        <v>6.24E-4</v>
      </c>
      <c r="U68" s="72">
        <v>4.78E-4</v>
      </c>
      <c r="V68" s="72">
        <v>3.94E-4</v>
      </c>
      <c r="W68" s="72">
        <v>3.09E-4</v>
      </c>
      <c r="X68" s="72">
        <v>2.17E-4</v>
      </c>
      <c r="Y68" s="72">
        <v>0.0</v>
      </c>
      <c r="Z68" s="72">
        <v>-3.02E-4</v>
      </c>
      <c r="AA68" s="72">
        <v>-6.69E-4</v>
      </c>
      <c r="AB68" s="72">
        <v>-9.33E-4</v>
      </c>
      <c r="AC68" s="72">
        <v>-0.001097</v>
      </c>
      <c r="AD68" s="72">
        <v>-0.001226</v>
      </c>
      <c r="AE68" s="72">
        <v>-0.001324</v>
      </c>
      <c r="AF68" s="72">
        <v>-0.001364</v>
      </c>
      <c r="AG68" s="72">
        <v>-0.00123</v>
      </c>
      <c r="AH68" s="72">
        <v>-0.001099</v>
      </c>
      <c r="AI68" s="72">
        <v>-9.29E-4</v>
      </c>
      <c r="AJ68" s="72">
        <v>-8.09E-4</v>
      </c>
      <c r="AK68" s="72">
        <v>-6.26E-4</v>
      </c>
      <c r="AL68" s="72">
        <v>-3.37E-4</v>
      </c>
      <c r="AM68" s="72">
        <v>-1.84E-4</v>
      </c>
    </row>
    <row r="69" ht="12.75" customHeight="1">
      <c r="A69" s="72">
        <v>-0.004021</v>
      </c>
      <c r="B69" s="72">
        <v>-0.003878</v>
      </c>
      <c r="C69" s="72">
        <v>-0.00374</v>
      </c>
      <c r="D69" s="72">
        <v>-0.003558</v>
      </c>
      <c r="E69" s="72">
        <v>-0.003354</v>
      </c>
      <c r="F69" s="72">
        <v>-0.003136</v>
      </c>
      <c r="G69" s="72">
        <v>-0.002914</v>
      </c>
      <c r="H69" s="72">
        <v>-0.002644</v>
      </c>
      <c r="I69" s="72">
        <v>-0.002268</v>
      </c>
      <c r="J69" s="72">
        <v>-0.001952</v>
      </c>
      <c r="K69" s="72">
        <v>-0.001599</v>
      </c>
      <c r="L69" s="72">
        <v>-0.001192</v>
      </c>
      <c r="M69" s="72">
        <v>-8.09E-4</v>
      </c>
      <c r="N69" s="72">
        <v>-4.79E-4</v>
      </c>
      <c r="O69" s="72">
        <v>-1.49E-4</v>
      </c>
      <c r="P69" s="72">
        <v>1.75E-4</v>
      </c>
      <c r="Q69" s="72">
        <v>5.02E-4</v>
      </c>
      <c r="R69" s="72">
        <v>6.45E-4</v>
      </c>
      <c r="S69" s="72">
        <v>6.81E-4</v>
      </c>
      <c r="T69" s="72">
        <v>7.06E-4</v>
      </c>
      <c r="U69" s="72">
        <v>5.4E-4</v>
      </c>
      <c r="V69" s="72">
        <v>4.44E-4</v>
      </c>
      <c r="W69" s="72">
        <v>3.38E-4</v>
      </c>
      <c r="X69" s="72">
        <v>2.42E-4</v>
      </c>
      <c r="Y69" s="72">
        <v>0.0</v>
      </c>
      <c r="Z69" s="72">
        <v>-3.18E-4</v>
      </c>
      <c r="AA69" s="72">
        <v>-7.03E-4</v>
      </c>
      <c r="AB69" s="72">
        <v>-9.78E-4</v>
      </c>
      <c r="AC69" s="72">
        <v>-0.001149</v>
      </c>
      <c r="AD69" s="72">
        <v>-0.001291</v>
      </c>
      <c r="AE69" s="72">
        <v>-0.001442</v>
      </c>
      <c r="AF69" s="72">
        <v>-0.001505</v>
      </c>
      <c r="AG69" s="72">
        <v>-0.001394</v>
      </c>
      <c r="AH69" s="72">
        <v>-0.001286</v>
      </c>
      <c r="AI69" s="72">
        <v>-0.001153</v>
      </c>
      <c r="AJ69" s="72">
        <v>-0.001022</v>
      </c>
      <c r="AK69" s="72">
        <v>-8.7E-4</v>
      </c>
      <c r="AL69" s="72">
        <v>-5.89E-4</v>
      </c>
      <c r="AM69" s="72">
        <v>-4.39E-4</v>
      </c>
    </row>
    <row r="70" ht="12.75" customHeight="1">
      <c r="A70" s="72">
        <v>-0.003851</v>
      </c>
      <c r="B70" s="72">
        <v>-0.003705</v>
      </c>
      <c r="C70" s="72">
        <v>-0.003578</v>
      </c>
      <c r="D70" s="72">
        <v>-0.003402</v>
      </c>
      <c r="E70" s="72">
        <v>-0.003206</v>
      </c>
      <c r="F70" s="72">
        <v>-0.002985</v>
      </c>
      <c r="G70" s="72">
        <v>-0.002749</v>
      </c>
      <c r="H70" s="72">
        <v>-0.002504</v>
      </c>
      <c r="I70" s="72">
        <v>-0.002123</v>
      </c>
      <c r="J70" s="72">
        <v>-0.00181</v>
      </c>
      <c r="K70" s="72">
        <v>-0.001488</v>
      </c>
      <c r="L70" s="72">
        <v>-0.001098</v>
      </c>
      <c r="M70" s="72">
        <v>-7.15E-4</v>
      </c>
      <c r="N70" s="72">
        <v>-3.79E-4</v>
      </c>
      <c r="O70" s="72">
        <v>-8.0E-5</v>
      </c>
      <c r="P70" s="72">
        <v>2.37E-4</v>
      </c>
      <c r="Q70" s="72">
        <v>5.63E-4</v>
      </c>
      <c r="R70" s="72">
        <v>7.06E-4</v>
      </c>
      <c r="S70" s="72">
        <v>7.37E-4</v>
      </c>
      <c r="T70" s="72">
        <v>7.32E-4</v>
      </c>
      <c r="U70" s="72">
        <v>5.82E-4</v>
      </c>
      <c r="V70" s="72">
        <v>4.81E-4</v>
      </c>
      <c r="W70" s="72">
        <v>3.69E-4</v>
      </c>
      <c r="X70" s="72">
        <v>2.48E-4</v>
      </c>
      <c r="Y70" s="72">
        <v>0.0</v>
      </c>
      <c r="Z70" s="72">
        <v>-3.43E-4</v>
      </c>
      <c r="AA70" s="72">
        <v>-7.3E-4</v>
      </c>
      <c r="AB70" s="72">
        <v>-0.001011</v>
      </c>
      <c r="AC70" s="72">
        <v>-0.001194</v>
      </c>
      <c r="AD70" s="72">
        <v>-0.001348</v>
      </c>
      <c r="AE70" s="72">
        <v>-0.001517</v>
      </c>
      <c r="AF70" s="72">
        <v>-0.001596</v>
      </c>
      <c r="AG70" s="72">
        <v>-0.00151</v>
      </c>
      <c r="AH70" s="72">
        <v>-0.0014</v>
      </c>
      <c r="AI70" s="72">
        <v>-0.001264</v>
      </c>
      <c r="AJ70" s="72">
        <v>-0.001145</v>
      </c>
      <c r="AK70" s="72">
        <v>-0.001018</v>
      </c>
      <c r="AL70" s="72">
        <v>-7.41E-4</v>
      </c>
      <c r="AM70" s="72">
        <v>-5.94E-4</v>
      </c>
    </row>
    <row r="71" ht="12.75" customHeight="1">
      <c r="A71" s="72">
        <v>-0.003531</v>
      </c>
      <c r="B71" s="72">
        <v>-0.003402</v>
      </c>
      <c r="C71" s="72">
        <v>-0.003278</v>
      </c>
      <c r="D71" s="72">
        <v>-0.003115</v>
      </c>
      <c r="E71" s="72">
        <v>-0.002945</v>
      </c>
      <c r="F71" s="72">
        <v>-0.002735</v>
      </c>
      <c r="G71" s="72">
        <v>-0.002533</v>
      </c>
      <c r="H71" s="72">
        <v>-0.002311</v>
      </c>
      <c r="I71" s="72">
        <v>-0.001955</v>
      </c>
      <c r="J71" s="72">
        <v>-0.001663</v>
      </c>
      <c r="K71" s="72">
        <v>-0.001336</v>
      </c>
      <c r="L71" s="72">
        <v>-9.6E-4</v>
      </c>
      <c r="M71" s="72">
        <v>-6.03E-4</v>
      </c>
      <c r="N71" s="72">
        <v>-2.77E-4</v>
      </c>
      <c r="O71" s="72">
        <v>1.2E-5</v>
      </c>
      <c r="P71" s="72">
        <v>3.07E-4</v>
      </c>
      <c r="Q71" s="72">
        <v>6.41E-4</v>
      </c>
      <c r="R71" s="72">
        <v>7.75E-4</v>
      </c>
      <c r="S71" s="72">
        <v>8.07E-4</v>
      </c>
      <c r="T71" s="72">
        <v>7.94E-4</v>
      </c>
      <c r="U71" s="72">
        <v>6.18E-4</v>
      </c>
      <c r="V71" s="72">
        <v>4.99E-4</v>
      </c>
      <c r="W71" s="72">
        <v>3.91E-4</v>
      </c>
      <c r="X71" s="72">
        <v>2.6E-4</v>
      </c>
      <c r="Y71" s="72">
        <v>0.0</v>
      </c>
      <c r="Z71" s="72">
        <v>-3.3E-4</v>
      </c>
      <c r="AA71" s="72">
        <v>-7.42E-4</v>
      </c>
      <c r="AB71" s="72">
        <v>-0.001029</v>
      </c>
      <c r="AC71" s="72">
        <v>-0.001234</v>
      </c>
      <c r="AD71" s="72">
        <v>-0.001417</v>
      </c>
      <c r="AE71" s="72">
        <v>-0.00158</v>
      </c>
      <c r="AF71" s="72">
        <v>-0.001687</v>
      </c>
      <c r="AG71" s="72">
        <v>-0.001618</v>
      </c>
      <c r="AH71" s="72">
        <v>-0.001537</v>
      </c>
      <c r="AI71" s="72">
        <v>-0.001401</v>
      </c>
      <c r="AJ71" s="72">
        <v>-0.001302</v>
      </c>
      <c r="AK71" s="72">
        <v>-0.001168</v>
      </c>
      <c r="AL71" s="72">
        <v>-9.0E-4</v>
      </c>
      <c r="AM71" s="72">
        <v>-7.46E-4</v>
      </c>
    </row>
    <row r="72" ht="12.75" customHeight="1">
      <c r="A72" s="72">
        <v>-0.00339</v>
      </c>
      <c r="B72" s="72">
        <v>-0.003272</v>
      </c>
      <c r="C72" s="72">
        <v>-0.003165</v>
      </c>
      <c r="D72" s="72">
        <v>-0.003008</v>
      </c>
      <c r="E72" s="72">
        <v>-0.002838</v>
      </c>
      <c r="F72" s="72">
        <v>-0.00263</v>
      </c>
      <c r="G72" s="72">
        <v>-0.002434</v>
      </c>
      <c r="H72" s="72">
        <v>-0.002199</v>
      </c>
      <c r="I72" s="72">
        <v>-0.001843</v>
      </c>
      <c r="J72" s="72">
        <v>-0.001569</v>
      </c>
      <c r="K72" s="72">
        <v>-0.001237</v>
      </c>
      <c r="L72" s="72">
        <v>-8.64E-4</v>
      </c>
      <c r="M72" s="72">
        <v>-4.94E-4</v>
      </c>
      <c r="N72" s="72">
        <v>-1.88E-4</v>
      </c>
      <c r="O72" s="72">
        <v>1.02E-4</v>
      </c>
      <c r="P72" s="72">
        <v>4.05E-4</v>
      </c>
      <c r="Q72" s="72">
        <v>7.12E-4</v>
      </c>
      <c r="R72" s="72">
        <v>8.46E-4</v>
      </c>
      <c r="S72" s="72">
        <v>8.7E-4</v>
      </c>
      <c r="T72" s="72">
        <v>8.36E-4</v>
      </c>
      <c r="U72" s="72">
        <v>6.62E-4</v>
      </c>
      <c r="V72" s="72">
        <v>5.23E-4</v>
      </c>
      <c r="W72" s="72">
        <v>3.93E-4</v>
      </c>
      <c r="X72" s="72">
        <v>2.41E-4</v>
      </c>
      <c r="Y72" s="72">
        <v>0.0</v>
      </c>
      <c r="Z72" s="72">
        <v>-3.51E-4</v>
      </c>
      <c r="AA72" s="72">
        <v>-7.83E-4</v>
      </c>
      <c r="AB72" s="72">
        <v>-0.001072</v>
      </c>
      <c r="AC72" s="72">
        <v>-0.001296</v>
      </c>
      <c r="AD72" s="72">
        <v>-0.00147</v>
      </c>
      <c r="AE72" s="72">
        <v>-0.001659</v>
      </c>
      <c r="AF72" s="72">
        <v>-0.00177</v>
      </c>
      <c r="AG72" s="72">
        <v>-0.001676</v>
      </c>
      <c r="AH72" s="72">
        <v>-0.001611</v>
      </c>
      <c r="AI72" s="72">
        <v>-0.001463</v>
      </c>
      <c r="AJ72" s="72">
        <v>-0.001348</v>
      </c>
      <c r="AK72" s="72">
        <v>-0.001206</v>
      </c>
      <c r="AL72" s="72">
        <v>-9.52E-4</v>
      </c>
      <c r="AM72" s="72">
        <v>-8.06E-4</v>
      </c>
    </row>
    <row r="73" ht="12.75" customHeight="1">
      <c r="A73" s="72">
        <v>-0.003284</v>
      </c>
      <c r="B73" s="72">
        <v>-0.003169</v>
      </c>
      <c r="C73" s="72">
        <v>-0.003058</v>
      </c>
      <c r="D73" s="72">
        <v>-0.002895</v>
      </c>
      <c r="E73" s="72">
        <v>-0.002747</v>
      </c>
      <c r="F73" s="72">
        <v>-0.00254</v>
      </c>
      <c r="G73" s="72">
        <v>-0.002316</v>
      </c>
      <c r="H73" s="72">
        <v>-0.002117</v>
      </c>
      <c r="I73" s="72">
        <v>-0.001752</v>
      </c>
      <c r="J73" s="72">
        <v>-0.001486</v>
      </c>
      <c r="K73" s="72">
        <v>-0.001185</v>
      </c>
      <c r="L73" s="72">
        <v>-7.97E-4</v>
      </c>
      <c r="M73" s="72">
        <v>-4.46E-4</v>
      </c>
      <c r="N73" s="72">
        <v>-1.51E-4</v>
      </c>
      <c r="O73" s="72">
        <v>1.53E-4</v>
      </c>
      <c r="P73" s="72">
        <v>4.34E-4</v>
      </c>
      <c r="Q73" s="72">
        <v>7.51E-4</v>
      </c>
      <c r="R73" s="72">
        <v>8.79E-4</v>
      </c>
      <c r="S73" s="72">
        <v>9.0E-4</v>
      </c>
      <c r="T73" s="72">
        <v>8.87E-4</v>
      </c>
      <c r="U73" s="72">
        <v>6.87E-4</v>
      </c>
      <c r="V73" s="72">
        <v>5.55E-4</v>
      </c>
      <c r="W73" s="72">
        <v>4.27E-4</v>
      </c>
      <c r="X73" s="72">
        <v>2.62E-4</v>
      </c>
      <c r="Y73" s="72">
        <v>0.0</v>
      </c>
      <c r="Z73" s="72">
        <v>-3.54E-4</v>
      </c>
      <c r="AA73" s="72">
        <v>-7.57E-4</v>
      </c>
      <c r="AB73" s="72">
        <v>-0.001062</v>
      </c>
      <c r="AC73" s="72">
        <v>-0.001293</v>
      </c>
      <c r="AD73" s="72">
        <v>-0.001456</v>
      </c>
      <c r="AE73" s="72">
        <v>-0.001644</v>
      </c>
      <c r="AF73" s="72">
        <v>-0.001738</v>
      </c>
      <c r="AG73" s="72">
        <v>-0.00165</v>
      </c>
      <c r="AH73" s="72">
        <v>-0.001563</v>
      </c>
      <c r="AI73" s="72">
        <v>-0.001396</v>
      </c>
      <c r="AJ73" s="72">
        <v>-0.001271</v>
      </c>
      <c r="AK73" s="72">
        <v>-0.001132</v>
      </c>
      <c r="AL73" s="72">
        <v>-8.63E-4</v>
      </c>
      <c r="AM73" s="72">
        <v>-7.06E-4</v>
      </c>
    </row>
    <row r="74" ht="12.75" customHeight="1">
      <c r="A74" s="72">
        <v>-0.003047</v>
      </c>
      <c r="B74" s="72">
        <v>-0.002965</v>
      </c>
      <c r="C74" s="72">
        <v>-0.002872</v>
      </c>
      <c r="D74" s="72">
        <v>-0.002748</v>
      </c>
      <c r="E74" s="72">
        <v>-0.002583</v>
      </c>
      <c r="F74" s="72">
        <v>-0.002388</v>
      </c>
      <c r="G74" s="72">
        <v>-0.002198</v>
      </c>
      <c r="H74" s="72">
        <v>-0.001988</v>
      </c>
      <c r="I74" s="72">
        <v>-0.001646</v>
      </c>
      <c r="J74" s="72">
        <v>-0.001397</v>
      </c>
      <c r="K74" s="72">
        <v>-0.001077</v>
      </c>
      <c r="L74" s="72">
        <v>-7.13E-4</v>
      </c>
      <c r="M74" s="72">
        <v>-3.51E-4</v>
      </c>
      <c r="N74" s="72">
        <v>-8.0E-5</v>
      </c>
      <c r="O74" s="72">
        <v>2.14E-4</v>
      </c>
      <c r="P74" s="72">
        <v>4.89E-4</v>
      </c>
      <c r="Q74" s="72">
        <v>8.05E-4</v>
      </c>
      <c r="R74" s="72">
        <v>9.4E-4</v>
      </c>
      <c r="S74" s="72">
        <v>9.51E-4</v>
      </c>
      <c r="T74" s="72">
        <v>9.36E-4</v>
      </c>
      <c r="U74" s="72">
        <v>7.35E-4</v>
      </c>
      <c r="V74" s="72">
        <v>5.94E-4</v>
      </c>
      <c r="W74" s="72">
        <v>4.58E-4</v>
      </c>
      <c r="X74" s="72">
        <v>2.82E-4</v>
      </c>
      <c r="Y74" s="72">
        <v>0.0</v>
      </c>
      <c r="Z74" s="72">
        <v>-3.37E-4</v>
      </c>
      <c r="AA74" s="72">
        <v>-7.56E-4</v>
      </c>
      <c r="AB74" s="72">
        <v>-0.001052</v>
      </c>
      <c r="AC74" s="72">
        <v>-0.001236</v>
      </c>
      <c r="AD74" s="72">
        <v>-0.001441</v>
      </c>
      <c r="AE74" s="72">
        <v>-0.001595</v>
      </c>
      <c r="AF74" s="72">
        <v>-0.001673</v>
      </c>
      <c r="AG74" s="72">
        <v>-0.001562</v>
      </c>
      <c r="AH74" s="72">
        <v>-0.001435</v>
      </c>
      <c r="AI74" s="72">
        <v>-0.00124</v>
      </c>
      <c r="AJ74" s="72">
        <v>-0.001121</v>
      </c>
      <c r="AK74" s="72">
        <v>-9.37E-4</v>
      </c>
      <c r="AL74" s="72">
        <v>-6.81E-4</v>
      </c>
      <c r="AM74" s="72">
        <v>-5.25E-4</v>
      </c>
    </row>
    <row r="75" ht="12.75" customHeight="1">
      <c r="A75" s="72">
        <v>-0.003068</v>
      </c>
      <c r="B75" s="72">
        <v>-0.002988</v>
      </c>
      <c r="C75" s="72">
        <v>-0.002913</v>
      </c>
      <c r="D75" s="72">
        <v>-0.002763</v>
      </c>
      <c r="E75" s="72">
        <v>-0.002615</v>
      </c>
      <c r="F75" s="72">
        <v>-0.002412</v>
      </c>
      <c r="G75" s="72">
        <v>-0.002204</v>
      </c>
      <c r="H75" s="72">
        <v>-0.001998</v>
      </c>
      <c r="I75" s="72">
        <v>-0.001665</v>
      </c>
      <c r="J75" s="72">
        <v>-0.001397</v>
      </c>
      <c r="K75" s="72">
        <v>-0.001082</v>
      </c>
      <c r="L75" s="72">
        <v>-7.14E-4</v>
      </c>
      <c r="M75" s="72">
        <v>-3.76E-4</v>
      </c>
      <c r="N75" s="72">
        <v>-9.4E-5</v>
      </c>
      <c r="O75" s="72">
        <v>1.95E-4</v>
      </c>
      <c r="P75" s="72">
        <v>4.58E-4</v>
      </c>
      <c r="Q75" s="72">
        <v>7.77E-4</v>
      </c>
      <c r="R75" s="72">
        <v>9.28E-4</v>
      </c>
      <c r="S75" s="72">
        <v>9.3E-4</v>
      </c>
      <c r="T75" s="72">
        <v>9.13E-4</v>
      </c>
      <c r="U75" s="72">
        <v>7.0E-4</v>
      </c>
      <c r="V75" s="72">
        <v>5.66E-4</v>
      </c>
      <c r="W75" s="72">
        <v>4.41E-4</v>
      </c>
      <c r="X75" s="72">
        <v>2.65E-4</v>
      </c>
      <c r="Y75" s="72">
        <v>0.0</v>
      </c>
      <c r="Z75" s="72">
        <v>-3.44E-4</v>
      </c>
      <c r="AA75" s="72">
        <v>-7.4E-4</v>
      </c>
      <c r="AB75" s="72">
        <v>-0.001027</v>
      </c>
      <c r="AC75" s="72">
        <v>-0.001205</v>
      </c>
      <c r="AD75" s="72">
        <v>-0.001362</v>
      </c>
      <c r="AE75" s="72">
        <v>-0.001492</v>
      </c>
      <c r="AF75" s="72">
        <v>-0.001532</v>
      </c>
      <c r="AG75" s="72">
        <v>-0.001373</v>
      </c>
      <c r="AH75" s="72">
        <v>-0.001211</v>
      </c>
      <c r="AI75" s="72">
        <v>-9.86E-4</v>
      </c>
      <c r="AJ75" s="72">
        <v>-8.21E-4</v>
      </c>
      <c r="AK75" s="72">
        <v>-6.4E-4</v>
      </c>
      <c r="AL75" s="72">
        <v>-3.71E-4</v>
      </c>
      <c r="AM75" s="72">
        <v>-2.22E-4</v>
      </c>
    </row>
    <row r="76" ht="12.75" customHeight="1">
      <c r="A76" s="72">
        <v>-0.003198</v>
      </c>
      <c r="B76" s="72">
        <v>-0.00312</v>
      </c>
      <c r="C76" s="72">
        <v>-0.003021</v>
      </c>
      <c r="D76" s="72">
        <v>-0.002869</v>
      </c>
      <c r="E76" s="72">
        <v>-0.002714</v>
      </c>
      <c r="F76" s="72">
        <v>-0.002511</v>
      </c>
      <c r="G76" s="72">
        <v>-0.002308</v>
      </c>
      <c r="H76" s="72">
        <v>-0.002102</v>
      </c>
      <c r="I76" s="72">
        <v>-0.001754</v>
      </c>
      <c r="J76" s="72">
        <v>-0.001497</v>
      </c>
      <c r="K76" s="72">
        <v>-0.001199</v>
      </c>
      <c r="L76" s="72">
        <v>-8.38E-4</v>
      </c>
      <c r="M76" s="72">
        <v>-4.69E-4</v>
      </c>
      <c r="N76" s="72">
        <v>-1.72E-4</v>
      </c>
      <c r="O76" s="72">
        <v>1.08E-4</v>
      </c>
      <c r="P76" s="72">
        <v>3.86E-4</v>
      </c>
      <c r="Q76" s="72">
        <v>7.14E-4</v>
      </c>
      <c r="R76" s="72">
        <v>8.62E-4</v>
      </c>
      <c r="S76" s="72">
        <v>8.74E-4</v>
      </c>
      <c r="T76" s="72">
        <v>8.87E-4</v>
      </c>
      <c r="U76" s="72">
        <v>6.77E-4</v>
      </c>
      <c r="V76" s="72">
        <v>5.34E-4</v>
      </c>
      <c r="W76" s="72">
        <v>4.11E-4</v>
      </c>
      <c r="X76" s="72">
        <v>2.61E-4</v>
      </c>
      <c r="Y76" s="72">
        <v>0.0</v>
      </c>
      <c r="Z76" s="72">
        <v>-3.24E-4</v>
      </c>
      <c r="AA76" s="72">
        <v>-6.95E-4</v>
      </c>
      <c r="AB76" s="72">
        <v>-9.56E-4</v>
      </c>
      <c r="AC76" s="72">
        <v>-0.001097</v>
      </c>
      <c r="AD76" s="72">
        <v>-0.001216</v>
      </c>
      <c r="AE76" s="72">
        <v>-0.001301</v>
      </c>
      <c r="AF76" s="72">
        <v>-0.001295</v>
      </c>
      <c r="AG76" s="72">
        <v>-0.001113</v>
      </c>
      <c r="AH76" s="72">
        <v>-8.8E-4</v>
      </c>
      <c r="AI76" s="72">
        <v>-6.26E-4</v>
      </c>
      <c r="AJ76" s="72">
        <v>-4.57E-4</v>
      </c>
      <c r="AK76" s="72">
        <v>-2.42E-4</v>
      </c>
      <c r="AL76" s="72">
        <v>5.2E-5</v>
      </c>
      <c r="AM76" s="72">
        <v>2.02E-4</v>
      </c>
    </row>
    <row r="77" ht="12.75" customHeight="1">
      <c r="A77" s="72">
        <v>-0.003351</v>
      </c>
      <c r="B77" s="72">
        <v>-0.003275</v>
      </c>
      <c r="C77" s="72">
        <v>-0.003204</v>
      </c>
      <c r="D77" s="72">
        <v>-0.003048</v>
      </c>
      <c r="E77" s="72">
        <v>-0.002884</v>
      </c>
      <c r="F77" s="72">
        <v>-0.0027</v>
      </c>
      <c r="G77" s="72">
        <v>-0.00249</v>
      </c>
      <c r="H77" s="72">
        <v>-0.002284</v>
      </c>
      <c r="I77" s="72">
        <v>-0.001938</v>
      </c>
      <c r="J77" s="72">
        <v>-0.001677</v>
      </c>
      <c r="K77" s="72">
        <v>-0.001351</v>
      </c>
      <c r="L77" s="72">
        <v>-9.97E-4</v>
      </c>
      <c r="M77" s="72">
        <v>-6.45E-4</v>
      </c>
      <c r="N77" s="72">
        <v>-3.57E-4</v>
      </c>
      <c r="O77" s="72">
        <v>-6.8E-5</v>
      </c>
      <c r="P77" s="72">
        <v>2.43E-4</v>
      </c>
      <c r="Q77" s="72">
        <v>5.33E-4</v>
      </c>
      <c r="R77" s="72">
        <v>7.26E-4</v>
      </c>
      <c r="S77" s="72">
        <v>7.45E-4</v>
      </c>
      <c r="T77" s="72">
        <v>7.51E-4</v>
      </c>
      <c r="U77" s="72">
        <v>5.64E-4</v>
      </c>
      <c r="V77" s="72">
        <v>4.49E-4</v>
      </c>
      <c r="W77" s="72">
        <v>3.2E-4</v>
      </c>
      <c r="X77" s="72">
        <v>2.39E-4</v>
      </c>
      <c r="Y77" s="72">
        <v>0.0</v>
      </c>
      <c r="Z77" s="72">
        <v>-2.94E-4</v>
      </c>
      <c r="AA77" s="72">
        <v>-6.56E-4</v>
      </c>
      <c r="AB77" s="72">
        <v>-8.83E-4</v>
      </c>
      <c r="AC77" s="72">
        <v>-9.72E-4</v>
      </c>
      <c r="AD77" s="72">
        <v>-0.001039</v>
      </c>
      <c r="AE77" s="72">
        <v>-0.001092</v>
      </c>
      <c r="AF77" s="72">
        <v>-0.001053</v>
      </c>
      <c r="AG77" s="72">
        <v>-7.86E-4</v>
      </c>
      <c r="AH77" s="72">
        <v>-5.01E-4</v>
      </c>
      <c r="AI77" s="72">
        <v>-2.41E-4</v>
      </c>
      <c r="AJ77" s="72">
        <v>-2.3E-5</v>
      </c>
      <c r="AK77" s="72">
        <v>2.2E-4</v>
      </c>
      <c r="AL77" s="72">
        <v>4.94E-4</v>
      </c>
      <c r="AM77" s="72">
        <v>6.61E-4</v>
      </c>
    </row>
    <row r="78" ht="12.75" customHeight="1">
      <c r="A78" s="72">
        <v>-0.003565</v>
      </c>
      <c r="B78" s="72">
        <v>-0.003466</v>
      </c>
      <c r="C78" s="72">
        <v>-0.003369</v>
      </c>
      <c r="D78" s="72">
        <v>-0.00318</v>
      </c>
      <c r="E78" s="72">
        <v>-0.003001</v>
      </c>
      <c r="F78" s="72">
        <v>-0.002802</v>
      </c>
      <c r="G78" s="72">
        <v>-0.002578</v>
      </c>
      <c r="H78" s="72">
        <v>-0.002349</v>
      </c>
      <c r="I78" s="72">
        <v>-0.002005</v>
      </c>
      <c r="J78" s="72">
        <v>-0.001728</v>
      </c>
      <c r="K78" s="72">
        <v>-0.001424</v>
      </c>
      <c r="L78" s="72">
        <v>-0.001064</v>
      </c>
      <c r="M78" s="72">
        <v>-7.19E-4</v>
      </c>
      <c r="N78" s="72">
        <v>-4.12E-4</v>
      </c>
      <c r="O78" s="72">
        <v>-1.41E-4</v>
      </c>
      <c r="P78" s="72">
        <v>1.68E-4</v>
      </c>
      <c r="Q78" s="72">
        <v>4.88E-4</v>
      </c>
      <c r="R78" s="72">
        <v>6.6E-4</v>
      </c>
      <c r="S78" s="72">
        <v>6.91E-4</v>
      </c>
      <c r="T78" s="72">
        <v>6.9E-4</v>
      </c>
      <c r="U78" s="72">
        <v>4.99E-4</v>
      </c>
      <c r="V78" s="72">
        <v>4.06E-4</v>
      </c>
      <c r="W78" s="72">
        <v>2.84E-4</v>
      </c>
      <c r="X78" s="72">
        <v>1.98E-4</v>
      </c>
      <c r="Y78" s="72">
        <v>0.0</v>
      </c>
      <c r="Z78" s="72">
        <v>-2.76E-4</v>
      </c>
      <c r="AA78" s="72">
        <v>-6.12E-4</v>
      </c>
      <c r="AB78" s="72">
        <v>-8.05E-4</v>
      </c>
      <c r="AC78" s="72">
        <v>-8.77E-4</v>
      </c>
      <c r="AD78" s="72">
        <v>-9.08E-4</v>
      </c>
      <c r="AE78" s="72">
        <v>-9.11E-4</v>
      </c>
      <c r="AF78" s="72">
        <v>-8.17E-4</v>
      </c>
      <c r="AG78" s="72">
        <v>-5.3E-4</v>
      </c>
      <c r="AH78" s="72">
        <v>-2.27E-4</v>
      </c>
      <c r="AI78" s="72">
        <v>8.4E-5</v>
      </c>
      <c r="AJ78" s="72">
        <v>3.18E-4</v>
      </c>
      <c r="AK78" s="72">
        <v>5.56E-4</v>
      </c>
      <c r="AL78" s="72">
        <v>8.39E-4</v>
      </c>
      <c r="AM78" s="72">
        <v>0.001021</v>
      </c>
    </row>
    <row r="79" ht="12.75" customHeight="1">
      <c r="A79" s="72">
        <v>-0.003499</v>
      </c>
      <c r="B79" s="72">
        <v>-0.003427</v>
      </c>
      <c r="C79" s="72">
        <v>-0.003336</v>
      </c>
      <c r="D79" s="72">
        <v>-0.003185</v>
      </c>
      <c r="E79" s="72">
        <v>-0.003025</v>
      </c>
      <c r="F79" s="72">
        <v>-0.002803</v>
      </c>
      <c r="G79" s="72">
        <v>-0.002599</v>
      </c>
      <c r="H79" s="72">
        <v>-0.00238</v>
      </c>
      <c r="I79" s="72">
        <v>-0.00206</v>
      </c>
      <c r="J79" s="72">
        <v>-0.001823</v>
      </c>
      <c r="K79" s="72">
        <v>-0.001507</v>
      </c>
      <c r="L79" s="72">
        <v>-0.001185</v>
      </c>
      <c r="M79" s="72">
        <v>-8.53E-4</v>
      </c>
      <c r="N79" s="72">
        <v>-5.39E-4</v>
      </c>
      <c r="O79" s="72">
        <v>-2.44E-4</v>
      </c>
      <c r="P79" s="72">
        <v>3.7E-5</v>
      </c>
      <c r="Q79" s="72">
        <v>3.74E-4</v>
      </c>
      <c r="R79" s="72">
        <v>5.37E-4</v>
      </c>
      <c r="S79" s="72">
        <v>5.89E-4</v>
      </c>
      <c r="T79" s="72">
        <v>6.15E-4</v>
      </c>
      <c r="U79" s="72">
        <v>4.23E-4</v>
      </c>
      <c r="V79" s="72">
        <v>3.53E-4</v>
      </c>
      <c r="W79" s="72">
        <v>2.83E-4</v>
      </c>
      <c r="X79" s="72">
        <v>2.02E-4</v>
      </c>
      <c r="Y79" s="72">
        <v>0.0</v>
      </c>
      <c r="Z79" s="72">
        <v>-2.36E-4</v>
      </c>
      <c r="AA79" s="72">
        <v>-5.53E-4</v>
      </c>
      <c r="AB79" s="72">
        <v>-7.0E-4</v>
      </c>
      <c r="AC79" s="72">
        <v>-7.4E-4</v>
      </c>
      <c r="AD79" s="72">
        <v>-7.12E-4</v>
      </c>
      <c r="AE79" s="72">
        <v>-6.73E-4</v>
      </c>
      <c r="AF79" s="72">
        <v>-5.77E-4</v>
      </c>
      <c r="AG79" s="72">
        <v>-2.25E-4</v>
      </c>
      <c r="AH79" s="72">
        <v>7.6E-5</v>
      </c>
      <c r="AI79" s="72">
        <v>3.96E-4</v>
      </c>
      <c r="AJ79" s="72">
        <v>6.0E-4</v>
      </c>
      <c r="AK79" s="72">
        <v>8.7E-4</v>
      </c>
      <c r="AL79" s="72">
        <v>0.001155</v>
      </c>
      <c r="AM79" s="72">
        <v>0.001351</v>
      </c>
    </row>
    <row r="80" ht="12.75" customHeight="1">
      <c r="A80" s="72">
        <v>-0.003609</v>
      </c>
      <c r="B80" s="72">
        <v>-0.003528</v>
      </c>
      <c r="C80" s="72">
        <v>-0.003459</v>
      </c>
      <c r="D80" s="72">
        <v>-0.003279</v>
      </c>
      <c r="E80" s="72">
        <v>-0.003107</v>
      </c>
      <c r="F80" s="72">
        <v>-0.002916</v>
      </c>
      <c r="G80" s="72">
        <v>-0.002705</v>
      </c>
      <c r="H80" s="72">
        <v>-0.002493</v>
      </c>
      <c r="I80" s="72">
        <v>-0.002149</v>
      </c>
      <c r="J80" s="72">
        <v>-0.001883</v>
      </c>
      <c r="K80" s="72">
        <v>-0.001589</v>
      </c>
      <c r="L80" s="72">
        <v>-0.001227</v>
      </c>
      <c r="M80" s="72">
        <v>-9.01E-4</v>
      </c>
      <c r="N80" s="72">
        <v>-6.12E-4</v>
      </c>
      <c r="O80" s="72">
        <v>-3.18E-4</v>
      </c>
      <c r="P80" s="72">
        <v>-3.1E-5</v>
      </c>
      <c r="Q80" s="72">
        <v>2.85E-4</v>
      </c>
      <c r="R80" s="72">
        <v>4.84E-4</v>
      </c>
      <c r="S80" s="72">
        <v>5.34E-4</v>
      </c>
      <c r="T80" s="72">
        <v>5.23E-4</v>
      </c>
      <c r="U80" s="72">
        <v>3.67E-4</v>
      </c>
      <c r="V80" s="72">
        <v>2.83E-4</v>
      </c>
      <c r="W80" s="72">
        <v>2.28E-4</v>
      </c>
      <c r="X80" s="72">
        <v>1.77E-4</v>
      </c>
      <c r="Y80" s="72">
        <v>0.0</v>
      </c>
      <c r="Z80" s="72">
        <v>-2.36E-4</v>
      </c>
      <c r="AA80" s="72">
        <v>-5.01E-4</v>
      </c>
      <c r="AB80" s="72">
        <v>-6.09E-4</v>
      </c>
      <c r="AC80" s="72">
        <v>-6.11E-4</v>
      </c>
      <c r="AD80" s="72">
        <v>-5.78E-4</v>
      </c>
      <c r="AE80" s="72">
        <v>-5.16E-4</v>
      </c>
      <c r="AF80" s="72">
        <v>-3.85E-4</v>
      </c>
      <c r="AG80" s="72">
        <v>-6.9E-5</v>
      </c>
      <c r="AH80" s="72">
        <v>2.36E-4</v>
      </c>
      <c r="AI80" s="72">
        <v>5.66E-4</v>
      </c>
      <c r="AJ80" s="72">
        <v>7.79E-4</v>
      </c>
      <c r="AK80" s="72">
        <v>0.001021</v>
      </c>
      <c r="AL80" s="72">
        <v>0.00134</v>
      </c>
      <c r="AM80" s="72">
        <v>0.001525</v>
      </c>
    </row>
    <row r="81" ht="12.75" customHeight="1">
      <c r="A81" s="72">
        <v>-0.003872</v>
      </c>
      <c r="B81" s="72">
        <v>-0.003766</v>
      </c>
      <c r="C81" s="72">
        <v>-0.003686</v>
      </c>
      <c r="D81" s="72">
        <v>-0.003489</v>
      </c>
      <c r="E81" s="72">
        <v>-0.003293</v>
      </c>
      <c r="F81" s="72">
        <v>-0.00309</v>
      </c>
      <c r="G81" s="72">
        <v>-0.002883</v>
      </c>
      <c r="H81" s="72">
        <v>-0.002666</v>
      </c>
      <c r="I81" s="72">
        <v>-0.00231</v>
      </c>
      <c r="J81" s="72">
        <v>-0.002073</v>
      </c>
      <c r="K81" s="72">
        <v>-0.001793</v>
      </c>
      <c r="L81" s="72">
        <v>-0.001445</v>
      </c>
      <c r="M81" s="72">
        <v>-0.001106</v>
      </c>
      <c r="N81" s="72">
        <v>-8.1E-4</v>
      </c>
      <c r="O81" s="72">
        <v>-5.18E-4</v>
      </c>
      <c r="P81" s="72">
        <v>-1.84E-4</v>
      </c>
      <c r="Q81" s="72">
        <v>1.38E-4</v>
      </c>
      <c r="R81" s="72">
        <v>3.42E-4</v>
      </c>
      <c r="S81" s="72">
        <v>3.86E-4</v>
      </c>
      <c r="T81" s="72">
        <v>3.97E-4</v>
      </c>
      <c r="U81" s="72">
        <v>2.33E-4</v>
      </c>
      <c r="V81" s="72">
        <v>2.22E-4</v>
      </c>
      <c r="W81" s="72">
        <v>1.74E-4</v>
      </c>
      <c r="X81" s="72">
        <v>1.47E-4</v>
      </c>
      <c r="Y81" s="72">
        <v>0.0</v>
      </c>
      <c r="Z81" s="72">
        <v>-2.36E-4</v>
      </c>
      <c r="AA81" s="72">
        <v>-4.77E-4</v>
      </c>
      <c r="AB81" s="72">
        <v>-5.66E-4</v>
      </c>
      <c r="AC81" s="72">
        <v>-5.66E-4</v>
      </c>
      <c r="AD81" s="72">
        <v>-4.72E-4</v>
      </c>
      <c r="AE81" s="72">
        <v>-4.15E-4</v>
      </c>
      <c r="AF81" s="72">
        <v>-3.07E-4</v>
      </c>
      <c r="AG81" s="72">
        <v>-1.6E-5</v>
      </c>
      <c r="AH81" s="72">
        <v>2.81E-4</v>
      </c>
      <c r="AI81" s="72">
        <v>5.73E-4</v>
      </c>
      <c r="AJ81" s="72">
        <v>7.98E-4</v>
      </c>
      <c r="AK81" s="72">
        <v>0.001019</v>
      </c>
      <c r="AL81" s="72">
        <v>0.001322</v>
      </c>
      <c r="AM81" s="72">
        <v>0.001536</v>
      </c>
    </row>
    <row r="82" ht="12.75" customHeight="1">
      <c r="A82" s="72">
        <v>-0.003981</v>
      </c>
      <c r="B82" s="72">
        <v>-0.003883</v>
      </c>
      <c r="C82" s="72">
        <v>-0.003788</v>
      </c>
      <c r="D82" s="72">
        <v>-0.003606</v>
      </c>
      <c r="E82" s="72">
        <v>-0.003418</v>
      </c>
      <c r="F82" s="72">
        <v>-0.003232</v>
      </c>
      <c r="G82" s="72">
        <v>-0.003036</v>
      </c>
      <c r="H82" s="72">
        <v>-0.002798</v>
      </c>
      <c r="I82" s="72">
        <v>-0.002464</v>
      </c>
      <c r="J82" s="72">
        <v>-0.002195</v>
      </c>
      <c r="K82" s="72">
        <v>-0.001916</v>
      </c>
      <c r="L82" s="72">
        <v>-0.001561</v>
      </c>
      <c r="M82" s="72">
        <v>-0.001219</v>
      </c>
      <c r="N82" s="72">
        <v>-9.2E-4</v>
      </c>
      <c r="O82" s="72">
        <v>-6.08E-4</v>
      </c>
      <c r="P82" s="72">
        <v>-3.3E-4</v>
      </c>
      <c r="Q82" s="72">
        <v>1.4E-5</v>
      </c>
      <c r="R82" s="72">
        <v>2.43E-4</v>
      </c>
      <c r="S82" s="72">
        <v>3.09E-4</v>
      </c>
      <c r="T82" s="72">
        <v>3.38E-4</v>
      </c>
      <c r="U82" s="72">
        <v>1.88E-4</v>
      </c>
      <c r="V82" s="72">
        <v>1.84E-4</v>
      </c>
      <c r="W82" s="72">
        <v>1.51E-4</v>
      </c>
      <c r="X82" s="72">
        <v>1.3E-4</v>
      </c>
      <c r="Y82" s="72">
        <v>0.0</v>
      </c>
      <c r="Z82" s="72">
        <v>-1.97E-4</v>
      </c>
      <c r="AA82" s="72">
        <v>-4.12E-4</v>
      </c>
      <c r="AB82" s="72">
        <v>-4.82E-4</v>
      </c>
      <c r="AC82" s="72">
        <v>-4.84E-4</v>
      </c>
      <c r="AD82" s="72">
        <v>-4.48E-4</v>
      </c>
      <c r="AE82" s="72">
        <v>-3.99E-4</v>
      </c>
      <c r="AF82" s="72">
        <v>-3.1E-4</v>
      </c>
      <c r="AG82" s="72">
        <v>4.0E-6</v>
      </c>
      <c r="AH82" s="72">
        <v>2.51E-4</v>
      </c>
      <c r="AI82" s="72">
        <v>4.99E-4</v>
      </c>
      <c r="AJ82" s="72">
        <v>6.8E-4</v>
      </c>
      <c r="AK82" s="72">
        <v>9.14E-4</v>
      </c>
      <c r="AL82" s="72">
        <v>0.001208</v>
      </c>
      <c r="AM82" s="72">
        <v>0.00141</v>
      </c>
    </row>
    <row r="83" ht="12.75" customHeight="1">
      <c r="A83" s="72">
        <v>-0.005286</v>
      </c>
      <c r="B83" s="72">
        <v>-0.004998</v>
      </c>
      <c r="C83" s="72">
        <v>-0.004855</v>
      </c>
      <c r="D83" s="72">
        <v>-0.004499</v>
      </c>
      <c r="E83" s="72">
        <v>-0.004194</v>
      </c>
      <c r="F83" s="72">
        <v>-0.003905</v>
      </c>
      <c r="G83" s="72">
        <v>-0.003629</v>
      </c>
      <c r="H83" s="72">
        <v>-0.003386</v>
      </c>
      <c r="I83" s="72">
        <v>-0.003015</v>
      </c>
      <c r="J83" s="72">
        <v>-0.002714</v>
      </c>
      <c r="K83" s="72">
        <v>-0.002228</v>
      </c>
      <c r="L83" s="72">
        <v>-0.001765</v>
      </c>
      <c r="M83" s="72">
        <v>-0.001398</v>
      </c>
      <c r="N83" s="72">
        <v>-0.001095</v>
      </c>
      <c r="O83" s="72">
        <v>-7.84E-4</v>
      </c>
      <c r="P83" s="72">
        <v>-5.89E-4</v>
      </c>
      <c r="Q83" s="72">
        <v>-2.08E-4</v>
      </c>
      <c r="R83" s="72">
        <v>2.35E-4</v>
      </c>
      <c r="S83" s="72">
        <v>3.68E-4</v>
      </c>
      <c r="T83" s="72">
        <v>2.8E-4</v>
      </c>
      <c r="U83" s="72">
        <v>2.0E-4</v>
      </c>
      <c r="V83" s="72">
        <v>1.53E-4</v>
      </c>
      <c r="W83" s="72">
        <v>1.36E-4</v>
      </c>
      <c r="X83" s="72">
        <v>1.38E-4</v>
      </c>
      <c r="Y83" s="72">
        <v>0.0</v>
      </c>
      <c r="Z83" s="72">
        <v>-2.79E-4</v>
      </c>
      <c r="AA83" s="72">
        <v>-5.71E-4</v>
      </c>
      <c r="AB83" s="72">
        <v>-6.37E-4</v>
      </c>
      <c r="AC83" s="72">
        <v>-6.05E-4</v>
      </c>
      <c r="AD83" s="72">
        <v>-6.29E-4</v>
      </c>
      <c r="AE83" s="72">
        <v>-6.77E-4</v>
      </c>
      <c r="AF83" s="72">
        <v>-6.43E-4</v>
      </c>
      <c r="AG83" s="72">
        <v>-4.57E-4</v>
      </c>
      <c r="AH83" s="72">
        <v>-2.44E-4</v>
      </c>
      <c r="AI83" s="72">
        <v>-1.47E-4</v>
      </c>
      <c r="AJ83" s="72">
        <v>1.0E-6</v>
      </c>
      <c r="AK83" s="72">
        <v>1.64E-4</v>
      </c>
      <c r="AL83" s="72">
        <v>3.87E-4</v>
      </c>
      <c r="AM83" s="72">
        <v>6.24E-4</v>
      </c>
    </row>
    <row r="84" ht="12.7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</row>
    <row r="85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  <c r="AM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  <c r="AM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  <c r="AM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  <c r="AM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  <c r="AM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  <c r="AM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  <c r="AM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  <c r="AM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  <c r="AM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  <c r="AM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  <c r="AM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  <c r="AM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  <c r="AM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  <c r="AM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  <c r="AM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  <c r="AM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  <c r="AM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  <c r="AM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  <c r="AM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  <c r="AM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  <c r="AM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  <c r="AM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  <c r="AM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  <c r="AM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  <c r="AM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  <c r="AM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  <c r="AM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  <c r="AM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  <c r="AM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  <c r="AM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  <c r="AM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  <c r="AM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  <c r="AM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  <c r="AM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  <c r="AM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  <c r="AM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  <c r="AM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  <c r="AM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  <c r="AM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  <c r="AM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  <c r="AM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  <c r="AM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  <c r="AM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  <c r="AM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  <c r="AM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  <c r="AM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  <c r="AM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  <c r="AM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  <c r="AM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  <c r="AM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  <c r="AM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  <c r="AM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  <c r="AM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  <c r="AM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  <c r="AM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  <c r="AM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  <c r="AM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  <c r="AM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  <c r="AM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  <c r="AM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  <c r="AM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  <c r="AM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  <c r="AM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  <c r="AM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  <c r="AM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  <c r="AM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  <c r="AM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  <c r="AM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  <c r="AM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  <c r="AM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  <c r="AM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  <c r="AM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  <c r="AM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  <c r="AM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  <c r="AM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  <c r="AM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  <c r="AM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  <c r="AM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  <c r="AM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  <c r="AM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  <c r="AM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  <c r="AM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  <c r="AM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  <c r="AM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  <c r="AM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  <c r="AM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  <c r="AM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  <c r="AM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  <c r="AM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  <c r="AM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  <c r="AM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  <c r="AM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  <c r="AM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  <c r="AM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  <c r="AM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  <c r="AM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  <c r="AM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  <c r="AM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  <c r="AM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  <c r="AM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  <c r="AM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  <c r="AM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  <c r="AM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  <c r="AM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  <c r="AM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  <c r="AM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  <c r="AM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  <c r="AM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  <c r="AM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  <c r="AM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  <c r="AM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  <c r="AM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  <c r="AM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  <c r="AM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  <c r="AM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  <c r="AM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  <c r="AM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  <c r="AM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  <c r="AM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  <c r="AM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  <c r="AM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  <c r="AM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  <c r="AM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  <c r="AM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  <c r="AM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  <c r="AM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  <c r="AM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  <c r="AM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  <c r="AM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  <c r="AM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  <c r="AM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  <c r="AM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  <c r="AM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  <c r="AM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  <c r="AM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  <c r="AM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  <c r="AM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  <c r="AM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  <c r="AM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  <c r="AM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  <c r="AM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  <c r="AM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  <c r="AM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  <c r="AM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  <c r="AM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  <c r="AM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  <c r="AM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  <c r="AM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  <c r="AM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  <c r="AM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  <c r="AM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  <c r="AM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  <c r="AM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  <c r="AM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  <c r="AM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  <c r="AM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  <c r="AM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  <c r="AM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  <c r="AM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  <c r="AM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  <c r="AM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  <c r="AM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  <c r="AM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  <c r="AM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  <c r="AM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  <c r="AM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  <c r="AM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  <c r="AM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  <c r="AM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  <c r="AM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  <c r="AM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  <c r="AM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  <c r="AM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  <c r="AM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  <c r="AM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  <c r="AM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  <c r="AM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  <c r="AM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  <c r="AM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  <c r="AM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  <c r="AM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  <c r="AM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  <c r="AM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  <c r="AM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  <c r="AM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  <c r="AM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  <c r="AM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  <c r="AM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  <c r="AM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  <c r="AM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  <c r="AM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  <c r="AM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  <c r="AM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  <c r="AM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  <c r="AM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  <c r="AM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  <c r="AM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  <c r="AM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  <c r="AM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  <c r="AM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  <c r="AM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  <c r="AM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  <c r="AM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  <c r="AM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  <c r="AM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  <c r="AM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  <c r="AM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  <c r="AM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  <c r="AM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  <c r="AM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  <c r="AM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  <c r="AM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  <c r="AM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  <c r="AM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  <c r="AM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  <c r="AM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  <c r="AM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  <c r="AM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  <c r="AM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  <c r="AM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  <c r="AM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  <c r="AM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  <c r="AM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  <c r="AM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  <c r="AM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  <c r="AM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  <c r="AM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  <c r="AM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  <c r="AM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  <c r="AM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  <c r="AM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  <c r="AM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  <c r="AM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  <c r="AM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  <c r="AM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  <c r="AM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  <c r="AM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  <c r="AM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  <c r="AM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  <c r="AM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  <c r="AM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  <c r="AM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  <c r="AM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  <c r="AM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  <c r="AM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  <c r="AM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  <c r="AM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  <c r="AM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  <c r="AM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  <c r="AM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  <c r="AM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  <c r="AM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  <c r="AM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  <c r="AM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  <c r="AM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  <c r="AM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  <c r="AM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  <c r="AM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  <c r="AM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  <c r="AM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  <c r="AM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  <c r="AM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  <c r="AM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  <c r="AM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  <c r="AM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  <c r="AM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  <c r="AM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  <c r="AM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  <c r="AM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  <c r="AM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  <c r="AM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  <c r="AM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  <c r="AM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  <c r="AM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  <c r="AM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  <c r="AM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  <c r="AM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  <c r="AM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  <c r="AM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  <c r="AM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  <c r="AM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  <c r="AM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  <c r="AM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  <c r="AM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  <c r="AM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  <c r="AM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  <c r="AM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  <c r="AM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  <c r="AM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  <c r="AM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  <c r="AM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  <c r="AM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  <c r="AM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  <c r="AM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  <c r="AM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  <c r="AM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  <c r="AM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  <c r="AM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  <c r="AM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  <c r="AM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  <c r="AM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  <c r="AM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  <c r="AM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  <c r="AM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  <c r="AM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  <c r="AM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  <c r="AM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  <c r="AM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  <c r="AM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  <c r="AM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  <c r="AM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  <c r="AM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  <c r="AM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  <c r="AM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  <c r="AM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  <c r="AM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  <c r="AM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  <c r="AM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  <c r="AM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  <c r="AM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  <c r="AM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  <c r="AM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  <c r="AM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  <c r="AM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  <c r="AM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  <c r="AM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  <c r="AM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  <c r="AM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  <c r="AM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  <c r="AM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  <c r="AM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  <c r="AM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  <c r="AM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  <c r="AM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  <c r="AM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  <c r="AM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  <c r="AM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  <c r="AM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  <c r="AM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  <c r="AM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  <c r="AM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  <c r="AM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  <c r="AM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  <c r="AM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  <c r="AM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  <c r="AM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  <c r="AM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  <c r="AM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  <c r="AM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  <c r="AM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  <c r="AM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  <c r="AM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  <c r="AM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  <c r="AM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  <c r="AM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  <c r="AM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  <c r="AM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  <c r="AM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  <c r="AM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  <c r="AM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  <c r="AM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  <c r="AM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  <c r="AM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  <c r="AM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  <c r="AM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  <c r="AM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  <c r="AM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  <c r="AM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  <c r="AM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  <c r="AM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  <c r="AM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  <c r="AM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  <c r="AM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  <c r="AM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  <c r="AM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  <c r="AM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  <c r="AM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  <c r="AM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  <c r="AM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  <c r="AM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  <c r="AM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  <c r="AM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  <c r="AM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  <c r="AM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  <c r="AM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  <c r="AM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  <c r="AM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  <c r="AM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  <c r="AM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  <c r="AM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  <c r="AM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  <c r="AM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  <c r="AM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  <c r="AM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  <c r="AM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  <c r="AM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  <c r="AM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  <c r="AM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  <c r="AM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  <c r="AM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  <c r="AM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  <c r="AM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  <c r="AM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  <c r="AM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  <c r="AM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  <c r="AM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  <c r="AM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  <c r="AM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  <c r="AM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  <c r="AM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  <c r="AM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  <c r="AM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  <c r="AM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  <c r="AM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  <c r="AM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  <c r="AM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  <c r="AM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  <c r="AM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  <c r="AM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  <c r="AM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  <c r="AM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  <c r="AM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  <c r="AM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  <c r="AM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  <c r="AM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  <c r="AM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  <c r="AM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  <c r="AM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  <c r="AM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  <c r="AM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  <c r="AM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  <c r="AM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  <c r="AM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  <c r="AM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  <c r="AM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  <c r="AM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  <c r="AM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  <c r="AM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  <c r="AM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  <c r="AM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  <c r="AM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  <c r="AM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  <c r="AM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  <c r="AM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  <c r="AM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  <c r="AM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  <c r="AM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  <c r="AM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  <c r="AM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  <c r="AM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  <c r="AM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  <c r="AM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  <c r="AM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  <c r="AM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  <c r="AM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  <c r="AM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  <c r="AM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  <c r="AM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  <c r="AM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  <c r="AM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  <c r="AM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  <c r="AM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  <c r="AM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  <c r="AM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  <c r="AM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  <c r="AM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  <c r="AM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  <c r="AM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  <c r="AM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  <c r="AM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  <c r="AM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  <c r="AM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  <c r="AM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  <c r="AM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  <c r="AM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  <c r="AM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  <c r="AM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  <c r="AM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  <c r="AM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  <c r="AM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  <c r="AM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  <c r="AM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  <c r="AM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  <c r="AM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  <c r="AM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  <c r="AM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  <c r="AM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  <c r="AM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  <c r="AM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  <c r="AM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  <c r="AM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  <c r="AM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  <c r="AM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  <c r="AM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  <c r="AM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  <c r="AM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  <c r="AM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  <c r="AM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  <c r="AM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  <c r="AM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  <c r="AM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  <c r="AM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  <c r="AM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  <c r="AM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  <c r="AM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  <c r="AM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  <c r="AM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  <c r="AM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  <c r="AM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  <c r="AM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  <c r="AM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  <c r="AM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  <c r="AM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  <c r="AM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  <c r="AM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  <c r="AM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  <c r="AM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  <c r="AM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  <c r="AM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  <c r="AM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  <c r="AM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  <c r="AM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  <c r="AM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  <c r="AM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  <c r="AM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  <c r="AM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  <c r="AM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  <c r="AM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  <c r="AM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  <c r="AM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  <c r="AM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  <c r="AM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  <c r="AM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  <c r="AM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  <c r="AM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  <c r="AM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  <c r="AM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  <c r="AM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  <c r="AM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  <c r="AM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  <c r="AM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  <c r="AM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  <c r="AM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  <c r="AM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  <c r="AM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  <c r="AM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  <c r="AM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  <c r="AM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  <c r="AM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  <c r="AM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  <c r="AM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  <c r="AM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  <c r="AM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  <c r="AM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  <c r="AM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  <c r="AM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  <c r="AM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  <c r="AM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  <c r="AM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  <c r="AM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  <c r="AM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  <c r="AM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  <c r="AM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  <c r="AM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  <c r="AM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  <c r="AM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  <c r="AM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  <c r="AM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  <c r="AM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  <c r="AM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  <c r="AM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  <c r="AM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  <c r="AM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  <c r="AM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  <c r="AM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  <c r="AM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  <c r="AM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  <c r="AM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  <c r="AM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  <c r="AM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  <c r="AM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  <c r="AM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  <c r="AM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  <c r="AM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  <c r="AM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  <c r="AM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  <c r="AM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  <c r="AM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  <c r="AM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  <c r="AM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  <c r="AM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  <c r="AM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  <c r="AM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  <c r="AM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  <c r="AM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  <c r="AM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  <c r="AM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  <c r="AM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  <c r="AM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  <c r="AM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  <c r="AM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  <c r="AM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  <c r="AM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  <c r="AM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  <c r="AM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  <c r="AM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  <c r="AM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  <c r="AM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  <c r="AM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  <c r="AM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  <c r="AM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  <c r="AM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  <c r="AM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  <c r="AM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  <c r="AM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  <c r="AM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  <c r="AM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  <c r="AM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  <c r="AM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  <c r="AM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  <c r="AM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  <c r="AM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  <c r="AM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  <c r="AM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  <c r="AM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  <c r="AM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  <c r="AM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  <c r="AM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  <c r="AM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  <c r="AM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  <c r="AM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  <c r="AM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  <c r="AM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  <c r="AM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  <c r="AM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  <c r="AM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  <c r="AM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  <c r="AM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  <c r="AM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  <c r="AM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  <c r="AM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  <c r="AM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  <c r="AM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  <c r="AM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  <c r="AM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  <c r="AM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  <c r="AM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  <c r="AM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  <c r="AM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  <c r="AM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  <c r="AM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  <c r="AM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  <c r="AM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  <c r="AM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  <c r="AM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  <c r="AM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  <c r="AM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  <c r="AM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  <c r="AM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  <c r="AM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  <c r="AM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  <c r="AM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  <c r="AM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  <c r="AM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  <c r="AM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  <c r="AM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  <c r="AM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  <c r="AM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  <c r="AM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  <c r="AM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  <c r="AM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  <c r="AM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  <c r="AM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  <c r="AM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  <c r="AM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  <c r="AM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  <c r="AM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  <c r="AM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  <c r="AM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  <c r="AM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  <c r="AM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  <c r="AM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  <c r="AM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  <c r="AM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  <c r="AM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  <c r="AM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  <c r="AM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  <c r="AM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  <c r="AM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  <c r="AM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  <c r="AM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  <c r="AM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  <c r="AM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  <c r="AM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  <c r="AM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  <c r="AM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  <c r="AM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  <c r="AM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  <c r="AM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  <c r="AM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  <c r="AM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  <c r="AM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  <c r="AM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  <c r="AM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  <c r="AM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  <c r="AM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  <c r="AM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  <c r="AM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  <c r="AM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  <c r="AM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  <c r="AM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  <c r="AM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  <c r="AM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  <c r="AM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  <c r="AM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  <c r="AM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  <c r="AM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  <c r="AM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  <c r="AM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  <c r="AM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  <c r="AM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  <c r="AM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  <c r="AM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  <c r="AM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  <c r="AM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  <c r="AM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  <c r="AM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  <c r="AM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  <c r="AM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  <c r="AM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  <c r="AM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  <c r="AM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  <c r="AM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  <c r="AM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  <c r="AM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  <c r="AM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  <c r="AM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  <c r="AM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  <c r="AM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  <c r="AM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  <c r="AM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  <c r="AM1000" s="7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5" width="10.57"/>
    <col customWidth="1" min="26" max="38" width="11.29"/>
  </cols>
  <sheetData>
    <row r="1" ht="12.75" customHeight="1">
      <c r="A1" s="76">
        <v>0.011647</v>
      </c>
      <c r="B1" s="76">
        <v>0.013364</v>
      </c>
      <c r="C1" s="76">
        <v>0.014234</v>
      </c>
      <c r="D1" s="76">
        <v>0.013786</v>
      </c>
      <c r="E1" s="76">
        <v>0.012752</v>
      </c>
      <c r="F1" s="76">
        <v>0.011186</v>
      </c>
      <c r="G1" s="76">
        <v>0.011407</v>
      </c>
      <c r="H1" s="76">
        <v>0.010323</v>
      </c>
      <c r="I1" s="76">
        <v>0.012301</v>
      </c>
      <c r="J1" s="76">
        <v>0.010812</v>
      </c>
      <c r="K1" s="76">
        <v>0.008579</v>
      </c>
      <c r="L1" s="76">
        <v>0.008538</v>
      </c>
      <c r="M1" s="76">
        <v>0.009088</v>
      </c>
      <c r="N1" s="76">
        <v>0.008646</v>
      </c>
      <c r="O1" s="76">
        <v>0.008533</v>
      </c>
      <c r="P1" s="76">
        <v>0.00793</v>
      </c>
      <c r="Q1" s="76">
        <v>0.00771</v>
      </c>
      <c r="R1" s="76">
        <v>0.007703</v>
      </c>
      <c r="S1" s="76">
        <v>0.005415</v>
      </c>
      <c r="T1" s="76">
        <v>0.003998</v>
      </c>
      <c r="U1" s="76">
        <v>0.004069</v>
      </c>
      <c r="V1" s="76">
        <v>0.003746</v>
      </c>
      <c r="W1" s="76">
        <v>0.001006</v>
      </c>
      <c r="X1" s="76">
        <v>0.001188</v>
      </c>
      <c r="Y1" s="76">
        <v>0.0</v>
      </c>
      <c r="Z1" s="76">
        <v>-0.001539</v>
      </c>
      <c r="AA1" s="76">
        <v>-0.002287</v>
      </c>
      <c r="AB1" s="76">
        <v>-0.004958</v>
      </c>
      <c r="AC1" s="76">
        <v>-0.003117</v>
      </c>
      <c r="AD1" s="76">
        <v>-0.006559</v>
      </c>
      <c r="AE1" s="76">
        <v>-0.01023</v>
      </c>
      <c r="AF1" s="76">
        <v>-0.010357</v>
      </c>
      <c r="AG1" s="76">
        <v>-0.011863</v>
      </c>
      <c r="AH1" s="76">
        <v>-0.014018</v>
      </c>
      <c r="AI1" s="76">
        <v>-0.012838</v>
      </c>
      <c r="AJ1" s="76">
        <v>-0.013985</v>
      </c>
      <c r="AK1" s="76">
        <v>-0.014552</v>
      </c>
      <c r="AL1" s="76">
        <v>-0.014896</v>
      </c>
    </row>
    <row r="2" ht="12.75" customHeight="1">
      <c r="A2" s="76">
        <v>0.01132</v>
      </c>
      <c r="B2" s="76">
        <v>0.01206</v>
      </c>
      <c r="C2" s="76">
        <v>0.012575</v>
      </c>
      <c r="D2" s="76">
        <v>0.01396</v>
      </c>
      <c r="E2" s="76">
        <v>0.012402</v>
      </c>
      <c r="F2" s="76">
        <v>0.010841</v>
      </c>
      <c r="G2" s="76">
        <v>0.010483</v>
      </c>
      <c r="H2" s="76">
        <v>0.010313</v>
      </c>
      <c r="I2" s="76">
        <v>0.010417</v>
      </c>
      <c r="J2" s="76">
        <v>0.010733</v>
      </c>
      <c r="K2" s="76">
        <v>0.009736</v>
      </c>
      <c r="L2" s="76">
        <v>0.010417</v>
      </c>
      <c r="M2" s="76">
        <v>0.010309</v>
      </c>
      <c r="N2" s="76">
        <v>0.009486</v>
      </c>
      <c r="O2" s="76">
        <v>0.007887</v>
      </c>
      <c r="P2" s="76">
        <v>0.008346</v>
      </c>
      <c r="Q2" s="76">
        <v>0.007959</v>
      </c>
      <c r="R2" s="76">
        <v>0.007847</v>
      </c>
      <c r="S2" s="76">
        <v>0.007017</v>
      </c>
      <c r="T2" s="76">
        <v>0.004818</v>
      </c>
      <c r="U2" s="76">
        <v>0.006846</v>
      </c>
      <c r="V2" s="76">
        <v>0.003444</v>
      </c>
      <c r="W2" s="76">
        <v>0.003404</v>
      </c>
      <c r="X2" s="76">
        <v>0.003343</v>
      </c>
      <c r="Y2" s="76">
        <v>0.0</v>
      </c>
      <c r="Z2" s="76">
        <v>0.00135</v>
      </c>
      <c r="AA2" s="76">
        <v>-0.001704</v>
      </c>
      <c r="AB2" s="76">
        <v>-0.003735</v>
      </c>
      <c r="AC2" s="76">
        <v>-0.002283</v>
      </c>
      <c r="AD2" s="76">
        <v>-0.005489</v>
      </c>
      <c r="AE2" s="76">
        <v>-0.006664</v>
      </c>
      <c r="AF2" s="76">
        <v>-0.007872</v>
      </c>
      <c r="AG2" s="76">
        <v>-0.009855</v>
      </c>
      <c r="AH2" s="76">
        <v>-0.010643</v>
      </c>
      <c r="AI2" s="76">
        <v>-0.009281</v>
      </c>
      <c r="AJ2" s="76">
        <v>-0.010005</v>
      </c>
      <c r="AK2" s="76">
        <v>-0.011497</v>
      </c>
      <c r="AL2" s="76">
        <v>-0.010928</v>
      </c>
    </row>
    <row r="3" ht="12.75" customHeight="1">
      <c r="A3" s="76">
        <v>0.007629</v>
      </c>
      <c r="B3" s="76">
        <v>0.011062</v>
      </c>
      <c r="C3" s="76">
        <v>0.012306</v>
      </c>
      <c r="D3" s="76">
        <v>0.010288</v>
      </c>
      <c r="E3" s="76">
        <v>0.010699</v>
      </c>
      <c r="F3" s="76">
        <v>0.009935</v>
      </c>
      <c r="G3" s="76">
        <v>0.010615</v>
      </c>
      <c r="H3" s="76">
        <v>0.0099</v>
      </c>
      <c r="I3" s="76">
        <v>0.010829</v>
      </c>
      <c r="J3" s="76">
        <v>0.008693</v>
      </c>
      <c r="K3" s="76">
        <v>0.008175</v>
      </c>
      <c r="L3" s="76">
        <v>0.008964</v>
      </c>
      <c r="M3" s="76">
        <v>0.006979</v>
      </c>
      <c r="N3" s="76">
        <v>0.006829</v>
      </c>
      <c r="O3" s="76">
        <v>0.008008</v>
      </c>
      <c r="P3" s="76">
        <v>0.007776</v>
      </c>
      <c r="Q3" s="76">
        <v>0.007293</v>
      </c>
      <c r="R3" s="76">
        <v>0.006714</v>
      </c>
      <c r="S3" s="76">
        <v>0.005232</v>
      </c>
      <c r="T3" s="76">
        <v>0.00471</v>
      </c>
      <c r="U3" s="76">
        <v>0.00328</v>
      </c>
      <c r="V3" s="76">
        <v>0.00323</v>
      </c>
      <c r="W3" s="76">
        <v>0.003186</v>
      </c>
      <c r="X3" s="76">
        <v>9.06E-4</v>
      </c>
      <c r="Y3" s="76">
        <v>0.0</v>
      </c>
      <c r="Z3" s="76">
        <v>-0.002225</v>
      </c>
      <c r="AA3" s="76">
        <v>-0.002713</v>
      </c>
      <c r="AB3" s="76">
        <v>-0.003435</v>
      </c>
      <c r="AC3" s="76">
        <v>-0.004276</v>
      </c>
      <c r="AD3" s="76">
        <v>-0.005328</v>
      </c>
      <c r="AE3" s="76">
        <v>-0.007941</v>
      </c>
      <c r="AF3" s="76">
        <v>-0.008807</v>
      </c>
      <c r="AG3" s="76">
        <v>-0.008561</v>
      </c>
      <c r="AH3" s="76">
        <v>-0.010374</v>
      </c>
      <c r="AI3" s="76">
        <v>-0.008649</v>
      </c>
      <c r="AJ3" s="76">
        <v>-0.009454</v>
      </c>
      <c r="AK3" s="76">
        <v>-0.010776</v>
      </c>
      <c r="AL3" s="76">
        <v>-0.010585</v>
      </c>
    </row>
    <row r="4" ht="12.75" customHeight="1">
      <c r="A4" s="76">
        <v>0.006877</v>
      </c>
      <c r="B4" s="76">
        <v>0.007633</v>
      </c>
      <c r="C4" s="76">
        <v>0.00809</v>
      </c>
      <c r="D4" s="76">
        <v>0.007789</v>
      </c>
      <c r="E4" s="76">
        <v>0.007569</v>
      </c>
      <c r="F4" s="76">
        <v>0.007237</v>
      </c>
      <c r="G4" s="76">
        <v>0.006669</v>
      </c>
      <c r="H4" s="76">
        <v>0.007017</v>
      </c>
      <c r="I4" s="76">
        <v>0.006393</v>
      </c>
      <c r="J4" s="76">
        <v>0.006625</v>
      </c>
      <c r="K4" s="76">
        <v>0.005453</v>
      </c>
      <c r="L4" s="76">
        <v>0.005633</v>
      </c>
      <c r="M4" s="76">
        <v>0.006347</v>
      </c>
      <c r="N4" s="76">
        <v>0.006896</v>
      </c>
      <c r="O4" s="76">
        <v>0.005942</v>
      </c>
      <c r="P4" s="76">
        <v>0.005763</v>
      </c>
      <c r="Q4" s="76">
        <v>0.006136</v>
      </c>
      <c r="R4" s="76">
        <v>0.005496</v>
      </c>
      <c r="S4" s="76">
        <v>0.004802</v>
      </c>
      <c r="T4" s="76">
        <v>0.00281</v>
      </c>
      <c r="U4" s="76">
        <v>0.004226</v>
      </c>
      <c r="V4" s="76">
        <v>0.003654</v>
      </c>
      <c r="W4" s="76">
        <v>0.001251</v>
      </c>
      <c r="X4" s="76">
        <v>0.00155</v>
      </c>
      <c r="Y4" s="76">
        <v>0.0</v>
      </c>
      <c r="Z4" s="76">
        <v>-0.001155</v>
      </c>
      <c r="AA4" s="76">
        <v>-0.001739</v>
      </c>
      <c r="AB4" s="76">
        <v>-0.00214</v>
      </c>
      <c r="AC4" s="76">
        <v>-0.002439</v>
      </c>
      <c r="AD4" s="76">
        <v>-0.005147</v>
      </c>
      <c r="AE4" s="76">
        <v>-0.007725</v>
      </c>
      <c r="AF4" s="76">
        <v>-0.006516</v>
      </c>
      <c r="AG4" s="76">
        <v>-0.007939</v>
      </c>
      <c r="AH4" s="76">
        <v>-0.008102</v>
      </c>
      <c r="AI4" s="76">
        <v>-0.007881</v>
      </c>
      <c r="AJ4" s="76">
        <v>-0.008663</v>
      </c>
      <c r="AK4" s="76">
        <v>-0.00992</v>
      </c>
      <c r="AL4" s="76">
        <v>-0.010339</v>
      </c>
    </row>
    <row r="5" ht="12.75" customHeight="1">
      <c r="A5" s="76">
        <v>0.009406</v>
      </c>
      <c r="B5" s="76">
        <v>0.010669</v>
      </c>
      <c r="C5" s="76">
        <v>0.011149</v>
      </c>
      <c r="D5" s="76">
        <v>0.01123</v>
      </c>
      <c r="E5" s="76">
        <v>0.009423</v>
      </c>
      <c r="F5" s="76">
        <v>0.008621</v>
      </c>
      <c r="G5" s="76">
        <v>0.008296</v>
      </c>
      <c r="H5" s="76">
        <v>0.008236</v>
      </c>
      <c r="I5" s="76">
        <v>0.008727</v>
      </c>
      <c r="J5" s="76">
        <v>0.007747</v>
      </c>
      <c r="K5" s="76">
        <v>0.007401</v>
      </c>
      <c r="L5" s="76">
        <v>0.00729</v>
      </c>
      <c r="M5" s="76">
        <v>0.006698</v>
      </c>
      <c r="N5" s="76">
        <v>0.005935</v>
      </c>
      <c r="O5" s="76">
        <v>0.006191</v>
      </c>
      <c r="P5" s="76">
        <v>0.006551</v>
      </c>
      <c r="Q5" s="76">
        <v>0.005985</v>
      </c>
      <c r="R5" s="76">
        <v>0.004443</v>
      </c>
      <c r="S5" s="76">
        <v>0.004684</v>
      </c>
      <c r="T5" s="76">
        <v>0.003407</v>
      </c>
      <c r="U5" s="76">
        <v>0.00331</v>
      </c>
      <c r="V5" s="76">
        <v>0.001923</v>
      </c>
      <c r="W5" s="76">
        <v>0.002013</v>
      </c>
      <c r="X5" s="76">
        <v>0.001053</v>
      </c>
      <c r="Y5" s="76">
        <v>0.0</v>
      </c>
      <c r="Z5" s="76">
        <v>-2.59E-4</v>
      </c>
      <c r="AA5" s="76">
        <v>-0.001575</v>
      </c>
      <c r="AB5" s="76">
        <v>-0.003402</v>
      </c>
      <c r="AC5" s="76">
        <v>-0.002963</v>
      </c>
      <c r="AD5" s="76">
        <v>-0.005014</v>
      </c>
      <c r="AE5" s="76">
        <v>-0.005894</v>
      </c>
      <c r="AF5" s="76">
        <v>-0.007623</v>
      </c>
      <c r="AG5" s="76">
        <v>-0.008846</v>
      </c>
      <c r="AH5" s="76">
        <v>-0.008487</v>
      </c>
      <c r="AI5" s="76">
        <v>-0.008002</v>
      </c>
      <c r="AJ5" s="76">
        <v>-0.008212</v>
      </c>
      <c r="AK5" s="76">
        <v>-0.009912</v>
      </c>
      <c r="AL5" s="76">
        <v>-0.008559</v>
      </c>
    </row>
    <row r="6" ht="12.75" customHeight="1">
      <c r="A6" s="76">
        <v>0.006948</v>
      </c>
      <c r="B6" s="76">
        <v>0.008382</v>
      </c>
      <c r="C6" s="76">
        <v>0.008719</v>
      </c>
      <c r="D6" s="76">
        <v>0.008519</v>
      </c>
      <c r="E6" s="76">
        <v>0.008138</v>
      </c>
      <c r="F6" s="76">
        <v>0.007784</v>
      </c>
      <c r="G6" s="76">
        <v>0.007721</v>
      </c>
      <c r="H6" s="76">
        <v>0.007127</v>
      </c>
      <c r="I6" s="76">
        <v>0.007263</v>
      </c>
      <c r="J6" s="76">
        <v>0.006147</v>
      </c>
      <c r="K6" s="76">
        <v>0.00517</v>
      </c>
      <c r="L6" s="76">
        <v>0.005258</v>
      </c>
      <c r="M6" s="76">
        <v>0.004906</v>
      </c>
      <c r="N6" s="76">
        <v>0.005134</v>
      </c>
      <c r="O6" s="76">
        <v>0.004972</v>
      </c>
      <c r="P6" s="76">
        <v>0.004939</v>
      </c>
      <c r="Q6" s="76">
        <v>0.004457</v>
      </c>
      <c r="R6" s="76">
        <v>0.004711</v>
      </c>
      <c r="S6" s="76">
        <v>0.002885</v>
      </c>
      <c r="T6" s="76">
        <v>0.002985</v>
      </c>
      <c r="U6" s="76">
        <v>0.002744</v>
      </c>
      <c r="V6" s="76">
        <v>0.002158</v>
      </c>
      <c r="W6" s="76">
        <v>0.001099</v>
      </c>
      <c r="X6" s="76">
        <v>2.3E-5</v>
      </c>
      <c r="Y6" s="76">
        <v>0.0</v>
      </c>
      <c r="Z6" s="76">
        <v>-0.001032</v>
      </c>
      <c r="AA6" s="76">
        <v>-0.002516</v>
      </c>
      <c r="AB6" s="76">
        <v>-0.003529</v>
      </c>
      <c r="AC6" s="76">
        <v>-0.003396</v>
      </c>
      <c r="AD6" s="76">
        <v>-0.004555</v>
      </c>
      <c r="AE6" s="76">
        <v>-0.00666</v>
      </c>
      <c r="AF6" s="76">
        <v>-0.008077</v>
      </c>
      <c r="AG6" s="76">
        <v>-0.006531</v>
      </c>
      <c r="AH6" s="76">
        <v>-0.007867</v>
      </c>
      <c r="AI6" s="76">
        <v>-0.007155</v>
      </c>
      <c r="AJ6" s="76">
        <v>-0.008217</v>
      </c>
      <c r="AK6" s="76">
        <v>-0.008308</v>
      </c>
      <c r="AL6" s="76">
        <v>-0.008777</v>
      </c>
    </row>
    <row r="7" ht="12.75" customHeight="1">
      <c r="A7" s="76">
        <v>0.00928</v>
      </c>
      <c r="B7" s="76">
        <v>0.00947</v>
      </c>
      <c r="C7" s="76">
        <v>0.009483</v>
      </c>
      <c r="D7" s="76">
        <v>0.009159</v>
      </c>
      <c r="E7" s="76">
        <v>0.008631</v>
      </c>
      <c r="F7" s="76">
        <v>0.007472</v>
      </c>
      <c r="G7" s="76">
        <v>0.006904</v>
      </c>
      <c r="H7" s="76">
        <v>0.007224</v>
      </c>
      <c r="I7" s="76">
        <v>0.007048</v>
      </c>
      <c r="J7" s="76">
        <v>0.006995</v>
      </c>
      <c r="K7" s="76">
        <v>0.005848</v>
      </c>
      <c r="L7" s="76">
        <v>0.005448</v>
      </c>
      <c r="M7" s="76">
        <v>0.006168</v>
      </c>
      <c r="N7" s="76">
        <v>0.006007</v>
      </c>
      <c r="O7" s="76">
        <v>0.005871</v>
      </c>
      <c r="P7" s="76">
        <v>0.005364</v>
      </c>
      <c r="Q7" s="76">
        <v>0.005361</v>
      </c>
      <c r="R7" s="76">
        <v>0.005555</v>
      </c>
      <c r="S7" s="76">
        <v>0.004442</v>
      </c>
      <c r="T7" s="76">
        <v>0.002717</v>
      </c>
      <c r="U7" s="76">
        <v>0.002879</v>
      </c>
      <c r="V7" s="76">
        <v>0.002079</v>
      </c>
      <c r="W7" s="76">
        <v>0.001127</v>
      </c>
      <c r="X7" s="76">
        <v>7.9E-4</v>
      </c>
      <c r="Y7" s="76">
        <v>0.0</v>
      </c>
      <c r="Z7" s="76">
        <v>-9.27E-4</v>
      </c>
      <c r="AA7" s="76">
        <v>-0.002205</v>
      </c>
      <c r="AB7" s="76">
        <v>-0.00349</v>
      </c>
      <c r="AC7" s="76">
        <v>-0.003064</v>
      </c>
      <c r="AD7" s="76">
        <v>-0.00567</v>
      </c>
      <c r="AE7" s="76">
        <v>-0.006194</v>
      </c>
      <c r="AF7" s="76">
        <v>-0.006093</v>
      </c>
      <c r="AG7" s="76">
        <v>-0.007742</v>
      </c>
      <c r="AH7" s="76">
        <v>-0.007348</v>
      </c>
      <c r="AI7" s="76">
        <v>-0.00752</v>
      </c>
      <c r="AJ7" s="76">
        <v>-0.006918</v>
      </c>
      <c r="AK7" s="76">
        <v>-0.007937</v>
      </c>
      <c r="AL7" s="76">
        <v>-0.008321</v>
      </c>
    </row>
    <row r="8" ht="12.75" customHeight="1">
      <c r="A8" s="76">
        <v>0.011703</v>
      </c>
      <c r="B8" s="76">
        <v>0.012886</v>
      </c>
      <c r="C8" s="76">
        <v>0.012383</v>
      </c>
      <c r="D8" s="76">
        <v>0.012375</v>
      </c>
      <c r="E8" s="76">
        <v>0.011114</v>
      </c>
      <c r="F8" s="76">
        <v>0.010326</v>
      </c>
      <c r="G8" s="76">
        <v>0.010241</v>
      </c>
      <c r="H8" s="76">
        <v>0.009576</v>
      </c>
      <c r="I8" s="76">
        <v>0.009743</v>
      </c>
      <c r="J8" s="76">
        <v>0.008339</v>
      </c>
      <c r="K8" s="76">
        <v>0.007847</v>
      </c>
      <c r="L8" s="76">
        <v>0.008145</v>
      </c>
      <c r="M8" s="76">
        <v>0.007082</v>
      </c>
      <c r="N8" s="76">
        <v>0.007057</v>
      </c>
      <c r="O8" s="76">
        <v>0.006711</v>
      </c>
      <c r="P8" s="76">
        <v>0.007177</v>
      </c>
      <c r="Q8" s="76">
        <v>0.006383</v>
      </c>
      <c r="R8" s="76">
        <v>0.005199</v>
      </c>
      <c r="S8" s="76">
        <v>0.004876</v>
      </c>
      <c r="T8" s="76">
        <v>0.004309</v>
      </c>
      <c r="U8" s="76">
        <v>0.003961</v>
      </c>
      <c r="V8" s="76">
        <v>0.003063</v>
      </c>
      <c r="W8" s="76">
        <v>0.00243</v>
      </c>
      <c r="X8" s="76">
        <v>5.53E-4</v>
      </c>
      <c r="Y8" s="76">
        <v>0.0</v>
      </c>
      <c r="Z8" s="76">
        <v>-1.7E-5</v>
      </c>
      <c r="AA8" s="76">
        <v>-0.001671</v>
      </c>
      <c r="AB8" s="76">
        <v>-0.002088</v>
      </c>
      <c r="AC8" s="76">
        <v>-0.002698</v>
      </c>
      <c r="AD8" s="76">
        <v>-0.004318</v>
      </c>
      <c r="AE8" s="76">
        <v>-0.005156</v>
      </c>
      <c r="AF8" s="76">
        <v>-0.005714</v>
      </c>
      <c r="AG8" s="76">
        <v>-0.006974</v>
      </c>
      <c r="AH8" s="76">
        <v>-0.006925</v>
      </c>
      <c r="AI8" s="76">
        <v>-0.006125</v>
      </c>
      <c r="AJ8" s="76">
        <v>-0.006882</v>
      </c>
      <c r="AK8" s="76">
        <v>-0.007047</v>
      </c>
      <c r="AL8" s="76">
        <v>-0.006991</v>
      </c>
    </row>
    <row r="9" ht="12.75" customHeight="1">
      <c r="A9" s="76">
        <v>0.0126</v>
      </c>
      <c r="B9" s="76">
        <v>0.012668</v>
      </c>
      <c r="C9" s="76">
        <v>0.012399</v>
      </c>
      <c r="D9" s="76">
        <v>0.011361</v>
      </c>
      <c r="E9" s="76">
        <v>0.011009</v>
      </c>
      <c r="F9" s="76">
        <v>0.010424</v>
      </c>
      <c r="G9" s="76">
        <v>0.009489</v>
      </c>
      <c r="H9" s="76">
        <v>0.009256</v>
      </c>
      <c r="I9" s="76">
        <v>0.008755</v>
      </c>
      <c r="J9" s="76">
        <v>0.008315</v>
      </c>
      <c r="K9" s="76">
        <v>0.007144</v>
      </c>
      <c r="L9" s="76">
        <v>0.006901</v>
      </c>
      <c r="M9" s="76">
        <v>0.00692</v>
      </c>
      <c r="N9" s="76">
        <v>0.006815</v>
      </c>
      <c r="O9" s="76">
        <v>0.006706</v>
      </c>
      <c r="P9" s="76">
        <v>0.006059</v>
      </c>
      <c r="Q9" s="76">
        <v>0.005923</v>
      </c>
      <c r="R9" s="76">
        <v>0.006186</v>
      </c>
      <c r="S9" s="76">
        <v>0.005514</v>
      </c>
      <c r="T9" s="76">
        <v>0.004348</v>
      </c>
      <c r="U9" s="76">
        <v>0.003727</v>
      </c>
      <c r="V9" s="76">
        <v>0.003013</v>
      </c>
      <c r="W9" s="76">
        <v>0.001941</v>
      </c>
      <c r="X9" s="76">
        <v>0.001322</v>
      </c>
      <c r="Y9" s="76">
        <v>0.0</v>
      </c>
      <c r="Z9" s="76">
        <v>-8.64E-4</v>
      </c>
      <c r="AA9" s="76">
        <v>-0.001013</v>
      </c>
      <c r="AB9" s="76">
        <v>-0.002523</v>
      </c>
      <c r="AC9" s="76">
        <v>-0.003142</v>
      </c>
      <c r="AD9" s="76">
        <v>-0.005026</v>
      </c>
      <c r="AE9" s="76">
        <v>-0.006304</v>
      </c>
      <c r="AF9" s="76">
        <v>-0.006695</v>
      </c>
      <c r="AG9" s="76">
        <v>-0.006974</v>
      </c>
      <c r="AH9" s="76">
        <v>-0.007358</v>
      </c>
      <c r="AI9" s="76">
        <v>-0.007397</v>
      </c>
      <c r="AJ9" s="76">
        <v>-0.007448</v>
      </c>
      <c r="AK9" s="76">
        <v>-0.007928</v>
      </c>
      <c r="AL9" s="76">
        <v>-0.008196</v>
      </c>
    </row>
    <row r="10" ht="12.75" customHeight="1">
      <c r="A10" s="76">
        <v>0.014004</v>
      </c>
      <c r="B10" s="76">
        <v>0.014037</v>
      </c>
      <c r="C10" s="76">
        <v>0.013958</v>
      </c>
      <c r="D10" s="76">
        <v>0.013489</v>
      </c>
      <c r="E10" s="76">
        <v>0.011896</v>
      </c>
      <c r="F10" s="76">
        <v>0.011068</v>
      </c>
      <c r="G10" s="76">
        <v>0.010438</v>
      </c>
      <c r="H10" s="76">
        <v>0.009979</v>
      </c>
      <c r="I10" s="76">
        <v>0.009184</v>
      </c>
      <c r="J10" s="76">
        <v>0.008709</v>
      </c>
      <c r="K10" s="76">
        <v>0.007862</v>
      </c>
      <c r="L10" s="76">
        <v>0.00743</v>
      </c>
      <c r="M10" s="76">
        <v>0.007229</v>
      </c>
      <c r="N10" s="76">
        <v>0.00681</v>
      </c>
      <c r="O10" s="76">
        <v>0.006396</v>
      </c>
      <c r="P10" s="76">
        <v>0.00708</v>
      </c>
      <c r="Q10" s="76">
        <v>0.006414</v>
      </c>
      <c r="R10" s="76">
        <v>0.00586</v>
      </c>
      <c r="S10" s="76">
        <v>0.004194</v>
      </c>
      <c r="T10" s="76">
        <v>0.003818</v>
      </c>
      <c r="U10" s="76">
        <v>0.003324</v>
      </c>
      <c r="V10" s="76">
        <v>0.002608</v>
      </c>
      <c r="W10" s="76">
        <v>0.001109</v>
      </c>
      <c r="X10" s="76">
        <v>5.05E-4</v>
      </c>
      <c r="Y10" s="76">
        <v>0.0</v>
      </c>
      <c r="Z10" s="76">
        <v>-9.33E-4</v>
      </c>
      <c r="AA10" s="76">
        <v>-0.002754</v>
      </c>
      <c r="AB10" s="76">
        <v>-0.003545</v>
      </c>
      <c r="AC10" s="76">
        <v>-0.003871</v>
      </c>
      <c r="AD10" s="76">
        <v>-0.005705</v>
      </c>
      <c r="AE10" s="76">
        <v>-0.006979</v>
      </c>
      <c r="AF10" s="76">
        <v>-0.007522</v>
      </c>
      <c r="AG10" s="76">
        <v>-0.008032</v>
      </c>
      <c r="AH10" s="76">
        <v>-0.008421</v>
      </c>
      <c r="AI10" s="76">
        <v>-0.007604</v>
      </c>
      <c r="AJ10" s="76">
        <v>-0.008355</v>
      </c>
      <c r="AK10" s="76">
        <v>-0.008182</v>
      </c>
      <c r="AL10" s="76">
        <v>-0.008733</v>
      </c>
    </row>
    <row r="11" ht="12.75" customHeight="1">
      <c r="A11" s="76">
        <v>0.015766</v>
      </c>
      <c r="B11" s="76">
        <v>0.016473</v>
      </c>
      <c r="C11" s="76">
        <v>0.015761</v>
      </c>
      <c r="D11" s="76">
        <v>0.014562</v>
      </c>
      <c r="E11" s="76">
        <v>0.013897</v>
      </c>
      <c r="F11" s="76">
        <v>0.012961</v>
      </c>
      <c r="G11" s="76">
        <v>0.012738</v>
      </c>
      <c r="H11" s="76">
        <v>0.011589</v>
      </c>
      <c r="I11" s="76">
        <v>0.011725</v>
      </c>
      <c r="J11" s="76">
        <v>0.010453</v>
      </c>
      <c r="K11" s="76">
        <v>0.009167</v>
      </c>
      <c r="L11" s="76">
        <v>0.009137</v>
      </c>
      <c r="M11" s="76">
        <v>0.007967</v>
      </c>
      <c r="N11" s="76">
        <v>0.007744</v>
      </c>
      <c r="O11" s="76">
        <v>0.007679</v>
      </c>
      <c r="P11" s="76">
        <v>0.007321</v>
      </c>
      <c r="Q11" s="76">
        <v>0.007067</v>
      </c>
      <c r="R11" s="76">
        <v>0.006167</v>
      </c>
      <c r="S11" s="76">
        <v>0.005387</v>
      </c>
      <c r="T11" s="76">
        <v>0.004479</v>
      </c>
      <c r="U11" s="76">
        <v>0.003848</v>
      </c>
      <c r="V11" s="76">
        <v>0.002473</v>
      </c>
      <c r="W11" s="76">
        <v>0.001858</v>
      </c>
      <c r="X11" s="76">
        <v>7.07E-4</v>
      </c>
      <c r="Y11" s="76">
        <v>0.0</v>
      </c>
      <c r="Z11" s="76">
        <v>-0.001153</v>
      </c>
      <c r="AA11" s="76">
        <v>-0.002224</v>
      </c>
      <c r="AB11" s="76">
        <v>-0.003086</v>
      </c>
      <c r="AC11" s="76">
        <v>-0.003666</v>
      </c>
      <c r="AD11" s="76">
        <v>-0.005701</v>
      </c>
      <c r="AE11" s="76">
        <v>-0.007565</v>
      </c>
      <c r="AF11" s="76">
        <v>-0.007912</v>
      </c>
      <c r="AG11" s="76">
        <v>-0.008399</v>
      </c>
      <c r="AH11" s="76">
        <v>-0.008686</v>
      </c>
      <c r="AI11" s="76">
        <v>-0.008347</v>
      </c>
      <c r="AJ11" s="76">
        <v>-0.008728</v>
      </c>
      <c r="AK11" s="76">
        <v>-0.009248</v>
      </c>
      <c r="AL11" s="76">
        <v>-0.009451</v>
      </c>
    </row>
    <row r="12" ht="12.75" customHeight="1">
      <c r="A12" s="76">
        <v>0.016566</v>
      </c>
      <c r="B12" s="76">
        <v>0.016324</v>
      </c>
      <c r="C12" s="76">
        <v>0.016016</v>
      </c>
      <c r="D12" s="76">
        <v>0.015413</v>
      </c>
      <c r="E12" s="76">
        <v>0.014447</v>
      </c>
      <c r="F12" s="76">
        <v>0.013478</v>
      </c>
      <c r="G12" s="76">
        <v>0.012502</v>
      </c>
      <c r="H12" s="76">
        <v>0.011835</v>
      </c>
      <c r="I12" s="76">
        <v>0.011175</v>
      </c>
      <c r="J12" s="76">
        <v>0.010455</v>
      </c>
      <c r="K12" s="76">
        <v>0.009758</v>
      </c>
      <c r="L12" s="76">
        <v>0.00913</v>
      </c>
      <c r="M12" s="76">
        <v>0.009359</v>
      </c>
      <c r="N12" s="76">
        <v>0.008908</v>
      </c>
      <c r="O12" s="76">
        <v>0.00808</v>
      </c>
      <c r="P12" s="76">
        <v>0.008154</v>
      </c>
      <c r="Q12" s="76">
        <v>0.007799</v>
      </c>
      <c r="R12" s="76">
        <v>0.007405</v>
      </c>
      <c r="S12" s="76">
        <v>0.006606</v>
      </c>
      <c r="T12" s="76">
        <v>0.005457</v>
      </c>
      <c r="U12" s="76">
        <v>0.004855</v>
      </c>
      <c r="V12" s="76">
        <v>0.003793</v>
      </c>
      <c r="W12" s="76">
        <v>0.002245</v>
      </c>
      <c r="X12" s="76">
        <v>0.00171</v>
      </c>
      <c r="Y12" s="76">
        <v>0.0</v>
      </c>
      <c r="Z12" s="76">
        <v>-3.48E-4</v>
      </c>
      <c r="AA12" s="76">
        <v>-0.001266</v>
      </c>
      <c r="AB12" s="76">
        <v>-0.002644</v>
      </c>
      <c r="AC12" s="76">
        <v>-0.003736</v>
      </c>
      <c r="AD12" s="76">
        <v>-0.005642</v>
      </c>
      <c r="AE12" s="76">
        <v>-0.006887</v>
      </c>
      <c r="AF12" s="76">
        <v>-0.007432</v>
      </c>
      <c r="AG12" s="76">
        <v>-0.008372</v>
      </c>
      <c r="AH12" s="76">
        <v>-0.008625</v>
      </c>
      <c r="AI12" s="76">
        <v>-0.00864</v>
      </c>
      <c r="AJ12" s="76">
        <v>-0.009196</v>
      </c>
      <c r="AK12" s="76">
        <v>-0.009502</v>
      </c>
      <c r="AL12" s="76">
        <v>-0.009671</v>
      </c>
    </row>
    <row r="13" ht="12.75" customHeight="1">
      <c r="A13" s="76">
        <v>0.018844</v>
      </c>
      <c r="B13" s="76">
        <v>0.018996</v>
      </c>
      <c r="C13" s="76">
        <v>0.017821</v>
      </c>
      <c r="D13" s="76">
        <v>0.017245</v>
      </c>
      <c r="E13" s="76">
        <v>0.015699</v>
      </c>
      <c r="F13" s="76">
        <v>0.01498</v>
      </c>
      <c r="G13" s="76">
        <v>0.01429</v>
      </c>
      <c r="H13" s="76">
        <v>0.013751</v>
      </c>
      <c r="I13" s="76">
        <v>0.013158</v>
      </c>
      <c r="J13" s="76">
        <v>0.01227</v>
      </c>
      <c r="K13" s="76">
        <v>0.011577</v>
      </c>
      <c r="L13" s="76">
        <v>0.011062</v>
      </c>
      <c r="M13" s="76">
        <v>0.010113</v>
      </c>
      <c r="N13" s="76">
        <v>0.009325</v>
      </c>
      <c r="O13" s="76">
        <v>0.009057</v>
      </c>
      <c r="P13" s="76">
        <v>0.009399</v>
      </c>
      <c r="Q13" s="76">
        <v>0.008605</v>
      </c>
      <c r="R13" s="76">
        <v>0.007672</v>
      </c>
      <c r="S13" s="76">
        <v>0.006358</v>
      </c>
      <c r="T13" s="76">
        <v>0.005027</v>
      </c>
      <c r="U13" s="76">
        <v>0.004402</v>
      </c>
      <c r="V13" s="76">
        <v>0.003507</v>
      </c>
      <c r="W13" s="76">
        <v>0.002287</v>
      </c>
      <c r="X13" s="76">
        <v>0.001014</v>
      </c>
      <c r="Y13" s="76">
        <v>0.0</v>
      </c>
      <c r="Z13" s="76">
        <v>-0.001039</v>
      </c>
      <c r="AA13" s="76">
        <v>-0.001713</v>
      </c>
      <c r="AB13" s="76">
        <v>-0.00334</v>
      </c>
      <c r="AC13" s="76">
        <v>-0.00408</v>
      </c>
      <c r="AD13" s="76">
        <v>-0.005999</v>
      </c>
      <c r="AE13" s="76">
        <v>-0.007466</v>
      </c>
      <c r="AF13" s="76">
        <v>-0.008006</v>
      </c>
      <c r="AG13" s="76">
        <v>-0.009193</v>
      </c>
      <c r="AH13" s="76">
        <v>-0.009348</v>
      </c>
      <c r="AI13" s="76">
        <v>-0.009449</v>
      </c>
      <c r="AJ13" s="76">
        <v>-0.009754</v>
      </c>
      <c r="AK13" s="76">
        <v>-0.010273</v>
      </c>
      <c r="AL13" s="76">
        <v>-0.010442</v>
      </c>
    </row>
    <row r="14" ht="12.75" customHeight="1">
      <c r="A14" s="76">
        <v>0.018215</v>
      </c>
      <c r="B14" s="76">
        <v>0.01827</v>
      </c>
      <c r="C14" s="76">
        <v>0.017636</v>
      </c>
      <c r="D14" s="76">
        <v>0.016079</v>
      </c>
      <c r="E14" s="76">
        <v>0.015577</v>
      </c>
      <c r="F14" s="76">
        <v>0.0151</v>
      </c>
      <c r="G14" s="76">
        <v>0.014258</v>
      </c>
      <c r="H14" s="76">
        <v>0.01312</v>
      </c>
      <c r="I14" s="76">
        <v>0.012919</v>
      </c>
      <c r="J14" s="76">
        <v>0.011986</v>
      </c>
      <c r="K14" s="76">
        <v>0.010615</v>
      </c>
      <c r="L14" s="76">
        <v>0.010275</v>
      </c>
      <c r="M14" s="76">
        <v>0.009419</v>
      </c>
      <c r="N14" s="76">
        <v>0.009225</v>
      </c>
      <c r="O14" s="76">
        <v>0.008646</v>
      </c>
      <c r="P14" s="76">
        <v>0.008456</v>
      </c>
      <c r="Q14" s="76">
        <v>0.008044</v>
      </c>
      <c r="R14" s="76">
        <v>0.007238</v>
      </c>
      <c r="S14" s="76">
        <v>0.006332</v>
      </c>
      <c r="T14" s="76">
        <v>0.005468</v>
      </c>
      <c r="U14" s="76">
        <v>0.003991</v>
      </c>
      <c r="V14" s="76">
        <v>0.003193</v>
      </c>
      <c r="W14" s="76">
        <v>0.001965</v>
      </c>
      <c r="X14" s="76">
        <v>6.59E-4</v>
      </c>
      <c r="Y14" s="76">
        <v>0.0</v>
      </c>
      <c r="Z14" s="76">
        <v>-0.001326</v>
      </c>
      <c r="AA14" s="76">
        <v>-0.002505</v>
      </c>
      <c r="AB14" s="76">
        <v>-0.003517</v>
      </c>
      <c r="AC14" s="76">
        <v>-0.004997</v>
      </c>
      <c r="AD14" s="76">
        <v>-0.006894</v>
      </c>
      <c r="AE14" s="76">
        <v>-0.008373</v>
      </c>
      <c r="AF14" s="76">
        <v>-0.009222</v>
      </c>
      <c r="AG14" s="76">
        <v>-0.009781</v>
      </c>
      <c r="AH14" s="76">
        <v>-0.010637</v>
      </c>
      <c r="AI14" s="76">
        <v>-0.010763</v>
      </c>
      <c r="AJ14" s="76">
        <v>-0.011445</v>
      </c>
      <c r="AK14" s="76">
        <v>-0.011565</v>
      </c>
      <c r="AL14" s="76">
        <v>-0.01188</v>
      </c>
    </row>
    <row r="15" ht="12.75" customHeight="1">
      <c r="A15" s="76">
        <v>0.019551</v>
      </c>
      <c r="B15" s="76">
        <v>0.018935</v>
      </c>
      <c r="C15" s="76">
        <v>0.018136</v>
      </c>
      <c r="D15" s="76">
        <v>0.017692</v>
      </c>
      <c r="E15" s="76">
        <v>0.016596</v>
      </c>
      <c r="F15" s="76">
        <v>0.015293</v>
      </c>
      <c r="G15" s="76">
        <v>0.014589</v>
      </c>
      <c r="H15" s="76">
        <v>0.014172</v>
      </c>
      <c r="I15" s="76">
        <v>0.013279</v>
      </c>
      <c r="J15" s="76">
        <v>0.012308</v>
      </c>
      <c r="K15" s="76">
        <v>0.011597</v>
      </c>
      <c r="L15" s="76">
        <v>0.010974</v>
      </c>
      <c r="M15" s="76">
        <v>0.011104</v>
      </c>
      <c r="N15" s="76">
        <v>0.010225</v>
      </c>
      <c r="O15" s="76">
        <v>0.009638</v>
      </c>
      <c r="P15" s="76">
        <v>0.009452</v>
      </c>
      <c r="Q15" s="76">
        <v>0.009051</v>
      </c>
      <c r="R15" s="76">
        <v>0.008278</v>
      </c>
      <c r="S15" s="76">
        <v>0.007145</v>
      </c>
      <c r="T15" s="76">
        <v>0.00593</v>
      </c>
      <c r="U15" s="76">
        <v>0.005039</v>
      </c>
      <c r="V15" s="76">
        <v>0.003785</v>
      </c>
      <c r="W15" s="76">
        <v>0.002518</v>
      </c>
      <c r="X15" s="76">
        <v>0.001512</v>
      </c>
      <c r="Y15" s="76">
        <v>0.0</v>
      </c>
      <c r="Z15" s="76">
        <v>-7.76E-4</v>
      </c>
      <c r="AA15" s="76">
        <v>-0.001953</v>
      </c>
      <c r="AB15" s="76">
        <v>-0.003196</v>
      </c>
      <c r="AC15" s="76">
        <v>-0.004169</v>
      </c>
      <c r="AD15" s="76">
        <v>-0.006172</v>
      </c>
      <c r="AE15" s="76">
        <v>-0.007719</v>
      </c>
      <c r="AF15" s="76">
        <v>-0.008321</v>
      </c>
      <c r="AG15" s="76">
        <v>-0.00988</v>
      </c>
      <c r="AH15" s="76">
        <v>-0.010248</v>
      </c>
      <c r="AI15" s="76">
        <v>-0.01064</v>
      </c>
      <c r="AJ15" s="76">
        <v>-0.011099</v>
      </c>
      <c r="AK15" s="76">
        <v>-0.011576</v>
      </c>
      <c r="AL15" s="76">
        <v>-0.011986</v>
      </c>
    </row>
    <row r="16" ht="12.75" customHeight="1">
      <c r="A16" s="76">
        <v>0.019355</v>
      </c>
      <c r="B16" s="76">
        <v>0.019673</v>
      </c>
      <c r="C16" s="76">
        <v>0.018534</v>
      </c>
      <c r="D16" s="76">
        <v>0.017598</v>
      </c>
      <c r="E16" s="76">
        <v>0.016424</v>
      </c>
      <c r="F16" s="76">
        <v>0.015719</v>
      </c>
      <c r="G16" s="76">
        <v>0.015284</v>
      </c>
      <c r="H16" s="76">
        <v>0.014089</v>
      </c>
      <c r="I16" s="76">
        <v>0.014027</v>
      </c>
      <c r="J16" s="76">
        <v>0.012935</v>
      </c>
      <c r="K16" s="76">
        <v>0.012184</v>
      </c>
      <c r="L16" s="76">
        <v>0.011523</v>
      </c>
      <c r="M16" s="76">
        <v>0.010334</v>
      </c>
      <c r="N16" s="76">
        <v>0.009667</v>
      </c>
      <c r="O16" s="76">
        <v>0.009378</v>
      </c>
      <c r="P16" s="76">
        <v>0.009656</v>
      </c>
      <c r="Q16" s="76">
        <v>0.008675</v>
      </c>
      <c r="R16" s="76">
        <v>0.007413</v>
      </c>
      <c r="S16" s="76">
        <v>0.006583</v>
      </c>
      <c r="T16" s="76">
        <v>0.005205</v>
      </c>
      <c r="U16" s="76">
        <v>0.004511</v>
      </c>
      <c r="V16" s="76">
        <v>0.003088</v>
      </c>
      <c r="W16" s="76">
        <v>0.002241</v>
      </c>
      <c r="X16" s="76">
        <v>9.35E-4</v>
      </c>
      <c r="Y16" s="76">
        <v>0.0</v>
      </c>
      <c r="Z16" s="76">
        <v>-0.001144</v>
      </c>
      <c r="AA16" s="76">
        <v>-0.002537</v>
      </c>
      <c r="AB16" s="76">
        <v>-0.003672</v>
      </c>
      <c r="AC16" s="76">
        <v>-0.00493</v>
      </c>
      <c r="AD16" s="76">
        <v>-0.007032</v>
      </c>
      <c r="AE16" s="76">
        <v>-0.008638</v>
      </c>
      <c r="AF16" s="76">
        <v>-0.009522</v>
      </c>
      <c r="AG16" s="76">
        <v>-0.010424</v>
      </c>
      <c r="AH16" s="76">
        <v>-0.010829</v>
      </c>
      <c r="AI16" s="76">
        <v>-0.011358</v>
      </c>
      <c r="AJ16" s="76">
        <v>-0.011755</v>
      </c>
      <c r="AK16" s="76">
        <v>-0.012098</v>
      </c>
      <c r="AL16" s="76">
        <v>-0.012615</v>
      </c>
    </row>
    <row r="17" ht="12.75" customHeight="1">
      <c r="A17" s="76">
        <v>0.020036</v>
      </c>
      <c r="B17" s="76">
        <v>0.019488</v>
      </c>
      <c r="C17" s="76">
        <v>0.01876</v>
      </c>
      <c r="D17" s="76">
        <v>0.01751</v>
      </c>
      <c r="E17" s="76">
        <v>0.017099</v>
      </c>
      <c r="F17" s="76">
        <v>0.016292</v>
      </c>
      <c r="G17" s="76">
        <v>0.015011</v>
      </c>
      <c r="H17" s="76">
        <v>0.014633</v>
      </c>
      <c r="I17" s="76">
        <v>0.013678</v>
      </c>
      <c r="J17" s="76">
        <v>0.012861</v>
      </c>
      <c r="K17" s="76">
        <v>0.011738</v>
      </c>
      <c r="L17" s="76">
        <v>0.011163</v>
      </c>
      <c r="M17" s="76">
        <v>0.010894</v>
      </c>
      <c r="N17" s="76">
        <v>0.010691</v>
      </c>
      <c r="O17" s="76">
        <v>0.009766</v>
      </c>
      <c r="P17" s="76">
        <v>0.009648</v>
      </c>
      <c r="Q17" s="76">
        <v>0.009222</v>
      </c>
      <c r="R17" s="76">
        <v>0.008437</v>
      </c>
      <c r="S17" s="76">
        <v>0.007234</v>
      </c>
      <c r="T17" s="76">
        <v>0.006085</v>
      </c>
      <c r="U17" s="76">
        <v>0.00486</v>
      </c>
      <c r="V17" s="76">
        <v>0.003852</v>
      </c>
      <c r="W17" s="76">
        <v>0.002193</v>
      </c>
      <c r="X17" s="76">
        <v>0.001284</v>
      </c>
      <c r="Y17" s="76">
        <v>0.0</v>
      </c>
      <c r="Z17" s="76">
        <v>-0.001183</v>
      </c>
      <c r="AA17" s="76">
        <v>-0.002404</v>
      </c>
      <c r="AB17" s="76">
        <v>-0.003487</v>
      </c>
      <c r="AC17" s="76">
        <v>-0.005239</v>
      </c>
      <c r="AD17" s="76">
        <v>-0.007514</v>
      </c>
      <c r="AE17" s="76">
        <v>-0.009184</v>
      </c>
      <c r="AF17" s="76">
        <v>-0.010133</v>
      </c>
      <c r="AG17" s="76">
        <v>-0.011304</v>
      </c>
      <c r="AH17" s="76">
        <v>-0.011791</v>
      </c>
      <c r="AI17" s="76">
        <v>-0.012408</v>
      </c>
      <c r="AJ17" s="76">
        <v>-0.013233</v>
      </c>
      <c r="AK17" s="76">
        <v>-0.013552</v>
      </c>
      <c r="AL17" s="76">
        <v>-0.013903</v>
      </c>
    </row>
    <row r="18" ht="12.75" customHeight="1">
      <c r="A18" s="76">
        <v>0.019769</v>
      </c>
      <c r="B18" s="76">
        <v>0.019548</v>
      </c>
      <c r="C18" s="76">
        <v>0.01884</v>
      </c>
      <c r="D18" s="76">
        <v>0.018582</v>
      </c>
      <c r="E18" s="76">
        <v>0.017027</v>
      </c>
      <c r="F18" s="76">
        <v>0.016011</v>
      </c>
      <c r="G18" s="76">
        <v>0.015677</v>
      </c>
      <c r="H18" s="76">
        <v>0.015005</v>
      </c>
      <c r="I18" s="76">
        <v>0.014259</v>
      </c>
      <c r="J18" s="76">
        <v>0.013212</v>
      </c>
      <c r="K18" s="76">
        <v>0.012803</v>
      </c>
      <c r="L18" s="76">
        <v>0.011959</v>
      </c>
      <c r="M18" s="76">
        <v>0.011654</v>
      </c>
      <c r="N18" s="76">
        <v>0.010808</v>
      </c>
      <c r="O18" s="76">
        <v>0.010241</v>
      </c>
      <c r="P18" s="76">
        <v>0.010484</v>
      </c>
      <c r="Q18" s="76">
        <v>0.009605</v>
      </c>
      <c r="R18" s="76">
        <v>0.008566</v>
      </c>
      <c r="S18" s="76">
        <v>0.007522</v>
      </c>
      <c r="T18" s="76">
        <v>0.006345</v>
      </c>
      <c r="U18" s="76">
        <v>0.005339</v>
      </c>
      <c r="V18" s="76">
        <v>0.004294</v>
      </c>
      <c r="W18" s="76">
        <v>0.002765</v>
      </c>
      <c r="X18" s="76">
        <v>0.001531</v>
      </c>
      <c r="Y18" s="76">
        <v>0.0</v>
      </c>
      <c r="Z18" s="76">
        <v>-6.2E-4</v>
      </c>
      <c r="AA18" s="76">
        <v>-0.001825</v>
      </c>
      <c r="AB18" s="76">
        <v>-0.00339</v>
      </c>
      <c r="AC18" s="76">
        <v>-0.004337</v>
      </c>
      <c r="AD18" s="76">
        <v>-0.006642</v>
      </c>
      <c r="AE18" s="76">
        <v>-0.008201</v>
      </c>
      <c r="AF18" s="76">
        <v>-0.009211</v>
      </c>
      <c r="AG18" s="76">
        <v>-0.010562</v>
      </c>
      <c r="AH18" s="76">
        <v>-0.011466</v>
      </c>
      <c r="AI18" s="76">
        <v>-0.011955</v>
      </c>
      <c r="AJ18" s="76">
        <v>-0.012153</v>
      </c>
      <c r="AK18" s="76">
        <v>-0.012837</v>
      </c>
      <c r="AL18" s="76">
        <v>-0.013239</v>
      </c>
    </row>
    <row r="19" ht="12.75" customHeight="1">
      <c r="A19" s="76">
        <v>0.020183</v>
      </c>
      <c r="B19" s="76">
        <v>0.020313</v>
      </c>
      <c r="C19" s="76">
        <v>0.019292</v>
      </c>
      <c r="D19" s="76">
        <v>0.017873</v>
      </c>
      <c r="E19" s="76">
        <v>0.01718</v>
      </c>
      <c r="F19" s="76">
        <v>0.016553</v>
      </c>
      <c r="G19" s="76">
        <v>0.015905</v>
      </c>
      <c r="H19" s="76">
        <v>0.014735</v>
      </c>
      <c r="I19" s="76">
        <v>0.014362</v>
      </c>
      <c r="J19" s="76">
        <v>0.013463</v>
      </c>
      <c r="K19" s="76">
        <v>0.01227</v>
      </c>
      <c r="L19" s="76">
        <v>0.011964</v>
      </c>
      <c r="M19" s="76">
        <v>0.010611</v>
      </c>
      <c r="N19" s="76">
        <v>0.010092</v>
      </c>
      <c r="O19" s="76">
        <v>0.00987</v>
      </c>
      <c r="P19" s="76">
        <v>0.009677</v>
      </c>
      <c r="Q19" s="76">
        <v>0.009047</v>
      </c>
      <c r="R19" s="76">
        <v>0.007766</v>
      </c>
      <c r="S19" s="76">
        <v>0.00668</v>
      </c>
      <c r="T19" s="76">
        <v>0.00553</v>
      </c>
      <c r="U19" s="76">
        <v>0.004645</v>
      </c>
      <c r="V19" s="76">
        <v>0.003337</v>
      </c>
      <c r="W19" s="76">
        <v>0.00216</v>
      </c>
      <c r="X19" s="76">
        <v>8.76E-4</v>
      </c>
      <c r="Y19" s="76">
        <v>0.0</v>
      </c>
      <c r="Z19" s="76">
        <v>-0.001335</v>
      </c>
      <c r="AA19" s="76">
        <v>-0.002602</v>
      </c>
      <c r="AB19" s="76">
        <v>-0.003648</v>
      </c>
      <c r="AC19" s="76">
        <v>-0.005373</v>
      </c>
      <c r="AD19" s="76">
        <v>-0.007398</v>
      </c>
      <c r="AE19" s="76">
        <v>-0.009197</v>
      </c>
      <c r="AF19" s="76">
        <v>-0.009905</v>
      </c>
      <c r="AG19" s="76">
        <v>-0.011127</v>
      </c>
      <c r="AH19" s="76">
        <v>-0.011816</v>
      </c>
      <c r="AI19" s="76">
        <v>-0.012177</v>
      </c>
      <c r="AJ19" s="76">
        <v>-0.013043</v>
      </c>
      <c r="AK19" s="76">
        <v>-0.013204</v>
      </c>
      <c r="AL19" s="76">
        <v>-0.013904</v>
      </c>
    </row>
    <row r="20" ht="12.75" customHeight="1">
      <c r="A20" s="76">
        <v>0.019824</v>
      </c>
      <c r="B20" s="76">
        <v>0.019159</v>
      </c>
      <c r="C20" s="76">
        <v>0.018553</v>
      </c>
      <c r="D20" s="76">
        <v>0.017813</v>
      </c>
      <c r="E20" s="76">
        <v>0.01698</v>
      </c>
      <c r="F20" s="76">
        <v>0.016019</v>
      </c>
      <c r="G20" s="76">
        <v>0.014921</v>
      </c>
      <c r="H20" s="76">
        <v>0.014668</v>
      </c>
      <c r="I20" s="76">
        <v>0.013454</v>
      </c>
      <c r="J20" s="76">
        <v>0.012692</v>
      </c>
      <c r="K20" s="76">
        <v>0.011687</v>
      </c>
      <c r="L20" s="76">
        <v>0.01099</v>
      </c>
      <c r="M20" s="76">
        <v>0.011002</v>
      </c>
      <c r="N20" s="76">
        <v>0.01041</v>
      </c>
      <c r="O20" s="76">
        <v>0.009523</v>
      </c>
      <c r="P20" s="76">
        <v>0.009513</v>
      </c>
      <c r="Q20" s="76">
        <v>0.008847</v>
      </c>
      <c r="R20" s="76">
        <v>0.008113</v>
      </c>
      <c r="S20" s="76">
        <v>0.006984</v>
      </c>
      <c r="T20" s="76">
        <v>0.005792</v>
      </c>
      <c r="U20" s="76">
        <v>0.004641</v>
      </c>
      <c r="V20" s="76">
        <v>0.00382</v>
      </c>
      <c r="W20" s="76">
        <v>0.002291</v>
      </c>
      <c r="X20" s="76">
        <v>0.001216</v>
      </c>
      <c r="Y20" s="76">
        <v>0.0</v>
      </c>
      <c r="Z20" s="76">
        <v>-9.99E-4</v>
      </c>
      <c r="AA20" s="76">
        <v>-0.002222</v>
      </c>
      <c r="AB20" s="76">
        <v>-0.003422</v>
      </c>
      <c r="AC20" s="76">
        <v>-0.004939</v>
      </c>
      <c r="AD20" s="76">
        <v>-0.007009</v>
      </c>
      <c r="AE20" s="76">
        <v>-0.008695</v>
      </c>
      <c r="AF20" s="76">
        <v>-0.00986</v>
      </c>
      <c r="AG20" s="76">
        <v>-0.010871</v>
      </c>
      <c r="AH20" s="76">
        <v>-0.011827</v>
      </c>
      <c r="AI20" s="76">
        <v>-0.012456</v>
      </c>
      <c r="AJ20" s="76">
        <v>-0.013276</v>
      </c>
      <c r="AK20" s="76">
        <v>-0.013708</v>
      </c>
      <c r="AL20" s="76">
        <v>-0.014079</v>
      </c>
    </row>
    <row r="21" ht="12.75" customHeight="1">
      <c r="A21" s="76">
        <v>0.020499</v>
      </c>
      <c r="B21" s="76">
        <v>0.020413</v>
      </c>
      <c r="C21" s="76">
        <v>0.019348</v>
      </c>
      <c r="D21" s="76">
        <v>0.018754</v>
      </c>
      <c r="E21" s="76">
        <v>0.017261</v>
      </c>
      <c r="F21" s="76">
        <v>0.016198</v>
      </c>
      <c r="G21" s="76">
        <v>0.015926</v>
      </c>
      <c r="H21" s="76">
        <v>0.014971</v>
      </c>
      <c r="I21" s="76">
        <v>0.014371</v>
      </c>
      <c r="J21" s="76">
        <v>0.013242</v>
      </c>
      <c r="K21" s="76">
        <v>0.012731</v>
      </c>
      <c r="L21" s="76">
        <v>0.0119</v>
      </c>
      <c r="M21" s="76">
        <v>0.011028</v>
      </c>
      <c r="N21" s="76">
        <v>0.010362</v>
      </c>
      <c r="O21" s="76">
        <v>0.010121</v>
      </c>
      <c r="P21" s="76">
        <v>0.010051</v>
      </c>
      <c r="Q21" s="76">
        <v>0.009293</v>
      </c>
      <c r="R21" s="76">
        <v>0.008066</v>
      </c>
      <c r="S21" s="76">
        <v>0.007013</v>
      </c>
      <c r="T21" s="76">
        <v>0.005993</v>
      </c>
      <c r="U21" s="76">
        <v>0.004939</v>
      </c>
      <c r="V21" s="76">
        <v>0.003715</v>
      </c>
      <c r="W21" s="76">
        <v>0.002518</v>
      </c>
      <c r="X21" s="76">
        <v>0.001255</v>
      </c>
      <c r="Y21" s="76">
        <v>0.0</v>
      </c>
      <c r="Z21" s="76">
        <v>-9.92E-4</v>
      </c>
      <c r="AA21" s="76">
        <v>-0.001811</v>
      </c>
      <c r="AB21" s="76">
        <v>-0.003434</v>
      </c>
      <c r="AC21" s="76">
        <v>-0.004425</v>
      </c>
      <c r="AD21" s="76">
        <v>-0.006793</v>
      </c>
      <c r="AE21" s="76">
        <v>-0.008195</v>
      </c>
      <c r="AF21" s="76">
        <v>-0.0091</v>
      </c>
      <c r="AG21" s="76">
        <v>-0.010507</v>
      </c>
      <c r="AH21" s="76">
        <v>-0.011106</v>
      </c>
      <c r="AI21" s="76">
        <v>-0.01177</v>
      </c>
      <c r="AJ21" s="76">
        <v>-0.012302</v>
      </c>
      <c r="AK21" s="76">
        <v>-0.012852</v>
      </c>
      <c r="AL21" s="76">
        <v>-0.013487</v>
      </c>
    </row>
    <row r="22" ht="12.75" customHeight="1">
      <c r="A22" s="76">
        <v>0.020456</v>
      </c>
      <c r="B22" s="76">
        <v>0.020195</v>
      </c>
      <c r="C22" s="76">
        <v>0.0192</v>
      </c>
      <c r="D22" s="76">
        <v>0.017755</v>
      </c>
      <c r="E22" s="76">
        <v>0.017097</v>
      </c>
      <c r="F22" s="76">
        <v>0.01664</v>
      </c>
      <c r="G22" s="76">
        <v>0.015637</v>
      </c>
      <c r="H22" s="76">
        <v>0.014575</v>
      </c>
      <c r="I22" s="76">
        <v>0.013924</v>
      </c>
      <c r="J22" s="76">
        <v>0.013013</v>
      </c>
      <c r="K22" s="76">
        <v>0.01178</v>
      </c>
      <c r="L22" s="76">
        <v>0.011344</v>
      </c>
      <c r="M22" s="76">
        <v>0.010529</v>
      </c>
      <c r="N22" s="76">
        <v>0.009958</v>
      </c>
      <c r="O22" s="76">
        <v>0.009282</v>
      </c>
      <c r="P22" s="76">
        <v>0.009102</v>
      </c>
      <c r="Q22" s="76">
        <v>0.008193</v>
      </c>
      <c r="R22" s="76">
        <v>0.007268</v>
      </c>
      <c r="S22" s="76">
        <v>0.00625</v>
      </c>
      <c r="T22" s="76">
        <v>0.005223</v>
      </c>
      <c r="U22" s="76">
        <v>0.004358</v>
      </c>
      <c r="V22" s="76">
        <v>0.00333</v>
      </c>
      <c r="W22" s="76">
        <v>0.002135</v>
      </c>
      <c r="X22" s="76">
        <v>9.13E-4</v>
      </c>
      <c r="Y22" s="76">
        <v>0.0</v>
      </c>
      <c r="Z22" s="76">
        <v>-0.001012</v>
      </c>
      <c r="AA22" s="76">
        <v>-0.002283</v>
      </c>
      <c r="AB22" s="76">
        <v>-0.003275</v>
      </c>
      <c r="AC22" s="76">
        <v>-0.005121</v>
      </c>
      <c r="AD22" s="76">
        <v>-0.007061</v>
      </c>
      <c r="AE22" s="76">
        <v>-0.008564</v>
      </c>
      <c r="AF22" s="76">
        <v>-0.00948</v>
      </c>
      <c r="AG22" s="76">
        <v>-0.010674</v>
      </c>
      <c r="AH22" s="76">
        <v>-0.011373</v>
      </c>
      <c r="AI22" s="76">
        <v>-0.012166</v>
      </c>
      <c r="AJ22" s="76">
        <v>-0.012924</v>
      </c>
      <c r="AK22" s="76">
        <v>-0.013298</v>
      </c>
      <c r="AL22" s="76">
        <v>-0.013802</v>
      </c>
    </row>
    <row r="23" ht="12.75" customHeight="1">
      <c r="A23" s="76">
        <v>0.020351</v>
      </c>
      <c r="B23" s="76">
        <v>0.019734</v>
      </c>
      <c r="C23" s="76">
        <v>0.01881</v>
      </c>
      <c r="D23" s="76">
        <v>0.01819</v>
      </c>
      <c r="E23" s="76">
        <v>0.017118</v>
      </c>
      <c r="F23" s="76">
        <v>0.015908</v>
      </c>
      <c r="G23" s="76">
        <v>0.015091</v>
      </c>
      <c r="H23" s="76">
        <v>0.014691</v>
      </c>
      <c r="I23" s="76">
        <v>0.01358</v>
      </c>
      <c r="J23" s="76">
        <v>0.012657</v>
      </c>
      <c r="K23" s="76">
        <v>0.011871</v>
      </c>
      <c r="L23" s="76">
        <v>0.011074</v>
      </c>
      <c r="M23" s="76">
        <v>0.01092</v>
      </c>
      <c r="N23" s="76">
        <v>0.010086</v>
      </c>
      <c r="O23" s="76">
        <v>0.009294</v>
      </c>
      <c r="P23" s="76">
        <v>0.009047</v>
      </c>
      <c r="Q23" s="76">
        <v>0.008472</v>
      </c>
      <c r="R23" s="76">
        <v>0.007521</v>
      </c>
      <c r="S23" s="76">
        <v>0.006607</v>
      </c>
      <c r="T23" s="76">
        <v>0.005454</v>
      </c>
      <c r="U23" s="76">
        <v>0.004457</v>
      </c>
      <c r="V23" s="76">
        <v>0.003464</v>
      </c>
      <c r="W23" s="76">
        <v>0.002275</v>
      </c>
      <c r="X23" s="76">
        <v>0.001155</v>
      </c>
      <c r="Y23" s="76">
        <v>0.0</v>
      </c>
      <c r="Z23" s="76">
        <v>-9.11E-4</v>
      </c>
      <c r="AA23" s="76">
        <v>-0.001794</v>
      </c>
      <c r="AB23" s="76">
        <v>-0.00322</v>
      </c>
      <c r="AC23" s="76">
        <v>-0.004196</v>
      </c>
      <c r="AD23" s="76">
        <v>-0.006323</v>
      </c>
      <c r="AE23" s="76">
        <v>-0.007962</v>
      </c>
      <c r="AF23" s="76">
        <v>-0.008963</v>
      </c>
      <c r="AG23" s="76">
        <v>-0.010215</v>
      </c>
      <c r="AH23" s="76">
        <v>-0.011121</v>
      </c>
      <c r="AI23" s="76">
        <v>-0.011725</v>
      </c>
      <c r="AJ23" s="76">
        <v>-0.012394</v>
      </c>
      <c r="AK23" s="76">
        <v>-0.012896</v>
      </c>
      <c r="AL23" s="76">
        <v>-0.013445</v>
      </c>
    </row>
    <row r="24" ht="12.75" customHeight="1">
      <c r="A24" s="76">
        <v>0.020832</v>
      </c>
      <c r="B24" s="76">
        <v>0.020732</v>
      </c>
      <c r="C24" s="76">
        <v>0.019472</v>
      </c>
      <c r="D24" s="76">
        <v>0.018347</v>
      </c>
      <c r="E24" s="76">
        <v>0.017195</v>
      </c>
      <c r="F24" s="76">
        <v>0.016338</v>
      </c>
      <c r="G24" s="76">
        <v>0.015778</v>
      </c>
      <c r="H24" s="76">
        <v>0.014734</v>
      </c>
      <c r="I24" s="76">
        <v>0.014122</v>
      </c>
      <c r="J24" s="76">
        <v>0.013166</v>
      </c>
      <c r="K24" s="76">
        <v>0.012377</v>
      </c>
      <c r="L24" s="76">
        <v>0.011625</v>
      </c>
      <c r="M24" s="76">
        <v>0.010618</v>
      </c>
      <c r="N24" s="76">
        <v>0.009818</v>
      </c>
      <c r="O24" s="76">
        <v>0.009531</v>
      </c>
      <c r="P24" s="76">
        <v>0.009307</v>
      </c>
      <c r="Q24" s="76">
        <v>0.008447</v>
      </c>
      <c r="R24" s="76">
        <v>0.00727</v>
      </c>
      <c r="S24" s="76">
        <v>0.006306</v>
      </c>
      <c r="T24" s="76">
        <v>0.005246</v>
      </c>
      <c r="U24" s="76">
        <v>0.004497</v>
      </c>
      <c r="V24" s="76">
        <v>0.003295</v>
      </c>
      <c r="W24" s="76">
        <v>0.002248</v>
      </c>
      <c r="X24" s="76">
        <v>0.001132</v>
      </c>
      <c r="Y24" s="76">
        <v>0.0</v>
      </c>
      <c r="Z24" s="76">
        <v>-8.98E-4</v>
      </c>
      <c r="AA24" s="76">
        <v>-0.001924</v>
      </c>
      <c r="AB24" s="76">
        <v>-0.003026</v>
      </c>
      <c r="AC24" s="76">
        <v>-0.004382</v>
      </c>
      <c r="AD24" s="76">
        <v>-0.00639</v>
      </c>
      <c r="AE24" s="76">
        <v>-0.007957</v>
      </c>
      <c r="AF24" s="76">
        <v>-0.008679</v>
      </c>
      <c r="AG24" s="76">
        <v>-0.009709</v>
      </c>
      <c r="AH24" s="76">
        <v>-0.010469</v>
      </c>
      <c r="AI24" s="76">
        <v>-0.011151</v>
      </c>
      <c r="AJ24" s="76">
        <v>-0.011721</v>
      </c>
      <c r="AK24" s="76">
        <v>-0.012291</v>
      </c>
      <c r="AL24" s="76">
        <v>-0.01291</v>
      </c>
    </row>
    <row r="25" ht="12.75" customHeight="1">
      <c r="A25" s="76">
        <v>0.020519</v>
      </c>
      <c r="B25" s="76">
        <v>0.019835</v>
      </c>
      <c r="C25" s="76">
        <v>0.018876</v>
      </c>
      <c r="D25" s="76">
        <v>0.017623</v>
      </c>
      <c r="E25" s="76">
        <v>0.016811</v>
      </c>
      <c r="F25" s="76">
        <v>0.016006</v>
      </c>
      <c r="G25" s="76">
        <v>0.014971</v>
      </c>
      <c r="H25" s="76">
        <v>0.014111</v>
      </c>
      <c r="I25" s="76">
        <v>0.013234</v>
      </c>
      <c r="J25" s="76">
        <v>0.012349</v>
      </c>
      <c r="K25" s="76">
        <v>0.011209</v>
      </c>
      <c r="L25" s="76">
        <v>0.010688</v>
      </c>
      <c r="M25" s="76">
        <v>0.009991</v>
      </c>
      <c r="N25" s="76">
        <v>0.009463</v>
      </c>
      <c r="O25" s="76">
        <v>0.008651</v>
      </c>
      <c r="P25" s="76">
        <v>0.008189</v>
      </c>
      <c r="Q25" s="76">
        <v>0.007539</v>
      </c>
      <c r="R25" s="76">
        <v>0.006697</v>
      </c>
      <c r="S25" s="76">
        <v>0.005858</v>
      </c>
      <c r="T25" s="76">
        <v>0.004947</v>
      </c>
      <c r="U25" s="76">
        <v>0.003971</v>
      </c>
      <c r="V25" s="76">
        <v>0.003005</v>
      </c>
      <c r="W25" s="76">
        <v>0.00189</v>
      </c>
      <c r="X25" s="76">
        <v>8.68E-4</v>
      </c>
      <c r="Y25" s="76">
        <v>0.0</v>
      </c>
      <c r="Z25" s="76">
        <v>-0.001053</v>
      </c>
      <c r="AA25" s="76">
        <v>-0.002238</v>
      </c>
      <c r="AB25" s="76">
        <v>-0.003213</v>
      </c>
      <c r="AC25" s="76">
        <v>-0.004789</v>
      </c>
      <c r="AD25" s="76">
        <v>-0.006698</v>
      </c>
      <c r="AE25" s="76">
        <v>-0.008115</v>
      </c>
      <c r="AF25" s="76">
        <v>-0.009136</v>
      </c>
      <c r="AG25" s="76">
        <v>-0.010278</v>
      </c>
      <c r="AH25" s="76">
        <v>-0.011</v>
      </c>
      <c r="AI25" s="76">
        <v>-0.01166</v>
      </c>
      <c r="AJ25" s="76">
        <v>-0.012551</v>
      </c>
      <c r="AK25" s="76">
        <v>-0.012878</v>
      </c>
      <c r="AL25" s="76">
        <v>-0.013282</v>
      </c>
    </row>
    <row r="26" ht="12.75" customHeight="1">
      <c r="A26" s="76">
        <v>0.020549</v>
      </c>
      <c r="B26" s="76">
        <v>0.019955</v>
      </c>
      <c r="C26" s="76">
        <v>0.018823</v>
      </c>
      <c r="D26" s="76">
        <v>0.01799</v>
      </c>
      <c r="E26" s="76">
        <v>0.016767</v>
      </c>
      <c r="F26" s="76">
        <v>0.015655</v>
      </c>
      <c r="G26" s="76">
        <v>0.014845</v>
      </c>
      <c r="H26" s="76">
        <v>0.014234</v>
      </c>
      <c r="I26" s="76">
        <v>0.01338</v>
      </c>
      <c r="J26" s="76">
        <v>0.012218</v>
      </c>
      <c r="K26" s="76">
        <v>0.011551</v>
      </c>
      <c r="L26" s="76">
        <v>0.010705</v>
      </c>
      <c r="M26" s="76">
        <v>0.010226</v>
      </c>
      <c r="N26" s="76">
        <v>0.009371</v>
      </c>
      <c r="O26" s="76">
        <v>0.008763</v>
      </c>
      <c r="P26" s="76">
        <v>0.00847</v>
      </c>
      <c r="Q26" s="76">
        <v>0.007816</v>
      </c>
      <c r="R26" s="76">
        <v>0.007026</v>
      </c>
      <c r="S26" s="76">
        <v>0.006087</v>
      </c>
      <c r="T26" s="76">
        <v>0.00511</v>
      </c>
      <c r="U26" s="76">
        <v>0.004296</v>
      </c>
      <c r="V26" s="76">
        <v>0.003454</v>
      </c>
      <c r="W26" s="76">
        <v>0.002236</v>
      </c>
      <c r="X26" s="76">
        <v>0.001223</v>
      </c>
      <c r="Y26" s="76">
        <v>0.0</v>
      </c>
      <c r="Z26" s="76">
        <v>-8.14E-4</v>
      </c>
      <c r="AA26" s="76">
        <v>-0.001618</v>
      </c>
      <c r="AB26" s="76">
        <v>-0.002979</v>
      </c>
      <c r="AC26" s="76">
        <v>-0.004078</v>
      </c>
      <c r="AD26" s="76">
        <v>-0.006065</v>
      </c>
      <c r="AE26" s="76">
        <v>-0.007562</v>
      </c>
      <c r="AF26" s="76">
        <v>-0.00825</v>
      </c>
      <c r="AG26" s="76">
        <v>-0.009498</v>
      </c>
      <c r="AH26" s="76">
        <v>-0.010149</v>
      </c>
      <c r="AI26" s="76">
        <v>-0.010841</v>
      </c>
      <c r="AJ26" s="76">
        <v>-0.011395</v>
      </c>
      <c r="AK26" s="76">
        <v>-0.011838</v>
      </c>
      <c r="AL26" s="76">
        <v>-0.012538</v>
      </c>
    </row>
    <row r="27" ht="12.75" customHeight="1">
      <c r="A27" s="76">
        <v>0.020048</v>
      </c>
      <c r="B27" s="76">
        <v>0.019653</v>
      </c>
      <c r="C27" s="76">
        <v>0.018381</v>
      </c>
      <c r="D27" s="76">
        <v>0.017028</v>
      </c>
      <c r="E27" s="76">
        <v>0.016027</v>
      </c>
      <c r="F27" s="76">
        <v>0.015237</v>
      </c>
      <c r="G27" s="76">
        <v>0.014602</v>
      </c>
      <c r="H27" s="76">
        <v>0.013534</v>
      </c>
      <c r="I27" s="76">
        <v>0.012923</v>
      </c>
      <c r="J27" s="76">
        <v>0.011927</v>
      </c>
      <c r="K27" s="76">
        <v>0.010996</v>
      </c>
      <c r="L27" s="76">
        <v>0.010279</v>
      </c>
      <c r="M27" s="76">
        <v>0.009378</v>
      </c>
      <c r="N27" s="76">
        <v>0.008701</v>
      </c>
      <c r="O27" s="76">
        <v>0.008288</v>
      </c>
      <c r="P27" s="76">
        <v>0.007993</v>
      </c>
      <c r="Q27" s="76">
        <v>0.007206</v>
      </c>
      <c r="R27" s="76">
        <v>0.006237</v>
      </c>
      <c r="S27" s="76">
        <v>0.005396</v>
      </c>
      <c r="T27" s="76">
        <v>0.004722</v>
      </c>
      <c r="U27" s="76">
        <v>0.003866</v>
      </c>
      <c r="V27" s="76">
        <v>0.002897</v>
      </c>
      <c r="W27" s="76">
        <v>0.001907</v>
      </c>
      <c r="X27" s="76">
        <v>8.32E-4</v>
      </c>
      <c r="Y27" s="76">
        <v>0.0</v>
      </c>
      <c r="Z27" s="76">
        <v>-0.001019</v>
      </c>
      <c r="AA27" s="76">
        <v>-0.002072</v>
      </c>
      <c r="AB27" s="76">
        <v>-0.002959</v>
      </c>
      <c r="AC27" s="76">
        <v>-0.004252</v>
      </c>
      <c r="AD27" s="76">
        <v>-0.006175</v>
      </c>
      <c r="AE27" s="76">
        <v>-0.007375</v>
      </c>
      <c r="AF27" s="76">
        <v>-0.008128</v>
      </c>
      <c r="AG27" s="76">
        <v>-0.009133</v>
      </c>
      <c r="AH27" s="76">
        <v>-0.009787</v>
      </c>
      <c r="AI27" s="76">
        <v>-0.010505</v>
      </c>
      <c r="AJ27" s="76">
        <v>-0.011016</v>
      </c>
      <c r="AK27" s="76">
        <v>-0.011635</v>
      </c>
      <c r="AL27" s="76">
        <v>-0.012062</v>
      </c>
    </row>
    <row r="28" ht="12.75" customHeight="1">
      <c r="A28" s="76">
        <v>0.020592</v>
      </c>
      <c r="B28" s="76">
        <v>0.019684</v>
      </c>
      <c r="C28" s="76">
        <v>0.018575</v>
      </c>
      <c r="D28" s="76">
        <v>0.017476</v>
      </c>
      <c r="E28" s="76">
        <v>0.016433</v>
      </c>
      <c r="F28" s="76">
        <v>0.015542</v>
      </c>
      <c r="G28" s="76">
        <v>0.014456</v>
      </c>
      <c r="H28" s="76">
        <v>0.013775</v>
      </c>
      <c r="I28" s="76">
        <v>0.012618</v>
      </c>
      <c r="J28" s="76">
        <v>0.011745</v>
      </c>
      <c r="K28" s="76">
        <v>0.010691</v>
      </c>
      <c r="L28" s="76">
        <v>0.010066</v>
      </c>
      <c r="M28" s="76">
        <v>0.009484</v>
      </c>
      <c r="N28" s="76">
        <v>0.008819</v>
      </c>
      <c r="O28" s="76">
        <v>0.007935</v>
      </c>
      <c r="P28" s="76">
        <v>0.007419</v>
      </c>
      <c r="Q28" s="76">
        <v>0.006837</v>
      </c>
      <c r="R28" s="76">
        <v>0.006158</v>
      </c>
      <c r="S28" s="76">
        <v>0.005418</v>
      </c>
      <c r="T28" s="76">
        <v>0.004511</v>
      </c>
      <c r="U28" s="76">
        <v>0.003777</v>
      </c>
      <c r="V28" s="76">
        <v>0.0028770000000000002</v>
      </c>
      <c r="W28" s="76">
        <v>0.001882</v>
      </c>
      <c r="X28" s="76">
        <v>9.85E-4</v>
      </c>
      <c r="Y28" s="76">
        <v>0.0</v>
      </c>
      <c r="Z28" s="76">
        <v>-8.15E-4</v>
      </c>
      <c r="AA28" s="76">
        <v>-0.001842</v>
      </c>
      <c r="AB28" s="76">
        <v>-0.002886</v>
      </c>
      <c r="AC28" s="76">
        <v>-0.0043</v>
      </c>
      <c r="AD28" s="76">
        <v>-0.005987</v>
      </c>
      <c r="AE28" s="76">
        <v>-0.007473</v>
      </c>
      <c r="AF28" s="76">
        <v>-0.008393</v>
      </c>
      <c r="AG28" s="76">
        <v>-0.009418</v>
      </c>
      <c r="AH28" s="76">
        <v>-0.01008</v>
      </c>
      <c r="AI28" s="76">
        <v>-0.010749</v>
      </c>
      <c r="AJ28" s="76">
        <v>-0.011587</v>
      </c>
      <c r="AK28" s="76">
        <v>-0.011854</v>
      </c>
      <c r="AL28" s="76">
        <v>-0.012313</v>
      </c>
    </row>
    <row r="29" ht="12.75" customHeight="1">
      <c r="A29" s="76">
        <v>0.020406</v>
      </c>
      <c r="B29" s="76">
        <v>0.019871</v>
      </c>
      <c r="C29" s="76">
        <v>0.018472</v>
      </c>
      <c r="D29" s="76">
        <v>0.017494</v>
      </c>
      <c r="E29" s="76">
        <v>0.016177</v>
      </c>
      <c r="F29" s="76">
        <v>0.015063</v>
      </c>
      <c r="G29" s="76">
        <v>0.014507</v>
      </c>
      <c r="H29" s="76">
        <v>0.013707</v>
      </c>
      <c r="I29" s="76">
        <v>0.012848</v>
      </c>
      <c r="J29" s="76">
        <v>0.011779</v>
      </c>
      <c r="K29" s="76">
        <v>0.01103</v>
      </c>
      <c r="L29" s="76">
        <v>0.010206</v>
      </c>
      <c r="M29" s="76">
        <v>0.009504</v>
      </c>
      <c r="N29" s="76">
        <v>0.008644</v>
      </c>
      <c r="O29" s="76">
        <v>0.008221</v>
      </c>
      <c r="P29" s="76">
        <v>0.007868</v>
      </c>
      <c r="Q29" s="76">
        <v>0.007134</v>
      </c>
      <c r="R29" s="76">
        <v>0.006297</v>
      </c>
      <c r="S29" s="76">
        <v>0.005543</v>
      </c>
      <c r="T29" s="76">
        <v>0.004748</v>
      </c>
      <c r="U29" s="76">
        <v>0.004002</v>
      </c>
      <c r="V29" s="76">
        <v>0.003149</v>
      </c>
      <c r="W29" s="76">
        <v>0.002138</v>
      </c>
      <c r="X29" s="76">
        <v>0.001074</v>
      </c>
      <c r="Y29" s="76">
        <v>0.0</v>
      </c>
      <c r="Z29" s="76">
        <v>-7.38E-4</v>
      </c>
      <c r="AA29" s="76">
        <v>-0.001537</v>
      </c>
      <c r="AB29" s="76">
        <v>-0.002694</v>
      </c>
      <c r="AC29" s="76">
        <v>-0.003678</v>
      </c>
      <c r="AD29" s="76">
        <v>-0.005584</v>
      </c>
      <c r="AE29" s="76">
        <v>-0.006957</v>
      </c>
      <c r="AF29" s="76">
        <v>-0.007632</v>
      </c>
      <c r="AG29" s="76">
        <v>-0.00863</v>
      </c>
      <c r="AH29" s="76">
        <v>-0.009252</v>
      </c>
      <c r="AI29" s="76">
        <v>-0.009952</v>
      </c>
      <c r="AJ29" s="76">
        <v>-0.010518</v>
      </c>
      <c r="AK29" s="76">
        <v>-0.01105</v>
      </c>
      <c r="AL29" s="76">
        <v>-0.011684</v>
      </c>
    </row>
    <row r="30" ht="12.75" customHeight="1">
      <c r="A30" s="76">
        <v>0.020482</v>
      </c>
      <c r="B30" s="76">
        <v>0.019737</v>
      </c>
      <c r="C30" s="76">
        <v>0.018383</v>
      </c>
      <c r="D30" s="76">
        <v>0.016889</v>
      </c>
      <c r="E30" s="76">
        <v>0.015967</v>
      </c>
      <c r="F30" s="76">
        <v>0.01527</v>
      </c>
      <c r="G30" s="76">
        <v>0.014298</v>
      </c>
      <c r="H30" s="76">
        <v>0.013301</v>
      </c>
      <c r="I30" s="76">
        <v>0.012527</v>
      </c>
      <c r="J30" s="76">
        <v>0.0116</v>
      </c>
      <c r="K30" s="76">
        <v>0.010499</v>
      </c>
      <c r="L30" s="76">
        <v>0.009819</v>
      </c>
      <c r="M30" s="76">
        <v>0.008905</v>
      </c>
      <c r="N30" s="76">
        <v>0.008321</v>
      </c>
      <c r="O30" s="76">
        <v>0.007683</v>
      </c>
      <c r="P30" s="76">
        <v>0.007237</v>
      </c>
      <c r="Q30" s="76">
        <v>0.006476</v>
      </c>
      <c r="R30" s="76">
        <v>0.005683</v>
      </c>
      <c r="S30" s="76">
        <v>0.004896</v>
      </c>
      <c r="T30" s="76">
        <v>0.004239</v>
      </c>
      <c r="U30" s="76">
        <v>0.003527</v>
      </c>
      <c r="V30" s="76">
        <v>0.002663</v>
      </c>
      <c r="W30" s="76">
        <v>0.001735</v>
      </c>
      <c r="X30" s="76">
        <v>6.55E-4</v>
      </c>
      <c r="Y30" s="76">
        <v>0.0</v>
      </c>
      <c r="Z30" s="76">
        <v>-9.49E-4</v>
      </c>
      <c r="AA30" s="76">
        <v>-0.002018</v>
      </c>
      <c r="AB30" s="76">
        <v>-0.002746</v>
      </c>
      <c r="AC30" s="76">
        <v>-0.004103</v>
      </c>
      <c r="AD30" s="76">
        <v>-0.00596</v>
      </c>
      <c r="AE30" s="76">
        <v>-0.007248</v>
      </c>
      <c r="AF30" s="76">
        <v>-0.007989</v>
      </c>
      <c r="AG30" s="76">
        <v>-0.008967</v>
      </c>
      <c r="AH30" s="76">
        <v>-0.00971</v>
      </c>
      <c r="AI30" s="76">
        <v>-0.010357</v>
      </c>
      <c r="AJ30" s="76">
        <v>-0.011037</v>
      </c>
      <c r="AK30" s="76">
        <v>-0.01162</v>
      </c>
      <c r="AL30" s="76">
        <v>-0.011971</v>
      </c>
    </row>
    <row r="31" ht="12.75" customHeight="1">
      <c r="A31" s="76">
        <v>0.021032</v>
      </c>
      <c r="B31" s="76">
        <v>0.020004</v>
      </c>
      <c r="C31" s="76">
        <v>0.018771</v>
      </c>
      <c r="D31" s="76">
        <v>0.017732</v>
      </c>
      <c r="E31" s="76">
        <v>0.016549</v>
      </c>
      <c r="F31" s="76">
        <v>0.015383</v>
      </c>
      <c r="G31" s="76">
        <v>0.014465</v>
      </c>
      <c r="H31" s="76">
        <v>0.01385</v>
      </c>
      <c r="I31" s="76">
        <v>0.012713</v>
      </c>
      <c r="J31" s="76">
        <v>0.011684</v>
      </c>
      <c r="K31" s="76">
        <v>0.01075</v>
      </c>
      <c r="L31" s="76">
        <v>0.00994</v>
      </c>
      <c r="M31" s="76">
        <v>0.009522</v>
      </c>
      <c r="N31" s="76">
        <v>0.008687</v>
      </c>
      <c r="O31" s="76">
        <v>0.007869</v>
      </c>
      <c r="P31" s="76">
        <v>0.00738</v>
      </c>
      <c r="Q31" s="76">
        <v>0.006755</v>
      </c>
      <c r="R31" s="76">
        <v>0.005955</v>
      </c>
      <c r="S31" s="76">
        <v>0.005222</v>
      </c>
      <c r="T31" s="76">
        <v>0.00443</v>
      </c>
      <c r="U31" s="76">
        <v>0.00367</v>
      </c>
      <c r="V31" s="76">
        <v>0.002854</v>
      </c>
      <c r="W31" s="76">
        <v>0.001888</v>
      </c>
      <c r="X31" s="76">
        <v>9.48E-4</v>
      </c>
      <c r="Y31" s="76">
        <v>0.0</v>
      </c>
      <c r="Z31" s="76">
        <v>-7.69E-4</v>
      </c>
      <c r="AA31" s="76">
        <v>-0.001638</v>
      </c>
      <c r="AB31" s="76">
        <v>-0.002679</v>
      </c>
      <c r="AC31" s="76">
        <v>-0.003933</v>
      </c>
      <c r="AD31" s="76">
        <v>-0.005878</v>
      </c>
      <c r="AE31" s="76">
        <v>-0.007222</v>
      </c>
      <c r="AF31" s="76">
        <v>-0.008161</v>
      </c>
      <c r="AG31" s="76">
        <v>-0.009203</v>
      </c>
      <c r="AH31" s="76">
        <v>-0.009899</v>
      </c>
      <c r="AI31" s="76">
        <v>-0.010595</v>
      </c>
      <c r="AJ31" s="76">
        <v>-0.011315</v>
      </c>
      <c r="AK31" s="76">
        <v>-0.011674</v>
      </c>
      <c r="AL31" s="76">
        <v>-0.01234</v>
      </c>
    </row>
    <row r="32" ht="12.75" customHeight="1">
      <c r="A32" s="76">
        <v>0.021444</v>
      </c>
      <c r="B32" s="76">
        <v>0.020882</v>
      </c>
      <c r="C32" s="76">
        <v>0.019354</v>
      </c>
      <c r="D32" s="76">
        <v>0.018224</v>
      </c>
      <c r="E32" s="76">
        <v>0.01693</v>
      </c>
      <c r="F32" s="76">
        <v>0.015987</v>
      </c>
      <c r="G32" s="76">
        <v>0.015359</v>
      </c>
      <c r="H32" s="76">
        <v>0.014331</v>
      </c>
      <c r="I32" s="76">
        <v>0.013467</v>
      </c>
      <c r="J32" s="76">
        <v>0.012429</v>
      </c>
      <c r="K32" s="76">
        <v>0.011509</v>
      </c>
      <c r="L32" s="76">
        <v>0.010597</v>
      </c>
      <c r="M32" s="76">
        <v>0.009713</v>
      </c>
      <c r="N32" s="76">
        <v>0.008807</v>
      </c>
      <c r="O32" s="76">
        <v>0.008445</v>
      </c>
      <c r="P32" s="76">
        <v>0.00801</v>
      </c>
      <c r="Q32" s="76">
        <v>0.007136</v>
      </c>
      <c r="R32" s="76">
        <v>0.00628</v>
      </c>
      <c r="S32" s="76">
        <v>0.005434</v>
      </c>
      <c r="T32" s="76">
        <v>0.004619</v>
      </c>
      <c r="U32" s="76">
        <v>0.003994</v>
      </c>
      <c r="V32" s="76">
        <v>0.003112</v>
      </c>
      <c r="W32" s="76">
        <v>0.002083</v>
      </c>
      <c r="X32" s="76">
        <v>0.001054</v>
      </c>
      <c r="Y32" s="76">
        <v>0.0</v>
      </c>
      <c r="Z32" s="76">
        <v>-8.18E-4</v>
      </c>
      <c r="AA32" s="76">
        <v>-0.001592</v>
      </c>
      <c r="AB32" s="76">
        <v>-0.002642</v>
      </c>
      <c r="AC32" s="76">
        <v>-0.00373</v>
      </c>
      <c r="AD32" s="76">
        <v>-0.005741</v>
      </c>
      <c r="AE32" s="76">
        <v>-0.007285</v>
      </c>
      <c r="AF32" s="76">
        <v>-0.007908</v>
      </c>
      <c r="AG32" s="76">
        <v>-0.008989</v>
      </c>
      <c r="AH32" s="76">
        <v>-0.009643</v>
      </c>
      <c r="AI32" s="76">
        <v>-0.010412</v>
      </c>
      <c r="AJ32" s="76">
        <v>-0.011049</v>
      </c>
      <c r="AK32" s="76">
        <v>-0.011624</v>
      </c>
      <c r="AL32" s="76">
        <v>-0.012269</v>
      </c>
    </row>
    <row r="33" ht="12.75" customHeight="1">
      <c r="A33" s="76">
        <v>0.022414</v>
      </c>
      <c r="B33" s="76">
        <v>0.021357</v>
      </c>
      <c r="C33" s="76">
        <v>0.019944</v>
      </c>
      <c r="D33" s="76">
        <v>0.018412</v>
      </c>
      <c r="E33" s="76">
        <v>0.017425</v>
      </c>
      <c r="F33" s="76">
        <v>0.016619</v>
      </c>
      <c r="G33" s="76">
        <v>0.015505</v>
      </c>
      <c r="H33" s="76">
        <v>0.014535</v>
      </c>
      <c r="I33" s="76">
        <v>0.01364</v>
      </c>
      <c r="J33" s="76">
        <v>0.012621</v>
      </c>
      <c r="K33" s="76">
        <v>0.01145</v>
      </c>
      <c r="L33" s="76">
        <v>0.010712</v>
      </c>
      <c r="M33" s="76">
        <v>0.009856</v>
      </c>
      <c r="N33" s="76">
        <v>0.009224</v>
      </c>
      <c r="O33" s="76">
        <v>0.008324</v>
      </c>
      <c r="P33" s="76">
        <v>0.007722</v>
      </c>
      <c r="Q33" s="76">
        <v>0.006977</v>
      </c>
      <c r="R33" s="76">
        <v>0.006038</v>
      </c>
      <c r="S33" s="76">
        <v>0.005297</v>
      </c>
      <c r="T33" s="76">
        <v>0.004497</v>
      </c>
      <c r="U33" s="76">
        <v>0.003705</v>
      </c>
      <c r="V33" s="76">
        <v>0.002765</v>
      </c>
      <c r="W33" s="76">
        <v>0.001795</v>
      </c>
      <c r="X33" s="76">
        <v>7.71E-4</v>
      </c>
      <c r="Y33" s="76">
        <v>0.0</v>
      </c>
      <c r="Z33" s="76">
        <v>-9.66E-4</v>
      </c>
      <c r="AA33" s="76">
        <v>-0.002042</v>
      </c>
      <c r="AB33" s="76">
        <v>-0.00293</v>
      </c>
      <c r="AC33" s="76">
        <v>-0.004451</v>
      </c>
      <c r="AD33" s="76">
        <v>-0.006461</v>
      </c>
      <c r="AE33" s="76">
        <v>-0.007816</v>
      </c>
      <c r="AF33" s="76">
        <v>-0.008861</v>
      </c>
      <c r="AG33" s="76">
        <v>-0.009947</v>
      </c>
      <c r="AH33" s="76">
        <v>-0.010666</v>
      </c>
      <c r="AI33" s="76">
        <v>-0.011541</v>
      </c>
      <c r="AJ33" s="76">
        <v>-0.012282</v>
      </c>
      <c r="AK33" s="76">
        <v>-0.012886</v>
      </c>
      <c r="AL33" s="76">
        <v>-0.013345</v>
      </c>
    </row>
    <row r="34" ht="12.75" customHeight="1">
      <c r="A34" s="76">
        <v>0.023099</v>
      </c>
      <c r="B34" s="76">
        <v>0.022083</v>
      </c>
      <c r="C34" s="76">
        <v>0.020654</v>
      </c>
      <c r="D34" s="76">
        <v>0.019619</v>
      </c>
      <c r="E34" s="76">
        <v>0.018223</v>
      </c>
      <c r="F34" s="76">
        <v>0.017019</v>
      </c>
      <c r="G34" s="76">
        <v>0.016141</v>
      </c>
      <c r="H34" s="76">
        <v>0.015499</v>
      </c>
      <c r="I34" s="76">
        <v>0.014335</v>
      </c>
      <c r="J34" s="76">
        <v>0.013121</v>
      </c>
      <c r="K34" s="76">
        <v>0.012151</v>
      </c>
      <c r="L34" s="76">
        <v>0.011298</v>
      </c>
      <c r="M34" s="76">
        <v>0.01064</v>
      </c>
      <c r="N34" s="76">
        <v>0.009701</v>
      </c>
      <c r="O34" s="76">
        <v>0.009044</v>
      </c>
      <c r="P34" s="76">
        <v>0.008515</v>
      </c>
      <c r="Q34" s="76">
        <v>0.0078</v>
      </c>
      <c r="R34" s="76">
        <v>0.006926</v>
      </c>
      <c r="S34" s="76">
        <v>0.005943</v>
      </c>
      <c r="T34" s="76">
        <v>0.005</v>
      </c>
      <c r="U34" s="76">
        <v>0.004221</v>
      </c>
      <c r="V34" s="76">
        <v>0.003277</v>
      </c>
      <c r="W34" s="76">
        <v>0.002212</v>
      </c>
      <c r="X34" s="76">
        <v>0.001184</v>
      </c>
      <c r="Y34" s="76">
        <v>0.0</v>
      </c>
      <c r="Z34" s="76">
        <v>-8.39E-4</v>
      </c>
      <c r="AA34" s="76">
        <v>-0.001681</v>
      </c>
      <c r="AB34" s="76">
        <v>-0.002949</v>
      </c>
      <c r="AC34" s="76">
        <v>-0.004158</v>
      </c>
      <c r="AD34" s="76">
        <v>-0.006355</v>
      </c>
      <c r="AE34" s="76">
        <v>-0.007962</v>
      </c>
      <c r="AF34" s="76">
        <v>-0.009083</v>
      </c>
      <c r="AG34" s="76">
        <v>-0.010121</v>
      </c>
      <c r="AH34" s="76">
        <v>-0.010954</v>
      </c>
      <c r="AI34" s="76">
        <v>-0.011681</v>
      </c>
      <c r="AJ34" s="76">
        <v>-0.012509</v>
      </c>
      <c r="AK34" s="76">
        <v>-0.01297</v>
      </c>
      <c r="AL34" s="76">
        <v>-0.013706</v>
      </c>
    </row>
    <row r="35" ht="12.75" customHeight="1">
      <c r="A35" s="76">
        <v>0.023599</v>
      </c>
      <c r="B35" s="76">
        <v>0.022821</v>
      </c>
      <c r="C35" s="76">
        <v>0.021159</v>
      </c>
      <c r="D35" s="76">
        <v>0.019771</v>
      </c>
      <c r="E35" s="76">
        <v>0.018564</v>
      </c>
      <c r="F35" s="76">
        <v>0.017631</v>
      </c>
      <c r="G35" s="76">
        <v>0.016875</v>
      </c>
      <c r="H35" s="76">
        <v>0.015718</v>
      </c>
      <c r="I35" s="76">
        <v>0.014867</v>
      </c>
      <c r="J35" s="76">
        <v>0.013759</v>
      </c>
      <c r="K35" s="76">
        <v>0.012755</v>
      </c>
      <c r="L35" s="76">
        <v>0.011795</v>
      </c>
      <c r="M35" s="76">
        <v>0.010733</v>
      </c>
      <c r="N35" s="76">
        <v>0.00989</v>
      </c>
      <c r="O35" s="76">
        <v>0.009323</v>
      </c>
      <c r="P35" s="76">
        <v>0.008736</v>
      </c>
      <c r="Q35" s="76">
        <v>0.007781</v>
      </c>
      <c r="R35" s="76">
        <v>0.006795</v>
      </c>
      <c r="S35" s="76">
        <v>0.005908</v>
      </c>
      <c r="T35" s="76">
        <v>0.005097</v>
      </c>
      <c r="U35" s="76">
        <v>0.004175</v>
      </c>
      <c r="V35" s="76">
        <v>0.003239</v>
      </c>
      <c r="W35" s="76">
        <v>0.002123</v>
      </c>
      <c r="X35" s="76">
        <v>9.58E-4</v>
      </c>
      <c r="Y35" s="76">
        <v>0.0</v>
      </c>
      <c r="Z35" s="76">
        <v>-0.001024</v>
      </c>
      <c r="AA35" s="76">
        <v>-0.001993</v>
      </c>
      <c r="AB35" s="76">
        <v>-0.003065</v>
      </c>
      <c r="AC35" s="76">
        <v>-0.004565</v>
      </c>
      <c r="AD35" s="76">
        <v>-0.006816</v>
      </c>
      <c r="AE35" s="76">
        <v>-0.008541</v>
      </c>
      <c r="AF35" s="76">
        <v>-0.009424</v>
      </c>
      <c r="AG35" s="76">
        <v>-0.010556</v>
      </c>
      <c r="AH35" s="76">
        <v>-0.011247</v>
      </c>
      <c r="AI35" s="76">
        <v>-0.012119</v>
      </c>
      <c r="AJ35" s="76">
        <v>-0.012941</v>
      </c>
      <c r="AK35" s="76">
        <v>-0.013604</v>
      </c>
      <c r="AL35" s="76">
        <v>-0.014227</v>
      </c>
    </row>
    <row r="36" ht="12.75" customHeight="1">
      <c r="A36" s="76">
        <v>0.024709</v>
      </c>
      <c r="B36" s="76">
        <v>0.023515</v>
      </c>
      <c r="C36" s="76">
        <v>0.022026</v>
      </c>
      <c r="D36" s="76">
        <v>0.020581</v>
      </c>
      <c r="E36" s="76">
        <v>0.019436</v>
      </c>
      <c r="F36" s="76">
        <v>0.01847</v>
      </c>
      <c r="G36" s="76">
        <v>0.017266</v>
      </c>
      <c r="H36" s="76">
        <v>0.016414</v>
      </c>
      <c r="I36" s="76">
        <v>0.015338</v>
      </c>
      <c r="J36" s="76">
        <v>0.014238</v>
      </c>
      <c r="K36" s="76">
        <v>0.012974</v>
      </c>
      <c r="L36" s="76">
        <v>0.012184</v>
      </c>
      <c r="M36" s="76">
        <v>0.011415</v>
      </c>
      <c r="N36" s="76">
        <v>0.010654</v>
      </c>
      <c r="O36" s="76">
        <v>0.009773</v>
      </c>
      <c r="P36" s="76">
        <v>0.009168</v>
      </c>
      <c r="Q36" s="76">
        <v>0.008347</v>
      </c>
      <c r="R36" s="76">
        <v>0.007331</v>
      </c>
      <c r="S36" s="76">
        <v>0.00633</v>
      </c>
      <c r="T36" s="76">
        <v>0.005321</v>
      </c>
      <c r="U36" s="76">
        <v>0.004421</v>
      </c>
      <c r="V36" s="76">
        <v>0.003318</v>
      </c>
      <c r="W36" s="76">
        <v>0.002189</v>
      </c>
      <c r="X36" s="76">
        <v>0.001023</v>
      </c>
      <c r="Y36" s="76">
        <v>0.0</v>
      </c>
      <c r="Z36" s="76">
        <v>-0.001042</v>
      </c>
      <c r="AA36" s="76">
        <v>-0.002246</v>
      </c>
      <c r="AB36" s="76">
        <v>-0.00338</v>
      </c>
      <c r="AC36" s="76">
        <v>-0.005018</v>
      </c>
      <c r="AD36" s="76">
        <v>-0.007235</v>
      </c>
      <c r="AE36" s="76">
        <v>-0.009004</v>
      </c>
      <c r="AF36" s="76">
        <v>-0.010325</v>
      </c>
      <c r="AG36" s="76">
        <v>-0.011461</v>
      </c>
      <c r="AH36" s="76">
        <v>-0.012377</v>
      </c>
      <c r="AI36" s="76">
        <v>-0.013261</v>
      </c>
      <c r="AJ36" s="76">
        <v>-0.014143</v>
      </c>
      <c r="AK36" s="76">
        <v>-0.014785</v>
      </c>
      <c r="AL36" s="76">
        <v>-0.015357</v>
      </c>
    </row>
    <row r="37" ht="12.75" customHeight="1">
      <c r="A37" s="76">
        <v>0.024986</v>
      </c>
      <c r="B37" s="76">
        <v>0.024057</v>
      </c>
      <c r="C37" s="76">
        <v>0.02242</v>
      </c>
      <c r="D37" s="76">
        <v>0.021327</v>
      </c>
      <c r="E37" s="76">
        <v>0.019892</v>
      </c>
      <c r="F37" s="76">
        <v>0.018657</v>
      </c>
      <c r="G37" s="76">
        <v>0.017887</v>
      </c>
      <c r="H37" s="76">
        <v>0.017028</v>
      </c>
      <c r="I37" s="76">
        <v>0.015967</v>
      </c>
      <c r="J37" s="76">
        <v>0.014737</v>
      </c>
      <c r="K37" s="76">
        <v>0.013746</v>
      </c>
      <c r="L37" s="76">
        <v>0.012736</v>
      </c>
      <c r="M37" s="76">
        <v>0.011878</v>
      </c>
      <c r="N37" s="76">
        <v>0.0109</v>
      </c>
      <c r="O37" s="76">
        <v>0.010278</v>
      </c>
      <c r="P37" s="76">
        <v>0.009704</v>
      </c>
      <c r="Q37" s="76">
        <v>0.008803</v>
      </c>
      <c r="R37" s="76">
        <v>0.007832</v>
      </c>
      <c r="S37" s="76">
        <v>0.006755</v>
      </c>
      <c r="T37" s="76">
        <v>0.005698</v>
      </c>
      <c r="U37" s="76">
        <v>0.004727</v>
      </c>
      <c r="V37" s="76">
        <v>0.003721</v>
      </c>
      <c r="W37" s="76">
        <v>0.002493</v>
      </c>
      <c r="X37" s="76">
        <v>0.001291</v>
      </c>
      <c r="Y37" s="76">
        <v>0.0</v>
      </c>
      <c r="Z37" s="76">
        <v>-9.97E-4</v>
      </c>
      <c r="AA37" s="76">
        <v>-0.002053</v>
      </c>
      <c r="AB37" s="76">
        <v>-0.003391</v>
      </c>
      <c r="AC37" s="76">
        <v>-0.004969</v>
      </c>
      <c r="AD37" s="76">
        <v>-0.007401</v>
      </c>
      <c r="AE37" s="76">
        <v>-0.009165</v>
      </c>
      <c r="AF37" s="76">
        <v>-0.010359</v>
      </c>
      <c r="AG37" s="76">
        <v>-0.011588</v>
      </c>
      <c r="AH37" s="76">
        <v>-0.012455</v>
      </c>
      <c r="AI37" s="76">
        <v>-0.013308</v>
      </c>
      <c r="AJ37" s="76">
        <v>-0.014118</v>
      </c>
      <c r="AK37" s="76">
        <v>-0.014749</v>
      </c>
      <c r="AL37" s="76">
        <v>-0.015497</v>
      </c>
    </row>
    <row r="38" ht="12.75" customHeight="1">
      <c r="A38" s="76">
        <v>0.025939</v>
      </c>
      <c r="B38" s="76">
        <v>0.024934</v>
      </c>
      <c r="C38" s="76">
        <v>0.023263</v>
      </c>
      <c r="D38" s="76">
        <v>0.021678</v>
      </c>
      <c r="E38" s="76">
        <v>0.020505</v>
      </c>
      <c r="F38" s="76">
        <v>0.019525</v>
      </c>
      <c r="G38" s="76">
        <v>0.018569</v>
      </c>
      <c r="H38" s="76">
        <v>0.017443</v>
      </c>
      <c r="I38" s="76">
        <v>0.016522</v>
      </c>
      <c r="J38" s="76">
        <v>0.015342</v>
      </c>
      <c r="K38" s="76">
        <v>0.014107</v>
      </c>
      <c r="L38" s="76">
        <v>0.01313</v>
      </c>
      <c r="M38" s="76">
        <v>0.012096</v>
      </c>
      <c r="N38" s="76">
        <v>0.011288</v>
      </c>
      <c r="O38" s="76">
        <v>0.010555</v>
      </c>
      <c r="P38" s="76">
        <v>0.009871</v>
      </c>
      <c r="Q38" s="76">
        <v>0.00891</v>
      </c>
      <c r="R38" s="76">
        <v>0.007833</v>
      </c>
      <c r="S38" s="76">
        <v>0.006805</v>
      </c>
      <c r="T38" s="76">
        <v>0.005788</v>
      </c>
      <c r="U38" s="76">
        <v>0.004788</v>
      </c>
      <c r="V38" s="76">
        <v>0.003663</v>
      </c>
      <c r="W38" s="76">
        <v>0.002434</v>
      </c>
      <c r="X38" s="76">
        <v>0.001157</v>
      </c>
      <c r="Y38" s="76">
        <v>0.0</v>
      </c>
      <c r="Z38" s="76">
        <v>-0.001161</v>
      </c>
      <c r="AA38" s="76">
        <v>-0.002328</v>
      </c>
      <c r="AB38" s="76">
        <v>-0.003585</v>
      </c>
      <c r="AC38" s="76">
        <v>-0.005343</v>
      </c>
      <c r="AD38" s="76">
        <v>-0.007719</v>
      </c>
      <c r="AE38" s="76">
        <v>-0.009616</v>
      </c>
      <c r="AF38" s="76">
        <v>-0.010861</v>
      </c>
      <c r="AG38" s="76">
        <v>-0.01206</v>
      </c>
      <c r="AH38" s="76">
        <v>-0.012813</v>
      </c>
      <c r="AI38" s="76">
        <v>-0.013762</v>
      </c>
      <c r="AJ38" s="76">
        <v>-0.014706</v>
      </c>
      <c r="AK38" s="76">
        <v>-0.015455</v>
      </c>
      <c r="AL38" s="76">
        <v>-0.015965</v>
      </c>
    </row>
    <row r="39" ht="12.75" customHeight="1">
      <c r="A39" s="76">
        <v>0.026262</v>
      </c>
      <c r="B39" s="76">
        <v>0.024986</v>
      </c>
      <c r="C39" s="76">
        <v>0.023369</v>
      </c>
      <c r="D39" s="76">
        <v>0.022024</v>
      </c>
      <c r="E39" s="76">
        <v>0.020682</v>
      </c>
      <c r="F39" s="76">
        <v>0.01961</v>
      </c>
      <c r="G39" s="76">
        <v>0.018481</v>
      </c>
      <c r="H39" s="76">
        <v>0.017606</v>
      </c>
      <c r="I39" s="76">
        <v>0.016469</v>
      </c>
      <c r="J39" s="76">
        <v>0.015264</v>
      </c>
      <c r="K39" s="76">
        <v>0.01407</v>
      </c>
      <c r="L39" s="76">
        <v>0.013088</v>
      </c>
      <c r="M39" s="76">
        <v>0.01235</v>
      </c>
      <c r="N39" s="76">
        <v>0.011404</v>
      </c>
      <c r="O39" s="76">
        <v>0.010503</v>
      </c>
      <c r="P39" s="76">
        <v>0.0098</v>
      </c>
      <c r="Q39" s="76">
        <v>0.008942</v>
      </c>
      <c r="R39" s="76">
        <v>0.007917</v>
      </c>
      <c r="S39" s="76">
        <v>0.006896</v>
      </c>
      <c r="T39" s="76">
        <v>0.005806</v>
      </c>
      <c r="U39" s="76">
        <v>0.004811</v>
      </c>
      <c r="V39" s="76">
        <v>0.003672</v>
      </c>
      <c r="W39" s="76">
        <v>0.002371</v>
      </c>
      <c r="X39" s="76">
        <v>0.001148</v>
      </c>
      <c r="Y39" s="76">
        <v>0.0</v>
      </c>
      <c r="Z39" s="76">
        <v>-0.001188</v>
      </c>
      <c r="AA39" s="76">
        <v>-0.002463</v>
      </c>
      <c r="AB39" s="76">
        <v>-0.003797</v>
      </c>
      <c r="AC39" s="76">
        <v>-0.005592</v>
      </c>
      <c r="AD39" s="76">
        <v>-0.007985</v>
      </c>
      <c r="AE39" s="76">
        <v>-0.009852</v>
      </c>
      <c r="AF39" s="76">
        <v>-0.011306</v>
      </c>
      <c r="AG39" s="76">
        <v>-0.012643</v>
      </c>
      <c r="AH39" s="76">
        <v>-0.013545</v>
      </c>
      <c r="AI39" s="76">
        <v>-0.014452</v>
      </c>
      <c r="AJ39" s="76">
        <v>-0.015314</v>
      </c>
      <c r="AK39" s="76">
        <v>-0.015888</v>
      </c>
      <c r="AL39" s="76">
        <v>-0.016542</v>
      </c>
    </row>
    <row r="40" ht="12.75" customHeight="1">
      <c r="A40" s="76">
        <v>0.025963</v>
      </c>
      <c r="B40" s="76">
        <v>0.02503</v>
      </c>
      <c r="C40" s="76">
        <v>0.023269</v>
      </c>
      <c r="D40" s="76">
        <v>0.021986</v>
      </c>
      <c r="E40" s="76">
        <v>0.020546</v>
      </c>
      <c r="F40" s="76">
        <v>0.01943</v>
      </c>
      <c r="G40" s="76">
        <v>0.018587</v>
      </c>
      <c r="H40" s="76">
        <v>0.017596</v>
      </c>
      <c r="I40" s="76">
        <v>0.016576</v>
      </c>
      <c r="J40" s="76">
        <v>0.015376</v>
      </c>
      <c r="K40" s="76">
        <v>0.014304</v>
      </c>
      <c r="L40" s="76">
        <v>0.013319</v>
      </c>
      <c r="M40" s="76">
        <v>0.012346</v>
      </c>
      <c r="N40" s="76">
        <v>0.011346</v>
      </c>
      <c r="O40" s="76">
        <v>0.010717</v>
      </c>
      <c r="P40" s="76">
        <v>0.010085</v>
      </c>
      <c r="Q40" s="76">
        <v>0.009103</v>
      </c>
      <c r="R40" s="76">
        <v>0.008085</v>
      </c>
      <c r="S40" s="76">
        <v>0.006988</v>
      </c>
      <c r="T40" s="76">
        <v>0.005984</v>
      </c>
      <c r="U40" s="76">
        <v>0.004934</v>
      </c>
      <c r="V40" s="76">
        <v>0.003873</v>
      </c>
      <c r="W40" s="76">
        <v>0.002591</v>
      </c>
      <c r="X40" s="76">
        <v>0.001288</v>
      </c>
      <c r="Y40" s="76">
        <v>0.0</v>
      </c>
      <c r="Z40" s="76">
        <v>-0.001223</v>
      </c>
      <c r="AA40" s="76">
        <v>-0.002423</v>
      </c>
      <c r="AB40" s="76">
        <v>-0.003815</v>
      </c>
      <c r="AC40" s="76">
        <v>-0.005526</v>
      </c>
      <c r="AD40" s="76">
        <v>-0.007964</v>
      </c>
      <c r="AE40" s="76">
        <v>-0.00985</v>
      </c>
      <c r="AF40" s="76">
        <v>-0.011088</v>
      </c>
      <c r="AG40" s="76">
        <v>-0.012375</v>
      </c>
      <c r="AH40" s="76">
        <v>-0.013193</v>
      </c>
      <c r="AI40" s="76">
        <v>-0.014062</v>
      </c>
      <c r="AJ40" s="76">
        <v>-0.014919</v>
      </c>
      <c r="AK40" s="76">
        <v>-0.015585</v>
      </c>
      <c r="AL40" s="76">
        <v>-0.016209</v>
      </c>
    </row>
    <row r="41" ht="12.75" customHeight="1">
      <c r="A41" s="76">
        <v>0.026104</v>
      </c>
      <c r="B41" s="76">
        <v>0.024985</v>
      </c>
      <c r="C41" s="76">
        <v>0.023351</v>
      </c>
      <c r="D41" s="76">
        <v>0.021832</v>
      </c>
      <c r="E41" s="76">
        <v>0.02064</v>
      </c>
      <c r="F41" s="76">
        <v>0.019645</v>
      </c>
      <c r="G41" s="76">
        <v>0.018615</v>
      </c>
      <c r="H41" s="76">
        <v>0.017592</v>
      </c>
      <c r="I41" s="76">
        <v>0.016618</v>
      </c>
      <c r="J41" s="76">
        <v>0.015457</v>
      </c>
      <c r="K41" s="76">
        <v>0.01425</v>
      </c>
      <c r="L41" s="76">
        <v>0.013265</v>
      </c>
      <c r="M41" s="76">
        <v>0.012283</v>
      </c>
      <c r="N41" s="76">
        <v>0.01146</v>
      </c>
      <c r="O41" s="76">
        <v>0.010577</v>
      </c>
      <c r="P41" s="76">
        <v>0.009785</v>
      </c>
      <c r="Q41" s="76">
        <v>0.008858</v>
      </c>
      <c r="R41" s="76">
        <v>0.007868</v>
      </c>
      <c r="S41" s="76">
        <v>0.006893</v>
      </c>
      <c r="T41" s="76">
        <v>0.00583</v>
      </c>
      <c r="U41" s="76">
        <v>0.004838</v>
      </c>
      <c r="V41" s="76">
        <v>0.003685</v>
      </c>
      <c r="W41" s="76">
        <v>0.002467</v>
      </c>
      <c r="X41" s="76">
        <v>0.001156</v>
      </c>
      <c r="Y41" s="76">
        <v>0.0</v>
      </c>
      <c r="Z41" s="76">
        <v>-0.001153</v>
      </c>
      <c r="AA41" s="76">
        <v>-0.002482</v>
      </c>
      <c r="AB41" s="76">
        <v>-0.003804</v>
      </c>
      <c r="AC41" s="76">
        <v>-0.005569</v>
      </c>
      <c r="AD41" s="76">
        <v>-0.007915</v>
      </c>
      <c r="AE41" s="76">
        <v>-0.009776</v>
      </c>
      <c r="AF41" s="76">
        <v>-0.010994</v>
      </c>
      <c r="AG41" s="76">
        <v>-0.012193</v>
      </c>
      <c r="AH41" s="76">
        <v>-0.013021</v>
      </c>
      <c r="AI41" s="76">
        <v>-0.013922</v>
      </c>
      <c r="AJ41" s="76">
        <v>-0.01477</v>
      </c>
      <c r="AK41" s="76">
        <v>-0.015445</v>
      </c>
      <c r="AL41" s="76">
        <v>-0.015891</v>
      </c>
    </row>
    <row r="42" ht="12.75" customHeight="1">
      <c r="A42" s="76">
        <v>0.020235</v>
      </c>
      <c r="B42" s="76">
        <v>0.019552</v>
      </c>
      <c r="C42" s="76">
        <v>0.018143</v>
      </c>
      <c r="D42" s="76">
        <v>0.016911</v>
      </c>
      <c r="E42" s="76">
        <v>0.015821</v>
      </c>
      <c r="F42" s="76">
        <v>0.014961</v>
      </c>
      <c r="G42" s="76">
        <v>0.014326</v>
      </c>
      <c r="H42" s="76">
        <v>0.013441</v>
      </c>
      <c r="I42" s="76">
        <v>0.012707</v>
      </c>
      <c r="J42" s="76">
        <v>0.011709</v>
      </c>
      <c r="K42" s="76">
        <v>0.010863</v>
      </c>
      <c r="L42" s="76">
        <v>0.010211</v>
      </c>
      <c r="M42" s="76">
        <v>0.009315</v>
      </c>
      <c r="N42" s="76">
        <v>0.008536</v>
      </c>
      <c r="O42" s="76">
        <v>0.008009</v>
      </c>
      <c r="P42" s="76">
        <v>0.007269</v>
      </c>
      <c r="Q42" s="76">
        <v>0.006425</v>
      </c>
      <c r="R42" s="76">
        <v>0.005665</v>
      </c>
      <c r="S42" s="76">
        <v>0.004915</v>
      </c>
      <c r="T42" s="76">
        <v>0.004181</v>
      </c>
      <c r="U42" s="76">
        <v>0.003454</v>
      </c>
      <c r="V42" s="76">
        <v>0.002587</v>
      </c>
      <c r="W42" s="76">
        <v>0.001692</v>
      </c>
      <c r="X42" s="76">
        <v>8.03E-4</v>
      </c>
      <c r="Y42" s="76">
        <v>0.0</v>
      </c>
      <c r="Z42" s="76">
        <v>-8.13E-4</v>
      </c>
      <c r="AA42" s="76">
        <v>-0.001615</v>
      </c>
      <c r="AB42" s="76">
        <v>-0.002353</v>
      </c>
      <c r="AC42" s="76">
        <v>-0.003199</v>
      </c>
      <c r="AD42" s="76">
        <v>-0.004348</v>
      </c>
      <c r="AE42" s="76">
        <v>-0.005023</v>
      </c>
      <c r="AF42" s="76">
        <v>-0.005246</v>
      </c>
      <c r="AG42" s="76">
        <v>-0.005567</v>
      </c>
      <c r="AH42" s="76">
        <v>-0.005523</v>
      </c>
      <c r="AI42" s="76">
        <v>-0.005609</v>
      </c>
      <c r="AJ42" s="76">
        <v>-0.005772</v>
      </c>
      <c r="AK42" s="76">
        <v>-0.005974</v>
      </c>
      <c r="AL42" s="76">
        <v>-0.006033</v>
      </c>
    </row>
    <row r="43" ht="12.75" customHeight="1">
      <c r="A43" s="76">
        <v>0.020028</v>
      </c>
      <c r="B43" s="76">
        <v>0.019099</v>
      </c>
      <c r="C43" s="76">
        <v>0.017788</v>
      </c>
      <c r="D43" s="76">
        <v>0.016623</v>
      </c>
      <c r="E43" s="76">
        <v>0.015631</v>
      </c>
      <c r="F43" s="76">
        <v>0.014765</v>
      </c>
      <c r="G43" s="76">
        <v>0.013858</v>
      </c>
      <c r="H43" s="76">
        <v>0.013077</v>
      </c>
      <c r="I43" s="76">
        <v>0.012302</v>
      </c>
      <c r="J43" s="76">
        <v>0.011383</v>
      </c>
      <c r="K43" s="76">
        <v>0.010475</v>
      </c>
      <c r="L43" s="76">
        <v>0.009767</v>
      </c>
      <c r="M43" s="76">
        <v>0.009161</v>
      </c>
      <c r="N43" s="76">
        <v>0.008449</v>
      </c>
      <c r="O43" s="76">
        <v>0.007735</v>
      </c>
      <c r="P43" s="76">
        <v>0.007005</v>
      </c>
      <c r="Q43" s="76">
        <v>0.006296</v>
      </c>
      <c r="R43" s="76">
        <v>0.00559</v>
      </c>
      <c r="S43" s="76">
        <v>0.004846</v>
      </c>
      <c r="T43" s="76">
        <v>0.004163</v>
      </c>
      <c r="U43" s="76">
        <v>0.003388</v>
      </c>
      <c r="V43" s="76">
        <v>0.002546</v>
      </c>
      <c r="W43" s="76">
        <v>0.001663</v>
      </c>
      <c r="X43" s="76">
        <v>7.91E-4</v>
      </c>
      <c r="Y43" s="76">
        <v>0.0</v>
      </c>
      <c r="Z43" s="76">
        <v>-7.37E-4</v>
      </c>
      <c r="AA43" s="76">
        <v>-0.001496</v>
      </c>
      <c r="AB43" s="76">
        <v>-0.00226</v>
      </c>
      <c r="AC43" s="76">
        <v>-0.003079</v>
      </c>
      <c r="AD43" s="76">
        <v>-0.004293</v>
      </c>
      <c r="AE43" s="76">
        <v>-0.005037</v>
      </c>
      <c r="AF43" s="76">
        <v>-0.005368</v>
      </c>
      <c r="AG43" s="76">
        <v>-0.005719</v>
      </c>
      <c r="AH43" s="76">
        <v>-0.005697</v>
      </c>
      <c r="AI43" s="76">
        <v>-0.005831</v>
      </c>
      <c r="AJ43" s="76">
        <v>-0.006084</v>
      </c>
      <c r="AK43" s="76">
        <v>-0.006221</v>
      </c>
      <c r="AL43" s="76">
        <v>-0.006267</v>
      </c>
    </row>
    <row r="44" ht="12.75" customHeight="1">
      <c r="A44" s="76">
        <v>0.020275</v>
      </c>
      <c r="B44" s="76">
        <v>0.019536</v>
      </c>
      <c r="C44" s="76">
        <v>0.018174</v>
      </c>
      <c r="D44" s="76">
        <v>0.017082</v>
      </c>
      <c r="E44" s="76">
        <v>0.015885</v>
      </c>
      <c r="F44" s="76">
        <v>0.015014</v>
      </c>
      <c r="G44" s="76">
        <v>0.01428</v>
      </c>
      <c r="H44" s="76">
        <v>0.013563</v>
      </c>
      <c r="I44" s="76">
        <v>0.012744</v>
      </c>
      <c r="J44" s="76">
        <v>0.011794</v>
      </c>
      <c r="K44" s="76">
        <v>0.010986</v>
      </c>
      <c r="L44" s="76">
        <v>0.010268</v>
      </c>
      <c r="M44" s="76">
        <v>0.009581</v>
      </c>
      <c r="N44" s="76">
        <v>0.008726</v>
      </c>
      <c r="O44" s="76">
        <v>0.008219</v>
      </c>
      <c r="P44" s="76">
        <v>0.007464</v>
      </c>
      <c r="Q44" s="76">
        <v>0.006649</v>
      </c>
      <c r="R44" s="76">
        <v>0.005833</v>
      </c>
      <c r="S44" s="76">
        <v>0.005057</v>
      </c>
      <c r="T44" s="76">
        <v>0.004312</v>
      </c>
      <c r="U44" s="76">
        <v>0.003593</v>
      </c>
      <c r="V44" s="76">
        <v>0.002794</v>
      </c>
      <c r="W44" s="76">
        <v>0.001824</v>
      </c>
      <c r="X44" s="76">
        <v>8.7E-4</v>
      </c>
      <c r="Y44" s="76">
        <v>0.0</v>
      </c>
      <c r="Z44" s="76">
        <v>-7.71E-4</v>
      </c>
      <c r="AA44" s="76">
        <v>-0.001507</v>
      </c>
      <c r="AB44" s="76">
        <v>-0.002399</v>
      </c>
      <c r="AC44" s="76">
        <v>-0.003194</v>
      </c>
      <c r="AD44" s="76">
        <v>-0.004439</v>
      </c>
      <c r="AE44" s="76">
        <v>-0.005196</v>
      </c>
      <c r="AF44" s="76">
        <v>-0.005557</v>
      </c>
      <c r="AG44" s="76">
        <v>-0.005929</v>
      </c>
      <c r="AH44" s="76">
        <v>-0.005929</v>
      </c>
      <c r="AI44" s="76">
        <v>-0.006055</v>
      </c>
      <c r="AJ44" s="76">
        <v>-0.006263</v>
      </c>
      <c r="AK44" s="76">
        <v>-0.006388</v>
      </c>
      <c r="AL44" s="76">
        <v>-0.006555</v>
      </c>
    </row>
    <row r="45" ht="12.75" customHeight="1">
      <c r="A45" s="76">
        <v>0.020423</v>
      </c>
      <c r="B45" s="76">
        <v>0.01962</v>
      </c>
      <c r="C45" s="76">
        <v>0.018238</v>
      </c>
      <c r="D45" s="76">
        <v>0.01701</v>
      </c>
      <c r="E45" s="76">
        <v>0.016026</v>
      </c>
      <c r="F45" s="76">
        <v>0.015169</v>
      </c>
      <c r="G45" s="76">
        <v>0.014461</v>
      </c>
      <c r="H45" s="76">
        <v>0.01354</v>
      </c>
      <c r="I45" s="76">
        <v>0.012798</v>
      </c>
      <c r="J45" s="76">
        <v>0.011848</v>
      </c>
      <c r="K45" s="76">
        <v>0.010913</v>
      </c>
      <c r="L45" s="76">
        <v>0.010274</v>
      </c>
      <c r="M45" s="76">
        <v>0.00945</v>
      </c>
      <c r="N45" s="76">
        <v>0.008749</v>
      </c>
      <c r="O45" s="76">
        <v>0.008132</v>
      </c>
      <c r="P45" s="76">
        <v>0.007367</v>
      </c>
      <c r="Q45" s="76">
        <v>0.006526</v>
      </c>
      <c r="R45" s="76">
        <v>0.005772</v>
      </c>
      <c r="S45" s="76">
        <v>0.005025</v>
      </c>
      <c r="T45" s="76">
        <v>0.004287</v>
      </c>
      <c r="U45" s="76">
        <v>0.003508</v>
      </c>
      <c r="V45" s="76">
        <v>0.002638</v>
      </c>
      <c r="W45" s="76">
        <v>0.00174</v>
      </c>
      <c r="X45" s="76">
        <v>8.35E-4</v>
      </c>
      <c r="Y45" s="76">
        <v>0.0</v>
      </c>
      <c r="Z45" s="76">
        <v>-8.46E-4</v>
      </c>
      <c r="AA45" s="76">
        <v>-0.001681</v>
      </c>
      <c r="AB45" s="76">
        <v>-0.002406</v>
      </c>
      <c r="AC45" s="76">
        <v>-0.003362</v>
      </c>
      <c r="AD45" s="76">
        <v>-0.004633</v>
      </c>
      <c r="AE45" s="76">
        <v>-0.005451</v>
      </c>
      <c r="AF45" s="76">
        <v>-0.005816</v>
      </c>
      <c r="AG45" s="76">
        <v>-0.006194</v>
      </c>
      <c r="AH45" s="76">
        <v>-0.006277</v>
      </c>
      <c r="AI45" s="76">
        <v>-0.006485</v>
      </c>
      <c r="AJ45" s="76">
        <v>-0.006713</v>
      </c>
      <c r="AK45" s="76">
        <v>-0.006845</v>
      </c>
      <c r="AL45" s="76">
        <v>-0.006947</v>
      </c>
    </row>
    <row r="46" ht="12.75" customHeight="1">
      <c r="A46" s="76">
        <v>0.020486</v>
      </c>
      <c r="B46" s="76">
        <v>0.019596</v>
      </c>
      <c r="C46" s="76">
        <v>0.018281</v>
      </c>
      <c r="D46" s="76">
        <v>0.017173</v>
      </c>
      <c r="E46" s="76">
        <v>0.016031</v>
      </c>
      <c r="F46" s="76">
        <v>0.015171</v>
      </c>
      <c r="G46" s="76">
        <v>0.014332</v>
      </c>
      <c r="H46" s="76">
        <v>0.01364</v>
      </c>
      <c r="I46" s="76">
        <v>0.012801</v>
      </c>
      <c r="J46" s="76">
        <v>0.011849</v>
      </c>
      <c r="K46" s="76">
        <v>0.010966</v>
      </c>
      <c r="L46" s="76">
        <v>0.01022</v>
      </c>
      <c r="M46" s="76">
        <v>0.009572</v>
      </c>
      <c r="N46" s="76">
        <v>0.008782</v>
      </c>
      <c r="O46" s="76">
        <v>0.00811</v>
      </c>
      <c r="P46" s="76">
        <v>0.00731</v>
      </c>
      <c r="Q46" s="76">
        <v>0.006558</v>
      </c>
      <c r="R46" s="76">
        <v>0.005801</v>
      </c>
      <c r="S46" s="76">
        <v>0.005035</v>
      </c>
      <c r="T46" s="76">
        <v>0.004331</v>
      </c>
      <c r="U46" s="76">
        <v>0.003547</v>
      </c>
      <c r="V46" s="76">
        <v>0.002757</v>
      </c>
      <c r="W46" s="76">
        <v>0.001811</v>
      </c>
      <c r="X46" s="76">
        <v>8.6E-4</v>
      </c>
      <c r="Y46" s="76">
        <v>0.0</v>
      </c>
      <c r="Z46" s="76">
        <v>-8.16E-4</v>
      </c>
      <c r="AA46" s="76">
        <v>-0.001647</v>
      </c>
      <c r="AB46" s="76">
        <v>-0.002486</v>
      </c>
      <c r="AC46" s="76">
        <v>-0.003379</v>
      </c>
      <c r="AD46" s="76">
        <v>-0.004747</v>
      </c>
      <c r="AE46" s="76">
        <v>-0.005631</v>
      </c>
      <c r="AF46" s="76">
        <v>-0.006097</v>
      </c>
      <c r="AG46" s="76">
        <v>-0.006559</v>
      </c>
      <c r="AH46" s="76">
        <v>-0.006672</v>
      </c>
      <c r="AI46" s="76">
        <v>-0.006901</v>
      </c>
      <c r="AJ46" s="76">
        <v>-0.007225</v>
      </c>
      <c r="AK46" s="76">
        <v>-0.007375</v>
      </c>
      <c r="AL46" s="76">
        <v>-0.007496</v>
      </c>
    </row>
    <row r="47" ht="12.75" customHeight="1">
      <c r="A47" s="76">
        <v>0.021402</v>
      </c>
      <c r="B47" s="76">
        <v>0.020573</v>
      </c>
      <c r="C47" s="76">
        <v>0.019066</v>
      </c>
      <c r="D47" s="76">
        <v>0.017846</v>
      </c>
      <c r="E47" s="76">
        <v>0.016669</v>
      </c>
      <c r="F47" s="76">
        <v>0.01578</v>
      </c>
      <c r="G47" s="76">
        <v>0.015002</v>
      </c>
      <c r="H47" s="76">
        <v>0.014158</v>
      </c>
      <c r="I47" s="76">
        <v>0.013303</v>
      </c>
      <c r="J47" s="76">
        <v>0.012331</v>
      </c>
      <c r="K47" s="76">
        <v>0.011401</v>
      </c>
      <c r="L47" s="76">
        <v>0.010668</v>
      </c>
      <c r="M47" s="76">
        <v>0.009818</v>
      </c>
      <c r="N47" s="76">
        <v>0.008942</v>
      </c>
      <c r="O47" s="76">
        <v>0.0083</v>
      </c>
      <c r="P47" s="76">
        <v>0.00746</v>
      </c>
      <c r="Q47" s="76">
        <v>0.006577</v>
      </c>
      <c r="R47" s="76">
        <v>0.005805</v>
      </c>
      <c r="S47" s="76">
        <v>0.005086</v>
      </c>
      <c r="T47" s="76">
        <v>0.004418</v>
      </c>
      <c r="U47" s="76">
        <v>0.003644</v>
      </c>
      <c r="V47" s="76">
        <v>0.00281</v>
      </c>
      <c r="W47" s="76">
        <v>0.001877</v>
      </c>
      <c r="X47" s="76">
        <v>9.38E-4</v>
      </c>
      <c r="Y47" s="76">
        <v>0.0</v>
      </c>
      <c r="Z47" s="76">
        <v>-8.42E-4</v>
      </c>
      <c r="AA47" s="76">
        <v>-0.001669</v>
      </c>
      <c r="AB47" s="76">
        <v>-0.002543</v>
      </c>
      <c r="AC47" s="76">
        <v>-0.003504</v>
      </c>
      <c r="AD47" s="76">
        <v>-0.004859</v>
      </c>
      <c r="AE47" s="76">
        <v>-0.005734</v>
      </c>
      <c r="AF47" s="76">
        <v>-0.006205</v>
      </c>
      <c r="AG47" s="76">
        <v>-0.006673</v>
      </c>
      <c r="AH47" s="76">
        <v>-0.006779</v>
      </c>
      <c r="AI47" s="76">
        <v>-0.007038</v>
      </c>
      <c r="AJ47" s="76">
        <v>-0.007282</v>
      </c>
      <c r="AK47" s="76">
        <v>-0.007488</v>
      </c>
      <c r="AL47" s="76">
        <v>-0.007684</v>
      </c>
    </row>
    <row r="48" ht="12.75" customHeight="1">
      <c r="A48" s="76">
        <v>0.021385</v>
      </c>
      <c r="B48" s="76">
        <v>0.020537</v>
      </c>
      <c r="C48" s="76">
        <v>0.019158</v>
      </c>
      <c r="D48" s="76">
        <v>0.017893</v>
      </c>
      <c r="E48" s="76">
        <v>0.016855</v>
      </c>
      <c r="F48" s="76">
        <v>0.015976</v>
      </c>
      <c r="G48" s="76">
        <v>0.015193</v>
      </c>
      <c r="H48" s="76">
        <v>0.014346</v>
      </c>
      <c r="I48" s="76">
        <v>0.013555</v>
      </c>
      <c r="J48" s="76">
        <v>0.012562</v>
      </c>
      <c r="K48" s="76">
        <v>0.011604</v>
      </c>
      <c r="L48" s="76">
        <v>0.010872</v>
      </c>
      <c r="M48" s="76">
        <v>0.010102</v>
      </c>
      <c r="N48" s="76">
        <v>0.009335</v>
      </c>
      <c r="O48" s="76">
        <v>0.0086</v>
      </c>
      <c r="P48" s="76">
        <v>0.007782</v>
      </c>
      <c r="Q48" s="76">
        <v>0.006949</v>
      </c>
      <c r="R48" s="76">
        <v>0.006132</v>
      </c>
      <c r="S48" s="76">
        <v>0.005331</v>
      </c>
      <c r="T48" s="76">
        <v>0.004528</v>
      </c>
      <c r="U48" s="76">
        <v>0.003736</v>
      </c>
      <c r="V48" s="76">
        <v>0.002855</v>
      </c>
      <c r="W48" s="76">
        <v>0.001894</v>
      </c>
      <c r="X48" s="76">
        <v>8.67E-4</v>
      </c>
      <c r="Y48" s="76">
        <v>0.0</v>
      </c>
      <c r="Z48" s="76">
        <v>-9.1E-4</v>
      </c>
      <c r="AA48" s="76">
        <v>-0.001852</v>
      </c>
      <c r="AB48" s="76">
        <v>-0.002667</v>
      </c>
      <c r="AC48" s="76">
        <v>-0.003711</v>
      </c>
      <c r="AD48" s="76">
        <v>-0.005099</v>
      </c>
      <c r="AE48" s="76">
        <v>-0.006068</v>
      </c>
      <c r="AF48" s="76">
        <v>-0.00658</v>
      </c>
      <c r="AG48" s="76">
        <v>-0.007106</v>
      </c>
      <c r="AH48" s="76">
        <v>-0.007267</v>
      </c>
      <c r="AI48" s="76">
        <v>-0.007568</v>
      </c>
      <c r="AJ48" s="76">
        <v>-0.007897</v>
      </c>
      <c r="AK48" s="76">
        <v>-0.008086</v>
      </c>
      <c r="AL48" s="76">
        <v>-0.00821</v>
      </c>
    </row>
    <row r="49" ht="12.75" customHeight="1">
      <c r="A49" s="76">
        <v>0.021159</v>
      </c>
      <c r="B49" s="76">
        <v>0.020256</v>
      </c>
      <c r="C49" s="76">
        <v>0.018869</v>
      </c>
      <c r="D49" s="76">
        <v>0.017788</v>
      </c>
      <c r="E49" s="76">
        <v>0.016733</v>
      </c>
      <c r="F49" s="76">
        <v>0.015858</v>
      </c>
      <c r="G49" s="76">
        <v>0.01507</v>
      </c>
      <c r="H49" s="76">
        <v>0.014277</v>
      </c>
      <c r="I49" s="76">
        <v>0.013423</v>
      </c>
      <c r="J49" s="76">
        <v>0.01246</v>
      </c>
      <c r="K49" s="76">
        <v>0.011569</v>
      </c>
      <c r="L49" s="76">
        <v>0.01081</v>
      </c>
      <c r="M49" s="76">
        <v>0.010061</v>
      </c>
      <c r="N49" s="76">
        <v>0.009179</v>
      </c>
      <c r="O49" s="76">
        <v>0.008449</v>
      </c>
      <c r="P49" s="76">
        <v>0.007626</v>
      </c>
      <c r="Q49" s="76">
        <v>0.006721</v>
      </c>
      <c r="R49" s="76">
        <v>0.005918</v>
      </c>
      <c r="S49" s="76">
        <v>0.005121</v>
      </c>
      <c r="T49" s="76">
        <v>0.004423</v>
      </c>
      <c r="U49" s="76">
        <v>0.003656</v>
      </c>
      <c r="V49" s="76">
        <v>0.002797</v>
      </c>
      <c r="W49" s="76">
        <v>0.001831</v>
      </c>
      <c r="X49" s="76">
        <v>8.97E-4</v>
      </c>
      <c r="Y49" s="76">
        <v>0.0</v>
      </c>
      <c r="Z49" s="76">
        <v>-8.55E-4</v>
      </c>
      <c r="AA49" s="76">
        <v>-0.001684</v>
      </c>
      <c r="AB49" s="76">
        <v>-0.002644</v>
      </c>
      <c r="AC49" s="76">
        <v>-0.003591</v>
      </c>
      <c r="AD49" s="76">
        <v>-0.005038</v>
      </c>
      <c r="AE49" s="76">
        <v>-0.005984</v>
      </c>
      <c r="AF49" s="76">
        <v>-0.0065</v>
      </c>
      <c r="AG49" s="76">
        <v>-0.00703</v>
      </c>
      <c r="AH49" s="76">
        <v>-0.007208</v>
      </c>
      <c r="AI49" s="76">
        <v>-0.007465</v>
      </c>
      <c r="AJ49" s="76">
        <v>-0.007775</v>
      </c>
      <c r="AK49" s="76">
        <v>-0.007988</v>
      </c>
      <c r="AL49" s="76">
        <v>-0.008151</v>
      </c>
    </row>
    <row r="50" ht="12.75" customHeight="1">
      <c r="A50" s="76">
        <v>0.021388</v>
      </c>
      <c r="B50" s="76">
        <v>0.020567</v>
      </c>
      <c r="C50" s="76">
        <v>0.01907</v>
      </c>
      <c r="D50" s="76">
        <v>0.017788</v>
      </c>
      <c r="E50" s="76">
        <v>0.016599</v>
      </c>
      <c r="F50" s="76">
        <v>0.015704</v>
      </c>
      <c r="G50" s="76">
        <v>0.01501</v>
      </c>
      <c r="H50" s="76">
        <v>0.014168</v>
      </c>
      <c r="I50" s="76">
        <v>0.01333</v>
      </c>
      <c r="J50" s="76">
        <v>0.01232</v>
      </c>
      <c r="K50" s="76">
        <v>0.011421</v>
      </c>
      <c r="L50" s="76">
        <v>0.010776</v>
      </c>
      <c r="M50" s="76">
        <v>0.010033</v>
      </c>
      <c r="N50" s="76">
        <v>0.009197</v>
      </c>
      <c r="O50" s="76">
        <v>0.008412</v>
      </c>
      <c r="P50" s="76">
        <v>0.007524</v>
      </c>
      <c r="Q50" s="76">
        <v>0.00667</v>
      </c>
      <c r="R50" s="76">
        <v>0.005851</v>
      </c>
      <c r="S50" s="76">
        <v>0.005077</v>
      </c>
      <c r="T50" s="76">
        <v>0.004421</v>
      </c>
      <c r="U50" s="76">
        <v>0.003662</v>
      </c>
      <c r="V50" s="76">
        <v>0.002864</v>
      </c>
      <c r="W50" s="76">
        <v>0.001899</v>
      </c>
      <c r="X50" s="76">
        <v>8.8E-4</v>
      </c>
      <c r="Y50" s="76">
        <v>0.0</v>
      </c>
      <c r="Z50" s="76">
        <v>-9.19E-4</v>
      </c>
      <c r="AA50" s="76">
        <v>-0.00183</v>
      </c>
      <c r="AB50" s="76">
        <v>-0.002649</v>
      </c>
      <c r="AC50" s="76">
        <v>-0.003681</v>
      </c>
      <c r="AD50" s="76">
        <v>-0.005121</v>
      </c>
      <c r="AE50" s="76">
        <v>-0.006068</v>
      </c>
      <c r="AF50" s="76">
        <v>-0.006618</v>
      </c>
      <c r="AG50" s="76">
        <v>-0.00712</v>
      </c>
      <c r="AH50" s="76">
        <v>-0.007262</v>
      </c>
      <c r="AI50" s="76">
        <v>-0.007573</v>
      </c>
      <c r="AJ50" s="76">
        <v>-0.007864</v>
      </c>
      <c r="AK50" s="76">
        <v>-0.008064</v>
      </c>
      <c r="AL50" s="76">
        <v>-0.008225</v>
      </c>
    </row>
    <row r="51" ht="12.75" customHeight="1">
      <c r="A51" s="76">
        <v>0.021392</v>
      </c>
      <c r="B51" s="76">
        <v>0.020467</v>
      </c>
      <c r="C51" s="76">
        <v>0.019125</v>
      </c>
      <c r="D51" s="76">
        <v>0.017908</v>
      </c>
      <c r="E51" s="76">
        <v>0.016849</v>
      </c>
      <c r="F51" s="76">
        <v>0.016011</v>
      </c>
      <c r="G51" s="76">
        <v>0.015245</v>
      </c>
      <c r="H51" s="76">
        <v>0.014436</v>
      </c>
      <c r="I51" s="76">
        <v>0.013709</v>
      </c>
      <c r="J51" s="76">
        <v>0.012701</v>
      </c>
      <c r="K51" s="76">
        <v>0.011737</v>
      </c>
      <c r="L51" s="76">
        <v>0.01085</v>
      </c>
      <c r="M51" s="76">
        <v>0.009915</v>
      </c>
      <c r="N51" s="76">
        <v>0.009181</v>
      </c>
      <c r="O51" s="76">
        <v>0.008422</v>
      </c>
      <c r="P51" s="76">
        <v>0.007535</v>
      </c>
      <c r="Q51" s="76">
        <v>0.006644</v>
      </c>
      <c r="R51" s="76">
        <v>0.005884</v>
      </c>
      <c r="S51" s="76">
        <v>0.005087</v>
      </c>
      <c r="T51" s="76">
        <v>0.004336</v>
      </c>
      <c r="U51" s="76">
        <v>0.003553</v>
      </c>
      <c r="V51" s="76">
        <v>0.002739</v>
      </c>
      <c r="W51" s="76">
        <v>0.001862</v>
      </c>
      <c r="X51" s="76">
        <v>9.45E-4</v>
      </c>
      <c r="Y51" s="76">
        <v>0.0</v>
      </c>
      <c r="Z51" s="76">
        <v>-8.23E-4</v>
      </c>
      <c r="AA51" s="76">
        <v>-0.001667</v>
      </c>
      <c r="AB51" s="76">
        <v>-0.002581</v>
      </c>
      <c r="AC51" s="76">
        <v>-0.003564</v>
      </c>
      <c r="AD51" s="76">
        <v>-0.004933</v>
      </c>
      <c r="AE51" s="76">
        <v>-0.005902</v>
      </c>
      <c r="AF51" s="76">
        <v>-0.006475</v>
      </c>
      <c r="AG51" s="76">
        <v>-0.007055</v>
      </c>
      <c r="AH51" s="76">
        <v>-0.007213</v>
      </c>
      <c r="AI51" s="76">
        <v>-0.007519</v>
      </c>
      <c r="AJ51" s="76">
        <v>-0.007839</v>
      </c>
      <c r="AK51" s="76">
        <v>-0.008045</v>
      </c>
      <c r="AL51" s="76">
        <v>-0.008204</v>
      </c>
    </row>
    <row r="52" ht="12.75" customHeight="1">
      <c r="A52" s="76">
        <v>0.02139</v>
      </c>
      <c r="B52" s="76">
        <v>0.020568</v>
      </c>
      <c r="C52" s="76">
        <v>0.019077</v>
      </c>
      <c r="D52" s="76">
        <v>0.017946</v>
      </c>
      <c r="E52" s="76">
        <v>0.016813</v>
      </c>
      <c r="F52" s="76">
        <v>0.015978</v>
      </c>
      <c r="G52" s="76">
        <v>0.015248</v>
      </c>
      <c r="H52" s="76">
        <v>0.01444</v>
      </c>
      <c r="I52" s="76">
        <v>0.013538</v>
      </c>
      <c r="J52" s="76">
        <v>0.012611</v>
      </c>
      <c r="K52" s="76">
        <v>0.011693</v>
      </c>
      <c r="L52" s="76">
        <v>0.010956</v>
      </c>
      <c r="M52" s="76">
        <v>0.010216</v>
      </c>
      <c r="N52" s="76">
        <v>0.009112</v>
      </c>
      <c r="O52" s="76">
        <v>0.008327</v>
      </c>
      <c r="P52" s="76">
        <v>0.007422</v>
      </c>
      <c r="Q52" s="76">
        <v>0.006585</v>
      </c>
      <c r="R52" s="76">
        <v>0.005712</v>
      </c>
      <c r="S52" s="76">
        <v>0.004962</v>
      </c>
      <c r="T52" s="76">
        <v>0.004267</v>
      </c>
      <c r="U52" s="76">
        <v>0.003535</v>
      </c>
      <c r="V52" s="76">
        <v>0.002817</v>
      </c>
      <c r="W52" s="76">
        <v>0.00177</v>
      </c>
      <c r="X52" s="76">
        <v>8.55E-4</v>
      </c>
      <c r="Y52" s="76">
        <v>0.0</v>
      </c>
      <c r="Z52" s="76">
        <v>-9.2E-4</v>
      </c>
      <c r="AA52" s="76">
        <v>-0.001743</v>
      </c>
      <c r="AB52" s="76">
        <v>-0.002563</v>
      </c>
      <c r="AC52" s="76">
        <v>-0.003598</v>
      </c>
      <c r="AD52" s="76">
        <v>-0.005051</v>
      </c>
      <c r="AE52" s="76">
        <v>-0.005965</v>
      </c>
      <c r="AF52" s="76">
        <v>-0.006503</v>
      </c>
      <c r="AG52" s="76">
        <v>-0.006987</v>
      </c>
      <c r="AH52" s="76">
        <v>-0.007211</v>
      </c>
      <c r="AI52" s="76">
        <v>-0.00753</v>
      </c>
      <c r="AJ52" s="76">
        <v>-0.007854</v>
      </c>
      <c r="AK52" s="76">
        <v>-0.00805</v>
      </c>
      <c r="AL52" s="76">
        <v>-0.008185</v>
      </c>
    </row>
    <row r="53" ht="12.75" customHeight="1">
      <c r="A53" s="76">
        <v>0.021474</v>
      </c>
      <c r="B53" s="76">
        <v>0.020529</v>
      </c>
      <c r="C53" s="76">
        <v>0.019035</v>
      </c>
      <c r="D53" s="76">
        <v>0.017872</v>
      </c>
      <c r="E53" s="76">
        <v>0.016798</v>
      </c>
      <c r="F53" s="76">
        <v>0.015967</v>
      </c>
      <c r="G53" s="76">
        <v>0.015191</v>
      </c>
      <c r="H53" s="76">
        <v>0.014391</v>
      </c>
      <c r="I53" s="76">
        <v>0.013621</v>
      </c>
      <c r="J53" s="76">
        <v>0.012678</v>
      </c>
      <c r="K53" s="76">
        <v>0.011751</v>
      </c>
      <c r="L53" s="76">
        <v>0.010958</v>
      </c>
      <c r="M53" s="76">
        <v>0.010096</v>
      </c>
      <c r="N53" s="76">
        <v>0.009036</v>
      </c>
      <c r="O53" s="76">
        <v>0.008259</v>
      </c>
      <c r="P53" s="76">
        <v>0.007404</v>
      </c>
      <c r="Q53" s="76">
        <v>0.006535</v>
      </c>
      <c r="R53" s="76">
        <v>0.005767</v>
      </c>
      <c r="S53" s="76">
        <v>0.004986</v>
      </c>
      <c r="T53" s="76">
        <v>0.004251</v>
      </c>
      <c r="U53" s="76">
        <v>0.003562</v>
      </c>
      <c r="V53" s="76">
        <v>0.002702</v>
      </c>
      <c r="W53" s="76">
        <v>0.001744</v>
      </c>
      <c r="X53" s="76">
        <v>8.67E-4</v>
      </c>
      <c r="Y53" s="76">
        <v>0.0</v>
      </c>
      <c r="Z53" s="76">
        <v>-8.56E-4</v>
      </c>
      <c r="AA53" s="76">
        <v>-0.001647</v>
      </c>
      <c r="AB53" s="76">
        <v>-0.002504</v>
      </c>
      <c r="AC53" s="76">
        <v>-0.003547</v>
      </c>
      <c r="AD53" s="76">
        <v>-0.004877</v>
      </c>
      <c r="AE53" s="76">
        <v>-0.005829</v>
      </c>
      <c r="AF53" s="76">
        <v>-0.006413</v>
      </c>
      <c r="AG53" s="76">
        <v>-0.006991</v>
      </c>
      <c r="AH53" s="76">
        <v>-0.007184</v>
      </c>
      <c r="AI53" s="76">
        <v>-0.007508</v>
      </c>
      <c r="AJ53" s="76">
        <v>-0.007848</v>
      </c>
      <c r="AK53" s="76">
        <v>-0.008019</v>
      </c>
      <c r="AL53" s="76">
        <v>-0.008172</v>
      </c>
    </row>
    <row r="54" ht="12.75" customHeight="1">
      <c r="A54" s="76">
        <v>0.021435</v>
      </c>
      <c r="B54" s="76">
        <v>0.020591</v>
      </c>
      <c r="C54" s="76">
        <v>0.01908</v>
      </c>
      <c r="D54" s="76">
        <v>0.017859</v>
      </c>
      <c r="E54" s="76">
        <v>0.016665</v>
      </c>
      <c r="F54" s="76">
        <v>0.01573</v>
      </c>
      <c r="G54" s="76">
        <v>0.015004</v>
      </c>
      <c r="H54" s="76">
        <v>0.014139</v>
      </c>
      <c r="I54" s="76">
        <v>0.013334</v>
      </c>
      <c r="J54" s="76">
        <v>0.012313</v>
      </c>
      <c r="K54" s="76">
        <v>0.011447</v>
      </c>
      <c r="L54" s="76">
        <v>0.010711</v>
      </c>
      <c r="M54" s="76">
        <v>0.009881</v>
      </c>
      <c r="N54" s="76">
        <v>0.00902</v>
      </c>
      <c r="O54" s="76">
        <v>0.008317</v>
      </c>
      <c r="P54" s="76">
        <v>0.007389</v>
      </c>
      <c r="Q54" s="76">
        <v>0.006488</v>
      </c>
      <c r="R54" s="76">
        <v>0.005634</v>
      </c>
      <c r="S54" s="76">
        <v>0.004894</v>
      </c>
      <c r="T54" s="76">
        <v>0.004184</v>
      </c>
      <c r="U54" s="76">
        <v>0.003502</v>
      </c>
      <c r="V54" s="76">
        <v>0.002716</v>
      </c>
      <c r="W54" s="76">
        <v>0.001786</v>
      </c>
      <c r="X54" s="76">
        <v>8.79E-4</v>
      </c>
      <c r="Y54" s="76">
        <v>0.0</v>
      </c>
      <c r="Z54" s="76">
        <v>-8.49E-4</v>
      </c>
      <c r="AA54" s="76">
        <v>-0.001687</v>
      </c>
      <c r="AB54" s="76">
        <v>-0.002548</v>
      </c>
      <c r="AC54" s="76">
        <v>-0.003573</v>
      </c>
      <c r="AD54" s="76">
        <v>-0.004959</v>
      </c>
      <c r="AE54" s="76">
        <v>-0.005932</v>
      </c>
      <c r="AF54" s="76">
        <v>-0.006402</v>
      </c>
      <c r="AG54" s="76">
        <v>-0.006939</v>
      </c>
      <c r="AH54" s="76">
        <v>-0.007098</v>
      </c>
      <c r="AI54" s="76">
        <v>-0.007418</v>
      </c>
      <c r="AJ54" s="76">
        <v>-0.007734</v>
      </c>
      <c r="AK54" s="76">
        <v>-0.007907</v>
      </c>
      <c r="AL54" s="76">
        <v>-0.008128</v>
      </c>
    </row>
    <row r="55" ht="12.75" customHeight="1">
      <c r="A55" s="76">
        <v>0.021004</v>
      </c>
      <c r="B55" s="76">
        <v>0.020024</v>
      </c>
      <c r="C55" s="76">
        <v>0.018625</v>
      </c>
      <c r="D55" s="76">
        <v>0.017405</v>
      </c>
      <c r="E55" s="76">
        <v>0.016318</v>
      </c>
      <c r="F55" s="76">
        <v>0.015536</v>
      </c>
      <c r="G55" s="76">
        <v>0.01473</v>
      </c>
      <c r="H55" s="76">
        <v>0.013898</v>
      </c>
      <c r="I55" s="76">
        <v>0.013103</v>
      </c>
      <c r="J55" s="76">
        <v>0.012154</v>
      </c>
      <c r="K55" s="76">
        <v>0.011216</v>
      </c>
      <c r="L55" s="76">
        <v>0.010519</v>
      </c>
      <c r="M55" s="76">
        <v>0.009745</v>
      </c>
      <c r="N55" s="76">
        <v>0.008954</v>
      </c>
      <c r="O55" s="76">
        <v>0.008122</v>
      </c>
      <c r="P55" s="76">
        <v>0.007215</v>
      </c>
      <c r="Q55" s="76">
        <v>0.006367</v>
      </c>
      <c r="R55" s="76">
        <v>0.005534</v>
      </c>
      <c r="S55" s="76">
        <v>0.00476</v>
      </c>
      <c r="T55" s="76">
        <v>0.004056</v>
      </c>
      <c r="U55" s="76">
        <v>0.003289</v>
      </c>
      <c r="V55" s="76">
        <v>0.002548</v>
      </c>
      <c r="W55" s="76">
        <v>0.001668</v>
      </c>
      <c r="X55" s="76">
        <v>8.14E-4</v>
      </c>
      <c r="Y55" s="76">
        <v>0.0</v>
      </c>
      <c r="Z55" s="76">
        <v>-8.74E-4</v>
      </c>
      <c r="AA55" s="76">
        <v>-0.001707</v>
      </c>
      <c r="AB55" s="76">
        <v>-0.002511</v>
      </c>
      <c r="AC55" s="76">
        <v>-0.003532</v>
      </c>
      <c r="AD55" s="76">
        <v>-0.004909</v>
      </c>
      <c r="AE55" s="76">
        <v>-0.005839</v>
      </c>
      <c r="AF55" s="76">
        <v>-0.006447</v>
      </c>
      <c r="AG55" s="76">
        <v>-0.006974</v>
      </c>
      <c r="AH55" s="76">
        <v>-0.007176</v>
      </c>
      <c r="AI55" s="76">
        <v>-0.00753</v>
      </c>
      <c r="AJ55" s="76">
        <v>-0.007873</v>
      </c>
      <c r="AK55" s="76">
        <v>-0.008098</v>
      </c>
      <c r="AL55" s="76">
        <v>-0.008209</v>
      </c>
    </row>
    <row r="56" ht="12.75" customHeight="1">
      <c r="A56" s="76">
        <v>0.021064</v>
      </c>
      <c r="B56" s="76">
        <v>0.020177</v>
      </c>
      <c r="C56" s="76">
        <v>0.018753</v>
      </c>
      <c r="D56" s="76">
        <v>0.017643</v>
      </c>
      <c r="E56" s="76">
        <v>0.016489</v>
      </c>
      <c r="F56" s="76">
        <v>0.015563</v>
      </c>
      <c r="G56" s="76">
        <v>0.014815</v>
      </c>
      <c r="H56" s="76">
        <v>0.014074</v>
      </c>
      <c r="I56" s="76">
        <v>0.013249</v>
      </c>
      <c r="J56" s="76">
        <v>0.012327</v>
      </c>
      <c r="K56" s="76">
        <v>0.011476</v>
      </c>
      <c r="L56" s="76">
        <v>0.010647</v>
      </c>
      <c r="M56" s="76">
        <v>0.009946</v>
      </c>
      <c r="N56" s="76">
        <v>0.00908</v>
      </c>
      <c r="O56" s="76">
        <v>0.008406</v>
      </c>
      <c r="P56" s="76">
        <v>0.007538</v>
      </c>
      <c r="Q56" s="76">
        <v>0.006693</v>
      </c>
      <c r="R56" s="76">
        <v>0.005882</v>
      </c>
      <c r="S56" s="76">
        <v>0.005056</v>
      </c>
      <c r="T56" s="76">
        <v>0.004301</v>
      </c>
      <c r="U56" s="76">
        <v>0.003517</v>
      </c>
      <c r="V56" s="76">
        <v>0.002712</v>
      </c>
      <c r="W56" s="76">
        <v>0.001816</v>
      </c>
      <c r="X56" s="76">
        <v>9.3E-4</v>
      </c>
      <c r="Y56" s="76">
        <v>0.0</v>
      </c>
      <c r="Z56" s="76">
        <v>-8.07E-4</v>
      </c>
      <c r="AA56" s="76">
        <v>-0.001613</v>
      </c>
      <c r="AB56" s="76">
        <v>-0.002542</v>
      </c>
      <c r="AC56" s="76">
        <v>-0.003533</v>
      </c>
      <c r="AD56" s="76">
        <v>-0.004966</v>
      </c>
      <c r="AE56" s="76">
        <v>-0.00594</v>
      </c>
      <c r="AF56" s="76">
        <v>-0.006524</v>
      </c>
      <c r="AG56" s="76">
        <v>-0.007133</v>
      </c>
      <c r="AH56" s="76">
        <v>-0.007353</v>
      </c>
      <c r="AI56" s="76">
        <v>-0.007718</v>
      </c>
      <c r="AJ56" s="76">
        <v>-0.008113</v>
      </c>
      <c r="AK56" s="76">
        <v>-0.008272</v>
      </c>
      <c r="AL56" s="76">
        <v>-0.008441</v>
      </c>
    </row>
    <row r="57" ht="12.75" customHeight="1">
      <c r="A57" s="76">
        <v>0.021658</v>
      </c>
      <c r="B57" s="76">
        <v>0.020781</v>
      </c>
      <c r="C57" s="76">
        <v>0.019281</v>
      </c>
      <c r="D57" s="76">
        <v>0.017975</v>
      </c>
      <c r="E57" s="76">
        <v>0.01692</v>
      </c>
      <c r="F57" s="76">
        <v>0.016072</v>
      </c>
      <c r="G57" s="76">
        <v>0.01535</v>
      </c>
      <c r="H57" s="76">
        <v>0.014454</v>
      </c>
      <c r="I57" s="76">
        <v>0.013722</v>
      </c>
      <c r="J57" s="76">
        <v>0.012725</v>
      </c>
      <c r="K57" s="76">
        <v>0.011821</v>
      </c>
      <c r="L57" s="76">
        <v>0.011072</v>
      </c>
      <c r="M57" s="76">
        <v>0.010128</v>
      </c>
      <c r="N57" s="76">
        <v>0.009237</v>
      </c>
      <c r="O57" s="76">
        <v>0.008425</v>
      </c>
      <c r="P57" s="76">
        <v>0.007464</v>
      </c>
      <c r="Q57" s="76">
        <v>0.006467</v>
      </c>
      <c r="R57" s="76">
        <v>0.005569</v>
      </c>
      <c r="S57" s="76">
        <v>0.004826</v>
      </c>
      <c r="T57" s="76">
        <v>0.004072</v>
      </c>
      <c r="U57" s="76">
        <v>0.003381</v>
      </c>
      <c r="V57" s="76">
        <v>0.002596</v>
      </c>
      <c r="W57" s="76">
        <v>0.00174</v>
      </c>
      <c r="X57" s="76">
        <v>8.35E-4</v>
      </c>
      <c r="Y57" s="76">
        <v>0.0</v>
      </c>
      <c r="Z57" s="76">
        <v>-8.08E-4</v>
      </c>
      <c r="AA57" s="76">
        <v>-0.001622</v>
      </c>
      <c r="AB57" s="76">
        <v>-0.002365</v>
      </c>
      <c r="AC57" s="76">
        <v>-0.003415</v>
      </c>
      <c r="AD57" s="76">
        <v>-0.004793</v>
      </c>
      <c r="AE57" s="76">
        <v>-0.005712</v>
      </c>
      <c r="AF57" s="76">
        <v>-0.006234</v>
      </c>
      <c r="AG57" s="76">
        <v>-0.006779</v>
      </c>
      <c r="AH57" s="76">
        <v>-0.006958</v>
      </c>
      <c r="AI57" s="76">
        <v>-0.007363</v>
      </c>
      <c r="AJ57" s="76">
        <v>-0.007684</v>
      </c>
      <c r="AK57" s="76">
        <v>-0.007919</v>
      </c>
      <c r="AL57" s="76">
        <v>-0.008099</v>
      </c>
    </row>
    <row r="58" ht="12.75" customHeight="1">
      <c r="A58" s="76">
        <v>0.020908</v>
      </c>
      <c r="B58" s="76">
        <v>0.01986</v>
      </c>
      <c r="C58" s="76">
        <v>0.018482</v>
      </c>
      <c r="D58" s="76">
        <v>0.017303</v>
      </c>
      <c r="E58" s="76">
        <v>0.016217</v>
      </c>
      <c r="F58" s="76">
        <v>0.015331</v>
      </c>
      <c r="G58" s="76">
        <v>0.014495</v>
      </c>
      <c r="H58" s="76">
        <v>0.013744</v>
      </c>
      <c r="I58" s="76">
        <v>0.012909</v>
      </c>
      <c r="J58" s="76">
        <v>0.011996</v>
      </c>
      <c r="K58" s="76">
        <v>0.011055</v>
      </c>
      <c r="L58" s="76">
        <v>0.010339</v>
      </c>
      <c r="M58" s="76">
        <v>0.009659</v>
      </c>
      <c r="N58" s="76">
        <v>0.008872</v>
      </c>
      <c r="O58" s="76">
        <v>0.007975</v>
      </c>
      <c r="P58" s="76">
        <v>0.007073</v>
      </c>
      <c r="Q58" s="76">
        <v>0.00624</v>
      </c>
      <c r="R58" s="76">
        <v>0.00545</v>
      </c>
      <c r="S58" s="76">
        <v>0.004681</v>
      </c>
      <c r="T58" s="76">
        <v>0.003949</v>
      </c>
      <c r="U58" s="76">
        <v>0.003182</v>
      </c>
      <c r="V58" s="76">
        <v>0.002442</v>
      </c>
      <c r="W58" s="76">
        <v>0.001578</v>
      </c>
      <c r="X58" s="76">
        <v>7.51E-4</v>
      </c>
      <c r="Y58" s="76">
        <v>0.0</v>
      </c>
      <c r="Z58" s="76">
        <v>-8.8E-4</v>
      </c>
      <c r="AA58" s="76">
        <v>-0.001714</v>
      </c>
      <c r="AB58" s="76">
        <v>-0.002499</v>
      </c>
      <c r="AC58" s="76">
        <v>-0.003536</v>
      </c>
      <c r="AD58" s="76">
        <v>-0.004878</v>
      </c>
      <c r="AE58" s="76">
        <v>-0.00581</v>
      </c>
      <c r="AF58" s="76">
        <v>-0.006498</v>
      </c>
      <c r="AG58" s="76">
        <v>-0.007077</v>
      </c>
      <c r="AH58" s="76">
        <v>-0.007335</v>
      </c>
      <c r="AI58" s="76">
        <v>-0.007728</v>
      </c>
      <c r="AJ58" s="76">
        <v>-0.008121</v>
      </c>
      <c r="AK58" s="76">
        <v>-0.008329</v>
      </c>
      <c r="AL58" s="76">
        <v>-0.00838</v>
      </c>
    </row>
    <row r="59" ht="12.75" customHeight="1">
      <c r="A59" s="76">
        <v>0.021262</v>
      </c>
      <c r="B59" s="76">
        <v>0.020433</v>
      </c>
      <c r="C59" s="76">
        <v>0.018893</v>
      </c>
      <c r="D59" s="76">
        <v>0.01777</v>
      </c>
      <c r="E59" s="76">
        <v>0.016567</v>
      </c>
      <c r="F59" s="76">
        <v>0.015672</v>
      </c>
      <c r="G59" s="76">
        <v>0.014974</v>
      </c>
      <c r="H59" s="76">
        <v>0.014255</v>
      </c>
      <c r="I59" s="76">
        <v>0.013466</v>
      </c>
      <c r="J59" s="76">
        <v>0.012493</v>
      </c>
      <c r="K59" s="76">
        <v>0.011664</v>
      </c>
      <c r="L59" s="76">
        <v>0.010872</v>
      </c>
      <c r="M59" s="76">
        <v>0.010066</v>
      </c>
      <c r="N59" s="76">
        <v>0.009086</v>
      </c>
      <c r="O59" s="76">
        <v>0.008443</v>
      </c>
      <c r="P59" s="76">
        <v>0.007525</v>
      </c>
      <c r="Q59" s="76">
        <v>0.006569</v>
      </c>
      <c r="R59" s="76">
        <v>0.005722</v>
      </c>
      <c r="S59" s="76">
        <v>0.004905</v>
      </c>
      <c r="T59" s="76">
        <v>0.004164</v>
      </c>
      <c r="U59" s="76">
        <v>0.003387</v>
      </c>
      <c r="V59" s="76">
        <v>0.00262</v>
      </c>
      <c r="W59" s="76">
        <v>0.001738</v>
      </c>
      <c r="X59" s="76">
        <v>8.61E-4</v>
      </c>
      <c r="Y59" s="76">
        <v>0.0</v>
      </c>
      <c r="Z59" s="76">
        <v>-7.84E-4</v>
      </c>
      <c r="AA59" s="76">
        <v>-0.001528</v>
      </c>
      <c r="AB59" s="76">
        <v>-0.002385</v>
      </c>
      <c r="AC59" s="76">
        <v>-0.003265</v>
      </c>
      <c r="AD59" s="76">
        <v>-0.004671</v>
      </c>
      <c r="AE59" s="76">
        <v>-0.005644</v>
      </c>
      <c r="AF59" s="76">
        <v>-0.006171</v>
      </c>
      <c r="AG59" s="76">
        <v>-0.006765</v>
      </c>
      <c r="AH59" s="76">
        <v>-0.006951</v>
      </c>
      <c r="AI59" s="76">
        <v>-0.007311</v>
      </c>
      <c r="AJ59" s="76">
        <v>-0.007678</v>
      </c>
      <c r="AK59" s="76">
        <v>-0.007852</v>
      </c>
      <c r="AL59" s="76">
        <v>-0.0081</v>
      </c>
    </row>
    <row r="60" ht="12.75" customHeight="1">
      <c r="A60" s="76">
        <v>0.021045</v>
      </c>
      <c r="B60" s="76">
        <v>0.020086</v>
      </c>
      <c r="C60" s="76">
        <v>0.018685</v>
      </c>
      <c r="D60" s="76">
        <v>0.01736</v>
      </c>
      <c r="E60" s="76">
        <v>0.016392</v>
      </c>
      <c r="F60" s="76">
        <v>0.015568</v>
      </c>
      <c r="G60" s="76">
        <v>0.014838</v>
      </c>
      <c r="H60" s="76">
        <v>0.013944</v>
      </c>
      <c r="I60" s="76">
        <v>0.013226</v>
      </c>
      <c r="J60" s="76">
        <v>0.012294</v>
      </c>
      <c r="K60" s="76">
        <v>0.011341</v>
      </c>
      <c r="L60" s="76">
        <v>0.010641</v>
      </c>
      <c r="M60" s="76">
        <v>0.009754</v>
      </c>
      <c r="N60" s="76">
        <v>0.009044</v>
      </c>
      <c r="O60" s="76">
        <v>0.00816</v>
      </c>
      <c r="P60" s="76">
        <v>0.00724</v>
      </c>
      <c r="Q60" s="76">
        <v>0.006294</v>
      </c>
      <c r="R60" s="76">
        <v>0.005514</v>
      </c>
      <c r="S60" s="76">
        <v>0.004742</v>
      </c>
      <c r="T60" s="76">
        <v>0.00398</v>
      </c>
      <c r="U60" s="76">
        <v>0.003254</v>
      </c>
      <c r="V60" s="76">
        <v>0.002443</v>
      </c>
      <c r="W60" s="76">
        <v>0.001606</v>
      </c>
      <c r="X60" s="76">
        <v>7.38E-4</v>
      </c>
      <c r="Y60" s="76">
        <v>0.0</v>
      </c>
      <c r="Z60" s="76">
        <v>-8.29E-4</v>
      </c>
      <c r="AA60" s="76">
        <v>-0.001702</v>
      </c>
      <c r="AB60" s="76">
        <v>-0.002354</v>
      </c>
      <c r="AC60" s="76">
        <v>-0.003452</v>
      </c>
      <c r="AD60" s="76">
        <v>-0.00479</v>
      </c>
      <c r="AE60" s="76">
        <v>-0.005736</v>
      </c>
      <c r="AF60" s="76">
        <v>-0.00629</v>
      </c>
      <c r="AG60" s="76">
        <v>-0.006852</v>
      </c>
      <c r="AH60" s="76">
        <v>-0.007077</v>
      </c>
      <c r="AI60" s="76">
        <v>-0.007522</v>
      </c>
      <c r="AJ60" s="76">
        <v>-0.007914</v>
      </c>
      <c r="AK60" s="76">
        <v>-0.008183</v>
      </c>
      <c r="AL60" s="76">
        <v>-0.00826</v>
      </c>
    </row>
    <row r="61" ht="12.75" customHeight="1">
      <c r="A61" s="76">
        <v>0.021415</v>
      </c>
      <c r="B61" s="76">
        <v>0.02032</v>
      </c>
      <c r="C61" s="76">
        <v>0.018907</v>
      </c>
      <c r="D61" s="76">
        <v>0.017793</v>
      </c>
      <c r="E61" s="76">
        <v>0.016577</v>
      </c>
      <c r="F61" s="76">
        <v>0.015634</v>
      </c>
      <c r="G61" s="76">
        <v>0.014793</v>
      </c>
      <c r="H61" s="76">
        <v>0.014083</v>
      </c>
      <c r="I61" s="76">
        <v>0.013172</v>
      </c>
      <c r="J61" s="76">
        <v>0.012255</v>
      </c>
      <c r="K61" s="76">
        <v>0.011366</v>
      </c>
      <c r="L61" s="76">
        <v>0.010622</v>
      </c>
      <c r="M61" s="76">
        <v>0.009978</v>
      </c>
      <c r="N61" s="76">
        <v>0.008998</v>
      </c>
      <c r="O61" s="76">
        <v>0.008111</v>
      </c>
      <c r="P61" s="76">
        <v>0.007172</v>
      </c>
      <c r="Q61" s="76">
        <v>0.006343</v>
      </c>
      <c r="R61" s="76">
        <v>0.005542</v>
      </c>
      <c r="S61" s="76">
        <v>0.004715</v>
      </c>
      <c r="T61" s="76">
        <v>0.004007</v>
      </c>
      <c r="U61" s="76">
        <v>0.003221</v>
      </c>
      <c r="V61" s="76">
        <v>0.002501</v>
      </c>
      <c r="W61" s="76">
        <v>0.00163</v>
      </c>
      <c r="X61" s="76">
        <v>8.02E-4</v>
      </c>
      <c r="Y61" s="76">
        <v>0.0</v>
      </c>
      <c r="Z61" s="76">
        <v>-7.65E-4</v>
      </c>
      <c r="AA61" s="76">
        <v>-0.001519</v>
      </c>
      <c r="AB61" s="76">
        <v>-0.002367</v>
      </c>
      <c r="AC61" s="76">
        <v>-0.003307</v>
      </c>
      <c r="AD61" s="76">
        <v>-0.004736</v>
      </c>
      <c r="AE61" s="76">
        <v>-0.005656</v>
      </c>
      <c r="AF61" s="76">
        <v>-0.00636</v>
      </c>
      <c r="AG61" s="76">
        <v>-0.007041</v>
      </c>
      <c r="AH61" s="76">
        <v>-0.007331</v>
      </c>
      <c r="AI61" s="76">
        <v>-0.007645</v>
      </c>
      <c r="AJ61" s="76">
        <v>-0.008071</v>
      </c>
      <c r="AK61" s="76">
        <v>-0.008226</v>
      </c>
      <c r="AL61" s="76">
        <v>-0.008386</v>
      </c>
    </row>
    <row r="62" ht="12.75" customHeight="1">
      <c r="A62" s="76">
        <v>0.021355</v>
      </c>
      <c r="B62" s="76">
        <v>0.020633</v>
      </c>
      <c r="C62" s="76">
        <v>0.019055</v>
      </c>
      <c r="D62" s="76">
        <v>0.017797</v>
      </c>
      <c r="E62" s="76">
        <v>0.016645</v>
      </c>
      <c r="F62" s="76">
        <v>0.015816</v>
      </c>
      <c r="G62" s="76">
        <v>0.015176</v>
      </c>
      <c r="H62" s="76">
        <v>0.014323</v>
      </c>
      <c r="I62" s="76">
        <v>0.013599</v>
      </c>
      <c r="J62" s="76">
        <v>0.012621</v>
      </c>
      <c r="K62" s="76">
        <v>0.011781</v>
      </c>
      <c r="L62" s="76">
        <v>0.010964</v>
      </c>
      <c r="M62" s="76">
        <v>0.009999</v>
      </c>
      <c r="N62" s="76">
        <v>0.009066</v>
      </c>
      <c r="O62" s="76">
        <v>0.008475</v>
      </c>
      <c r="P62" s="76">
        <v>0.007546</v>
      </c>
      <c r="Q62" s="76">
        <v>0.006556</v>
      </c>
      <c r="R62" s="76">
        <v>0.005649</v>
      </c>
      <c r="S62" s="76">
        <v>0.004848</v>
      </c>
      <c r="T62" s="76">
        <v>0.004096</v>
      </c>
      <c r="U62" s="76">
        <v>0.003359</v>
      </c>
      <c r="V62" s="76">
        <v>0.002607</v>
      </c>
      <c r="W62" s="76">
        <v>0.001671</v>
      </c>
      <c r="X62" s="76">
        <v>7.5E-4</v>
      </c>
      <c r="Y62" s="76">
        <v>0.0</v>
      </c>
      <c r="Z62" s="76">
        <v>-7.97E-4</v>
      </c>
      <c r="AA62" s="76">
        <v>-0.001532</v>
      </c>
      <c r="AB62" s="76">
        <v>-0.002338</v>
      </c>
      <c r="AC62" s="76">
        <v>-0.003323</v>
      </c>
      <c r="AD62" s="76">
        <v>-0.004717</v>
      </c>
      <c r="AE62" s="76">
        <v>-0.005698</v>
      </c>
      <c r="AF62" s="76">
        <v>-0.006183</v>
      </c>
      <c r="AG62" s="76">
        <v>-0.006776</v>
      </c>
      <c r="AH62" s="76">
        <v>-0.006964</v>
      </c>
      <c r="AI62" s="76">
        <v>-0.007383</v>
      </c>
      <c r="AJ62" s="76">
        <v>-0.007799</v>
      </c>
      <c r="AK62" s="76">
        <v>-0.00807</v>
      </c>
      <c r="AL62" s="76">
        <v>-0.008298</v>
      </c>
    </row>
    <row r="63" ht="12.75" customHeight="1">
      <c r="A63" s="76">
        <v>0.021849</v>
      </c>
      <c r="B63" s="76">
        <v>0.020705</v>
      </c>
      <c r="C63" s="76">
        <v>0.019319</v>
      </c>
      <c r="D63" s="76">
        <v>0.017943</v>
      </c>
      <c r="E63" s="76">
        <v>0.016938</v>
      </c>
      <c r="F63" s="76">
        <v>0.016035</v>
      </c>
      <c r="G63" s="76">
        <v>0.015167</v>
      </c>
      <c r="H63" s="76">
        <v>0.014297</v>
      </c>
      <c r="I63" s="76">
        <v>0.013456</v>
      </c>
      <c r="J63" s="76">
        <v>0.01251</v>
      </c>
      <c r="K63" s="76">
        <v>0.011515</v>
      </c>
      <c r="L63" s="76">
        <v>0.010833</v>
      </c>
      <c r="M63" s="76">
        <v>0.010028</v>
      </c>
      <c r="N63" s="76">
        <v>0.009286</v>
      </c>
      <c r="O63" s="76">
        <v>0.008211</v>
      </c>
      <c r="P63" s="76">
        <v>0.007208</v>
      </c>
      <c r="Q63" s="76">
        <v>0.006262</v>
      </c>
      <c r="R63" s="76">
        <v>0.005526</v>
      </c>
      <c r="S63" s="76">
        <v>0.004714</v>
      </c>
      <c r="T63" s="76">
        <v>0.003931</v>
      </c>
      <c r="U63" s="76">
        <v>0.003158</v>
      </c>
      <c r="V63" s="76">
        <v>0.002386</v>
      </c>
      <c r="W63" s="76">
        <v>0.001544</v>
      </c>
      <c r="X63" s="76">
        <v>7.24E-4</v>
      </c>
      <c r="Y63" s="76">
        <v>0.0</v>
      </c>
      <c r="Z63" s="76">
        <v>-8.85E-4</v>
      </c>
      <c r="AA63" s="76">
        <v>-0.001817</v>
      </c>
      <c r="AB63" s="76">
        <v>-0.002428</v>
      </c>
      <c r="AC63" s="76">
        <v>-0.003543</v>
      </c>
      <c r="AD63" s="76">
        <v>-0.004939</v>
      </c>
      <c r="AE63" s="76">
        <v>-0.005937</v>
      </c>
      <c r="AF63" s="76">
        <v>-0.006611</v>
      </c>
      <c r="AG63" s="76">
        <v>-0.007231</v>
      </c>
      <c r="AH63" s="76">
        <v>-0.007525</v>
      </c>
      <c r="AI63" s="76">
        <v>-0.008007</v>
      </c>
      <c r="AJ63" s="76">
        <v>-0.008456</v>
      </c>
      <c r="AK63" s="76">
        <v>-0.008711</v>
      </c>
      <c r="AL63" s="76">
        <v>-0.008761</v>
      </c>
    </row>
    <row r="64" ht="12.75" customHeight="1">
      <c r="A64" s="76">
        <v>0.022038</v>
      </c>
      <c r="B64" s="76">
        <v>0.021012</v>
      </c>
      <c r="C64" s="76">
        <v>0.019474</v>
      </c>
      <c r="D64" s="76">
        <v>0.018454</v>
      </c>
      <c r="E64" s="76">
        <v>0.017077</v>
      </c>
      <c r="F64" s="76">
        <v>0.01613</v>
      </c>
      <c r="G64" s="76">
        <v>0.015375</v>
      </c>
      <c r="H64" s="76">
        <v>0.014664</v>
      </c>
      <c r="I64" s="76">
        <v>0.013726</v>
      </c>
      <c r="J64" s="76">
        <v>0.012771</v>
      </c>
      <c r="K64" s="76">
        <v>0.011946</v>
      </c>
      <c r="L64" s="76">
        <v>0.011111</v>
      </c>
      <c r="M64" s="76">
        <v>0.010378</v>
      </c>
      <c r="N64" s="76">
        <v>0.009259</v>
      </c>
      <c r="O64" s="76">
        <v>0.00855</v>
      </c>
      <c r="P64" s="76">
        <v>0.007643</v>
      </c>
      <c r="Q64" s="76">
        <v>0.006777</v>
      </c>
      <c r="R64" s="76">
        <v>0.005906</v>
      </c>
      <c r="S64" s="76">
        <v>0.004969</v>
      </c>
      <c r="T64" s="76">
        <v>0.004238</v>
      </c>
      <c r="U64" s="76">
        <v>0.003442</v>
      </c>
      <c r="V64" s="76">
        <v>0.002665</v>
      </c>
      <c r="W64" s="76">
        <v>0.001711</v>
      </c>
      <c r="X64" s="76">
        <v>8.24E-4</v>
      </c>
      <c r="Y64" s="76">
        <v>0.0</v>
      </c>
      <c r="Z64" s="76">
        <v>-7.82E-4</v>
      </c>
      <c r="AA64" s="76">
        <v>-0.001531</v>
      </c>
      <c r="AB64" s="76">
        <v>-0.002494</v>
      </c>
      <c r="AC64" s="76">
        <v>-0.003369</v>
      </c>
      <c r="AD64" s="76">
        <v>-0.004874</v>
      </c>
      <c r="AE64" s="76">
        <v>-0.005853</v>
      </c>
      <c r="AF64" s="76">
        <v>-0.006619</v>
      </c>
      <c r="AG64" s="76">
        <v>-0.007345</v>
      </c>
      <c r="AH64" s="76">
        <v>-0.00765</v>
      </c>
      <c r="AI64" s="76">
        <v>-0.008018</v>
      </c>
      <c r="AJ64" s="76">
        <v>-0.008452</v>
      </c>
      <c r="AK64" s="76">
        <v>-0.008626</v>
      </c>
      <c r="AL64" s="76">
        <v>-0.008878</v>
      </c>
    </row>
    <row r="65" ht="12.75" customHeight="1">
      <c r="A65" s="76">
        <v>0.022434</v>
      </c>
      <c r="B65" s="76">
        <v>0.02162</v>
      </c>
      <c r="C65" s="76">
        <v>0.019997</v>
      </c>
      <c r="D65" s="76">
        <v>0.018486</v>
      </c>
      <c r="E65" s="76">
        <v>0.017432</v>
      </c>
      <c r="F65" s="76">
        <v>0.016633</v>
      </c>
      <c r="G65" s="76">
        <v>0.01594</v>
      </c>
      <c r="H65" s="76">
        <v>0.014939</v>
      </c>
      <c r="I65" s="76">
        <v>0.014304</v>
      </c>
      <c r="J65" s="76">
        <v>0.013257</v>
      </c>
      <c r="K65" s="76">
        <v>0.012343</v>
      </c>
      <c r="L65" s="76">
        <v>0.011513</v>
      </c>
      <c r="M65" s="76">
        <v>0.010456</v>
      </c>
      <c r="N65" s="76">
        <v>0.009584</v>
      </c>
      <c r="O65" s="76">
        <v>0.008875</v>
      </c>
      <c r="P65" s="76">
        <v>0.007853</v>
      </c>
      <c r="Q65" s="76">
        <v>0.006797</v>
      </c>
      <c r="R65" s="76">
        <v>0.005839</v>
      </c>
      <c r="S65" s="76">
        <v>0.005065</v>
      </c>
      <c r="T65" s="76">
        <v>0.004294</v>
      </c>
      <c r="U65" s="76">
        <v>0.003492</v>
      </c>
      <c r="V65" s="76">
        <v>0.002664</v>
      </c>
      <c r="W65" s="76">
        <v>0.001768</v>
      </c>
      <c r="X65" s="76">
        <v>8.72E-4</v>
      </c>
      <c r="Y65" s="76">
        <v>0.0</v>
      </c>
      <c r="Z65" s="76">
        <v>-8.79E-4</v>
      </c>
      <c r="AA65" s="76">
        <v>-0.00164</v>
      </c>
      <c r="AB65" s="76">
        <v>-0.002405</v>
      </c>
      <c r="AC65" s="76">
        <v>-0.003592</v>
      </c>
      <c r="AD65" s="76">
        <v>-0.005057</v>
      </c>
      <c r="AE65" s="76">
        <v>-0.006084</v>
      </c>
      <c r="AF65" s="76">
        <v>-0.006564</v>
      </c>
      <c r="AG65" s="76">
        <v>-0.007169</v>
      </c>
      <c r="AH65" s="76">
        <v>-0.007371</v>
      </c>
      <c r="AI65" s="76">
        <v>-0.007932</v>
      </c>
      <c r="AJ65" s="76">
        <v>-0.008361</v>
      </c>
      <c r="AK65" s="76">
        <v>-0.008726</v>
      </c>
      <c r="AL65" s="76">
        <v>-0.008949</v>
      </c>
    </row>
    <row r="66" ht="12.75" customHeight="1">
      <c r="A66" s="76">
        <v>0.022965</v>
      </c>
      <c r="B66" s="76">
        <v>0.021568</v>
      </c>
      <c r="C66" s="76">
        <v>0.020114</v>
      </c>
      <c r="D66" s="76">
        <v>0.018865</v>
      </c>
      <c r="E66" s="76">
        <v>0.017753</v>
      </c>
      <c r="F66" s="76">
        <v>0.016681</v>
      </c>
      <c r="G66" s="76">
        <v>0.015683</v>
      </c>
      <c r="H66" s="76">
        <v>0.014899</v>
      </c>
      <c r="I66" s="76">
        <v>0.013949</v>
      </c>
      <c r="J66" s="76">
        <v>0.012973</v>
      </c>
      <c r="K66" s="76">
        <v>0.011891</v>
      </c>
      <c r="L66" s="76">
        <v>0.011197</v>
      </c>
      <c r="M66" s="76">
        <v>0.010556</v>
      </c>
      <c r="N66" s="76">
        <v>0.009747</v>
      </c>
      <c r="O66" s="76">
        <v>0.008557</v>
      </c>
      <c r="P66" s="76">
        <v>0.007568</v>
      </c>
      <c r="Q66" s="76">
        <v>0.006672</v>
      </c>
      <c r="R66" s="76">
        <v>0.005902</v>
      </c>
      <c r="S66" s="76">
        <v>0.005043</v>
      </c>
      <c r="T66" s="76">
        <v>0.004174</v>
      </c>
      <c r="U66" s="76">
        <v>0.003369</v>
      </c>
      <c r="V66" s="76">
        <v>0.002524</v>
      </c>
      <c r="W66" s="76">
        <v>0.001603</v>
      </c>
      <c r="X66" s="76">
        <v>7.3E-4</v>
      </c>
      <c r="Y66" s="76">
        <v>0.0</v>
      </c>
      <c r="Z66" s="76">
        <v>-9.13E-4</v>
      </c>
      <c r="AA66" s="76">
        <v>-0.001912</v>
      </c>
      <c r="AB66" s="76">
        <v>-0.002674</v>
      </c>
      <c r="AC66" s="76">
        <v>-0.003801</v>
      </c>
      <c r="AD66" s="76">
        <v>-0.005284</v>
      </c>
      <c r="AE66" s="76">
        <v>-0.006289</v>
      </c>
      <c r="AF66" s="76">
        <v>-0.007188</v>
      </c>
      <c r="AG66" s="76">
        <v>-0.007907</v>
      </c>
      <c r="AH66" s="76">
        <v>-0.00821</v>
      </c>
      <c r="AI66" s="76">
        <v>-0.008697</v>
      </c>
      <c r="AJ66" s="76">
        <v>-0.009153</v>
      </c>
      <c r="AK66" s="76">
        <v>-0.009541</v>
      </c>
      <c r="AL66" s="76">
        <v>-0.00961</v>
      </c>
    </row>
    <row r="67" ht="12.75" customHeight="1">
      <c r="A67" s="76">
        <v>0.023042</v>
      </c>
      <c r="B67" s="76">
        <v>0.022228</v>
      </c>
      <c r="C67" s="76">
        <v>0.020519</v>
      </c>
      <c r="D67" s="76">
        <v>0.01938</v>
      </c>
      <c r="E67" s="76">
        <v>0.017921</v>
      </c>
      <c r="F67" s="76">
        <v>0.016934</v>
      </c>
      <c r="G67" s="76">
        <v>0.016346</v>
      </c>
      <c r="H67" s="76">
        <v>0.015466</v>
      </c>
      <c r="I67" s="76">
        <v>0.014604</v>
      </c>
      <c r="J67" s="76">
        <v>0.013593</v>
      </c>
      <c r="K67" s="76">
        <v>0.012798</v>
      </c>
      <c r="L67" s="76">
        <v>0.011888</v>
      </c>
      <c r="M67" s="76">
        <v>0.010998</v>
      </c>
      <c r="N67" s="76">
        <v>0.00978</v>
      </c>
      <c r="O67" s="76">
        <v>0.009362</v>
      </c>
      <c r="P67" s="76">
        <v>0.008407</v>
      </c>
      <c r="Q67" s="76">
        <v>0.007435</v>
      </c>
      <c r="R67" s="76">
        <v>0.006446</v>
      </c>
      <c r="S67" s="76">
        <v>0.005453</v>
      </c>
      <c r="T67" s="76">
        <v>0.004679</v>
      </c>
      <c r="U67" s="76">
        <v>0.003768</v>
      </c>
      <c r="V67" s="76">
        <v>0.00293</v>
      </c>
      <c r="W67" s="76">
        <v>0.001919</v>
      </c>
      <c r="X67" s="76">
        <v>9.18E-4</v>
      </c>
      <c r="Y67" s="76">
        <v>0.0</v>
      </c>
      <c r="Z67" s="76">
        <v>-8.74E-4</v>
      </c>
      <c r="AA67" s="76">
        <v>-0.001521</v>
      </c>
      <c r="AB67" s="76">
        <v>-0.002655</v>
      </c>
      <c r="AC67" s="76">
        <v>-0.003579</v>
      </c>
      <c r="AD67" s="76">
        <v>-0.005269</v>
      </c>
      <c r="AE67" s="76">
        <v>-0.00633</v>
      </c>
      <c r="AF67" s="76">
        <v>-0.007023</v>
      </c>
      <c r="AG67" s="76">
        <v>-0.007797</v>
      </c>
      <c r="AH67" s="76">
        <v>-0.008102</v>
      </c>
      <c r="AI67" s="76">
        <v>-0.008478</v>
      </c>
      <c r="AJ67" s="76">
        <v>-0.008982</v>
      </c>
      <c r="AK67" s="76">
        <v>-0.009201</v>
      </c>
      <c r="AL67" s="76">
        <v>-0.009586</v>
      </c>
    </row>
    <row r="68" ht="12.75" customHeight="1">
      <c r="A68" s="76">
        <v>0.023796</v>
      </c>
      <c r="B68" s="76">
        <v>0.022742</v>
      </c>
      <c r="C68" s="76">
        <v>0.02114</v>
      </c>
      <c r="D68" s="76">
        <v>0.019476</v>
      </c>
      <c r="E68" s="76">
        <v>0.01851</v>
      </c>
      <c r="F68" s="76">
        <v>0.017607</v>
      </c>
      <c r="G68" s="76">
        <v>0.01671</v>
      </c>
      <c r="H68" s="76">
        <v>0.01573</v>
      </c>
      <c r="I68" s="76">
        <v>0.01493</v>
      </c>
      <c r="J68" s="76">
        <v>0.013868</v>
      </c>
      <c r="K68" s="76">
        <v>0.012795</v>
      </c>
      <c r="L68" s="76">
        <v>0.011941</v>
      </c>
      <c r="M68" s="76">
        <v>0.010932</v>
      </c>
      <c r="N68" s="76">
        <v>0.010191</v>
      </c>
      <c r="O68" s="76">
        <v>0.009169</v>
      </c>
      <c r="P68" s="76">
        <v>0.00801</v>
      </c>
      <c r="Q68" s="76">
        <v>0.007039</v>
      </c>
      <c r="R68" s="76">
        <v>0.006064</v>
      </c>
      <c r="S68" s="76">
        <v>0.005289</v>
      </c>
      <c r="T68" s="76">
        <v>0.004407</v>
      </c>
      <c r="U68" s="76">
        <v>0.003671</v>
      </c>
      <c r="V68" s="76">
        <v>0.002738</v>
      </c>
      <c r="W68" s="76">
        <v>0.00181</v>
      </c>
      <c r="X68" s="76">
        <v>7.88E-4</v>
      </c>
      <c r="Y68" s="76">
        <v>0.0</v>
      </c>
      <c r="Z68" s="76">
        <v>-9.59E-4</v>
      </c>
      <c r="AA68" s="76">
        <v>-0.001849</v>
      </c>
      <c r="AB68" s="76">
        <v>-0.002636</v>
      </c>
      <c r="AC68" s="76">
        <v>-0.004008</v>
      </c>
      <c r="AD68" s="76">
        <v>-0.005452</v>
      </c>
      <c r="AE68" s="76">
        <v>-0.006653</v>
      </c>
      <c r="AF68" s="76">
        <v>-0.007207</v>
      </c>
      <c r="AG68" s="76">
        <v>-0.007837</v>
      </c>
      <c r="AH68" s="76">
        <v>-0.008133</v>
      </c>
      <c r="AI68" s="76">
        <v>-0.008746</v>
      </c>
      <c r="AJ68" s="76">
        <v>-0.009292</v>
      </c>
      <c r="AK68" s="76">
        <v>-0.009711</v>
      </c>
      <c r="AL68" s="76">
        <v>-0.0099</v>
      </c>
    </row>
    <row r="69" ht="12.75" customHeight="1">
      <c r="A69" s="76">
        <v>0.023468</v>
      </c>
      <c r="B69" s="76">
        <v>0.022063</v>
      </c>
      <c r="C69" s="76">
        <v>0.020563</v>
      </c>
      <c r="D69" s="76">
        <v>0.019514</v>
      </c>
      <c r="E69" s="76">
        <v>0.018159</v>
      </c>
      <c r="F69" s="76">
        <v>0.017038</v>
      </c>
      <c r="G69" s="76">
        <v>0.01607</v>
      </c>
      <c r="H69" s="76">
        <v>0.015352</v>
      </c>
      <c r="I69" s="76">
        <v>0.014254</v>
      </c>
      <c r="J69" s="76">
        <v>0.013261</v>
      </c>
      <c r="K69" s="76">
        <v>0.012315</v>
      </c>
      <c r="L69" s="76">
        <v>0.011544</v>
      </c>
      <c r="M69" s="76">
        <v>0.010922</v>
      </c>
      <c r="N69" s="76">
        <v>0.009887</v>
      </c>
      <c r="O69" s="76">
        <v>0.00886</v>
      </c>
      <c r="P69" s="76">
        <v>0.007904</v>
      </c>
      <c r="Q69" s="76">
        <v>0.006985</v>
      </c>
      <c r="R69" s="76">
        <v>0.006205</v>
      </c>
      <c r="S69" s="76">
        <v>0.005269</v>
      </c>
      <c r="T69" s="76">
        <v>0.00442</v>
      </c>
      <c r="U69" s="76">
        <v>0.003489</v>
      </c>
      <c r="V69" s="76">
        <v>0.002683</v>
      </c>
      <c r="W69" s="76">
        <v>0.001721</v>
      </c>
      <c r="X69" s="76">
        <v>8.88E-4</v>
      </c>
      <c r="Y69" s="76">
        <v>0.0</v>
      </c>
      <c r="Z69" s="76">
        <v>-9.46E-4</v>
      </c>
      <c r="AA69" s="76">
        <v>-0.001928</v>
      </c>
      <c r="AB69" s="76">
        <v>-0.002851</v>
      </c>
      <c r="AC69" s="76">
        <v>-0.003838</v>
      </c>
      <c r="AD69" s="76">
        <v>-0.005605</v>
      </c>
      <c r="AE69" s="76">
        <v>-0.006742</v>
      </c>
      <c r="AF69" s="76">
        <v>-0.007746</v>
      </c>
      <c r="AG69" s="76">
        <v>-0.008542</v>
      </c>
      <c r="AH69" s="76">
        <v>-0.008981</v>
      </c>
      <c r="AI69" s="76">
        <v>-0.0094</v>
      </c>
      <c r="AJ69" s="76">
        <v>-0.009909</v>
      </c>
      <c r="AK69" s="76">
        <v>-0.01019</v>
      </c>
      <c r="AL69" s="76">
        <v>-0.010398</v>
      </c>
    </row>
    <row r="70" ht="12.75" customHeight="1">
      <c r="A70" s="76">
        <v>0.023257</v>
      </c>
      <c r="B70" s="76">
        <v>0.022552</v>
      </c>
      <c r="C70" s="76">
        <v>0.020776</v>
      </c>
      <c r="D70" s="76">
        <v>0.019419</v>
      </c>
      <c r="E70" s="76">
        <v>0.018089</v>
      </c>
      <c r="F70" s="76">
        <v>0.017206</v>
      </c>
      <c r="G70" s="76">
        <v>0.016628</v>
      </c>
      <c r="H70" s="76">
        <v>0.015629</v>
      </c>
      <c r="I70" s="76">
        <v>0.014834</v>
      </c>
      <c r="J70" s="76">
        <v>0.013866</v>
      </c>
      <c r="K70" s="76">
        <v>0.013004</v>
      </c>
      <c r="L70" s="76">
        <v>0.012118</v>
      </c>
      <c r="M70" s="76">
        <v>0.011018</v>
      </c>
      <c r="N70" s="76">
        <v>0.009947</v>
      </c>
      <c r="O70" s="76">
        <v>0.009571</v>
      </c>
      <c r="P70" s="76">
        <v>0.008527</v>
      </c>
      <c r="Q70" s="76">
        <v>0.007455</v>
      </c>
      <c r="R70" s="76">
        <v>0.006461</v>
      </c>
      <c r="S70" s="76">
        <v>0.005472</v>
      </c>
      <c r="T70" s="76">
        <v>0.00467</v>
      </c>
      <c r="U70" s="76">
        <v>0.003784</v>
      </c>
      <c r="V70" s="76">
        <v>0.002962</v>
      </c>
      <c r="W70" s="76">
        <v>0.00198</v>
      </c>
      <c r="X70" s="76">
        <v>9.09E-4</v>
      </c>
      <c r="Y70" s="76">
        <v>0.0</v>
      </c>
      <c r="Z70" s="76">
        <v>-9.58E-4</v>
      </c>
      <c r="AA70" s="76">
        <v>-0.001572</v>
      </c>
      <c r="AB70" s="76">
        <v>-0.002598</v>
      </c>
      <c r="AC70" s="76">
        <v>-0.003722</v>
      </c>
      <c r="AD70" s="76">
        <v>-0.005514</v>
      </c>
      <c r="AE70" s="76">
        <v>-0.006566</v>
      </c>
      <c r="AF70" s="76">
        <v>-0.007095</v>
      </c>
      <c r="AG70" s="76">
        <v>-0.007884</v>
      </c>
      <c r="AH70" s="76">
        <v>-0.008153</v>
      </c>
      <c r="AI70" s="76">
        <v>-0.008555</v>
      </c>
      <c r="AJ70" s="76">
        <v>-0.009171</v>
      </c>
      <c r="AK70" s="76">
        <v>-0.009395</v>
      </c>
      <c r="AL70" s="76">
        <v>-0.009858</v>
      </c>
    </row>
    <row r="71" ht="12.75" customHeight="1">
      <c r="A71" s="76">
        <v>0.023556</v>
      </c>
      <c r="B71" s="76">
        <v>0.022229</v>
      </c>
      <c r="C71" s="76">
        <v>0.020722</v>
      </c>
      <c r="D71" s="76">
        <v>0.019083</v>
      </c>
      <c r="E71" s="76">
        <v>0.018212</v>
      </c>
      <c r="F71" s="76">
        <v>0.017167</v>
      </c>
      <c r="G71" s="76">
        <v>0.016088</v>
      </c>
      <c r="H71" s="76">
        <v>0.015277</v>
      </c>
      <c r="I71" s="76">
        <v>0.01438</v>
      </c>
      <c r="J71" s="76">
        <v>0.013279</v>
      </c>
      <c r="K71" s="76">
        <v>0.012209</v>
      </c>
      <c r="L71" s="76">
        <v>0.011414</v>
      </c>
      <c r="M71" s="76">
        <v>0.010691</v>
      </c>
      <c r="N71" s="76">
        <v>0.010046</v>
      </c>
      <c r="O71" s="76">
        <v>0.008852</v>
      </c>
      <c r="P71" s="76">
        <v>0.00773</v>
      </c>
      <c r="Q71" s="76">
        <v>0.006832</v>
      </c>
      <c r="R71" s="76">
        <v>0.005982</v>
      </c>
      <c r="S71" s="76">
        <v>0.005258</v>
      </c>
      <c r="T71" s="76">
        <v>0.004377</v>
      </c>
      <c r="U71" s="76">
        <v>0.003585</v>
      </c>
      <c r="V71" s="76">
        <v>0.002708</v>
      </c>
      <c r="W71" s="76">
        <v>0.00172</v>
      </c>
      <c r="X71" s="76">
        <v>7.41E-4</v>
      </c>
      <c r="Y71" s="76">
        <v>0.0</v>
      </c>
      <c r="Z71" s="76">
        <v>-8.63E-4</v>
      </c>
      <c r="AA71" s="76">
        <v>-0.001994</v>
      </c>
      <c r="AB71" s="76">
        <v>-0.002743</v>
      </c>
      <c r="AC71" s="76">
        <v>-0.004122</v>
      </c>
      <c r="AD71" s="76">
        <v>-0.005644</v>
      </c>
      <c r="AE71" s="76">
        <v>-0.006812</v>
      </c>
      <c r="AF71" s="76">
        <v>-0.007538</v>
      </c>
      <c r="AG71" s="76">
        <v>-0.008304</v>
      </c>
      <c r="AH71" s="76">
        <v>-0.008567</v>
      </c>
      <c r="AI71" s="76">
        <v>-0.009241</v>
      </c>
      <c r="AJ71" s="76">
        <v>-0.009732</v>
      </c>
      <c r="AK71" s="76">
        <v>-0.01026</v>
      </c>
      <c r="AL71" s="76">
        <v>-0.010309</v>
      </c>
    </row>
    <row r="72" ht="12.75" customHeight="1">
      <c r="A72" s="76">
        <v>0.022868</v>
      </c>
      <c r="B72" s="76">
        <v>0.021664</v>
      </c>
      <c r="C72" s="76">
        <v>0.020177</v>
      </c>
      <c r="D72" s="76">
        <v>0.01928</v>
      </c>
      <c r="E72" s="76">
        <v>0.017589</v>
      </c>
      <c r="F72" s="76">
        <v>0.016563</v>
      </c>
      <c r="G72" s="76">
        <v>0.015879</v>
      </c>
      <c r="H72" s="76">
        <v>0.015105</v>
      </c>
      <c r="I72" s="76">
        <v>0.013958</v>
      </c>
      <c r="J72" s="76">
        <v>0.013099</v>
      </c>
      <c r="K72" s="76">
        <v>0.012205</v>
      </c>
      <c r="L72" s="76">
        <v>0.011494</v>
      </c>
      <c r="M72" s="76">
        <v>0.010733</v>
      </c>
      <c r="N72" s="76">
        <v>0.009553</v>
      </c>
      <c r="O72" s="76">
        <v>0.008795</v>
      </c>
      <c r="P72" s="76">
        <v>0.007962</v>
      </c>
      <c r="Q72" s="76">
        <v>0.007085</v>
      </c>
      <c r="R72" s="76">
        <v>0.006272</v>
      </c>
      <c r="S72" s="76">
        <v>0.005223</v>
      </c>
      <c r="T72" s="76">
        <v>0.004471</v>
      </c>
      <c r="U72" s="76">
        <v>0.003449</v>
      </c>
      <c r="V72" s="76">
        <v>0.002734</v>
      </c>
      <c r="W72" s="76">
        <v>0.001774</v>
      </c>
      <c r="X72" s="76">
        <v>8.99E-4</v>
      </c>
      <c r="Y72" s="76">
        <v>0.0</v>
      </c>
      <c r="Z72" s="76">
        <v>-9.74E-4</v>
      </c>
      <c r="AA72" s="76">
        <v>-0.001816</v>
      </c>
      <c r="AB72" s="76">
        <v>-0.002932</v>
      </c>
      <c r="AC72" s="76">
        <v>-0.003706</v>
      </c>
      <c r="AD72" s="76">
        <v>-0.005401</v>
      </c>
      <c r="AE72" s="76">
        <v>-0.006559</v>
      </c>
      <c r="AF72" s="76">
        <v>-0.007571</v>
      </c>
      <c r="AG72" s="76">
        <v>-0.008319</v>
      </c>
      <c r="AH72" s="76">
        <v>-0.008699</v>
      </c>
      <c r="AI72" s="76">
        <v>-0.009211</v>
      </c>
      <c r="AJ72" s="76">
        <v>-0.009654</v>
      </c>
      <c r="AK72" s="76">
        <v>-0.009826</v>
      </c>
      <c r="AL72" s="76">
        <v>-0.010124</v>
      </c>
    </row>
    <row r="73" ht="12.75" customHeight="1">
      <c r="A73" s="76">
        <v>0.022312</v>
      </c>
      <c r="B73" s="76">
        <v>0.02162</v>
      </c>
      <c r="C73" s="76">
        <v>0.019886</v>
      </c>
      <c r="D73" s="76">
        <v>0.018321</v>
      </c>
      <c r="E73" s="76">
        <v>0.017279</v>
      </c>
      <c r="F73" s="76">
        <v>0.016548</v>
      </c>
      <c r="G73" s="76">
        <v>0.0158</v>
      </c>
      <c r="H73" s="76">
        <v>0.01476</v>
      </c>
      <c r="I73" s="76">
        <v>0.014131</v>
      </c>
      <c r="J73" s="76">
        <v>0.013149</v>
      </c>
      <c r="K73" s="76">
        <v>0.012194</v>
      </c>
      <c r="L73" s="76">
        <v>0.011342</v>
      </c>
      <c r="M73" s="76">
        <v>0.01027</v>
      </c>
      <c r="N73" s="76">
        <v>0.009421</v>
      </c>
      <c r="O73" s="76">
        <v>0.008883</v>
      </c>
      <c r="P73" s="76">
        <v>0.007791</v>
      </c>
      <c r="Q73" s="76">
        <v>0.00678</v>
      </c>
      <c r="R73" s="76">
        <v>0.005865</v>
      </c>
      <c r="S73" s="76">
        <v>0.005007</v>
      </c>
      <c r="T73" s="76">
        <v>0.004298</v>
      </c>
      <c r="U73" s="76">
        <v>0.003554</v>
      </c>
      <c r="V73" s="76">
        <v>0.002727</v>
      </c>
      <c r="W73" s="76">
        <v>0.001724</v>
      </c>
      <c r="X73" s="76">
        <v>7.65E-4</v>
      </c>
      <c r="Y73" s="76">
        <v>0.0</v>
      </c>
      <c r="Z73" s="76">
        <v>-9.4E-4</v>
      </c>
      <c r="AA73" s="76">
        <v>-0.001699</v>
      </c>
      <c r="AB73" s="76">
        <v>-0.002491</v>
      </c>
      <c r="AC73" s="76">
        <v>-0.003675</v>
      </c>
      <c r="AD73" s="76">
        <v>-0.005365</v>
      </c>
      <c r="AE73" s="76">
        <v>-0.006319</v>
      </c>
      <c r="AF73" s="76">
        <v>-0.006709</v>
      </c>
      <c r="AG73" s="76">
        <v>-0.007462</v>
      </c>
      <c r="AH73" s="76">
        <v>-0.00773</v>
      </c>
      <c r="AI73" s="76">
        <v>-0.008177</v>
      </c>
      <c r="AJ73" s="76">
        <v>-0.008767</v>
      </c>
      <c r="AK73" s="76">
        <v>-0.009099</v>
      </c>
      <c r="AL73" s="76">
        <v>-0.009347</v>
      </c>
    </row>
    <row r="74" ht="12.75" customHeight="1">
      <c r="A74" s="76">
        <v>0.022239</v>
      </c>
      <c r="B74" s="76">
        <v>0.020751</v>
      </c>
      <c r="C74" s="76">
        <v>0.019377</v>
      </c>
      <c r="D74" s="76">
        <v>0.01809</v>
      </c>
      <c r="E74" s="76">
        <v>0.017041</v>
      </c>
      <c r="F74" s="76">
        <v>0.015859</v>
      </c>
      <c r="G74" s="76">
        <v>0.014927</v>
      </c>
      <c r="H74" s="76">
        <v>0.014278</v>
      </c>
      <c r="I74" s="76">
        <v>0.013176</v>
      </c>
      <c r="J74" s="76">
        <v>0.012173</v>
      </c>
      <c r="K74" s="76">
        <v>0.011255</v>
      </c>
      <c r="L74" s="76">
        <v>0.010555</v>
      </c>
      <c r="M74" s="76">
        <v>0.009959</v>
      </c>
      <c r="N74" s="76">
        <v>0.009368</v>
      </c>
      <c r="O74" s="76">
        <v>0.008004</v>
      </c>
      <c r="P74" s="76">
        <v>0.007088</v>
      </c>
      <c r="Q74" s="76">
        <v>0.006298</v>
      </c>
      <c r="R74" s="76">
        <v>0.005539</v>
      </c>
      <c r="S74" s="76">
        <v>0.00481</v>
      </c>
      <c r="T74" s="76">
        <v>0.004101</v>
      </c>
      <c r="U74" s="76">
        <v>0.003249</v>
      </c>
      <c r="V74" s="76">
        <v>0.002367</v>
      </c>
      <c r="W74" s="76">
        <v>0.001408</v>
      </c>
      <c r="X74" s="76">
        <v>7.48E-4</v>
      </c>
      <c r="Y74" s="76">
        <v>0.0</v>
      </c>
      <c r="Z74" s="76">
        <v>-7.91E-4</v>
      </c>
      <c r="AA74" s="76">
        <v>-0.001767</v>
      </c>
      <c r="AB74" s="76">
        <v>-0.002717</v>
      </c>
      <c r="AC74" s="76">
        <v>-0.003788</v>
      </c>
      <c r="AD74" s="76">
        <v>-0.005277</v>
      </c>
      <c r="AE74" s="76">
        <v>-0.006307</v>
      </c>
      <c r="AF74" s="76">
        <v>-0.007064</v>
      </c>
      <c r="AG74" s="76">
        <v>-0.007873</v>
      </c>
      <c r="AH74" s="76">
        <v>-0.008209</v>
      </c>
      <c r="AI74" s="76">
        <v>-0.008766</v>
      </c>
      <c r="AJ74" s="76">
        <v>-0.009177</v>
      </c>
      <c r="AK74" s="76">
        <v>-0.009586</v>
      </c>
      <c r="AL74" s="76">
        <v>-0.009671</v>
      </c>
    </row>
    <row r="75" ht="12.75" customHeight="1">
      <c r="A75" s="76">
        <v>0.020835</v>
      </c>
      <c r="B75" s="76">
        <v>0.020094</v>
      </c>
      <c r="C75" s="76">
        <v>0.018518</v>
      </c>
      <c r="D75" s="76">
        <v>0.01757</v>
      </c>
      <c r="E75" s="76">
        <v>0.016011</v>
      </c>
      <c r="F75" s="76">
        <v>0.01504</v>
      </c>
      <c r="G75" s="76">
        <v>0.014637</v>
      </c>
      <c r="H75" s="76">
        <v>0.013674</v>
      </c>
      <c r="I75" s="76">
        <v>0.012767</v>
      </c>
      <c r="J75" s="76">
        <v>0.011863</v>
      </c>
      <c r="K75" s="76">
        <v>0.011114</v>
      </c>
      <c r="L75" s="76">
        <v>0.010489</v>
      </c>
      <c r="M75" s="76">
        <v>0.009579</v>
      </c>
      <c r="N75" s="76">
        <v>0.008342</v>
      </c>
      <c r="O75" s="76">
        <v>0.008084</v>
      </c>
      <c r="P75" s="76">
        <v>0.007212</v>
      </c>
      <c r="Q75" s="76">
        <v>0.006403</v>
      </c>
      <c r="R75" s="76">
        <v>0.005663</v>
      </c>
      <c r="S75" s="76">
        <v>0.004684</v>
      </c>
      <c r="T75" s="76">
        <v>0.004084</v>
      </c>
      <c r="U75" s="76">
        <v>0.00312</v>
      </c>
      <c r="V75" s="76">
        <v>0.002507</v>
      </c>
      <c r="W75" s="76">
        <v>0.001668</v>
      </c>
      <c r="X75" s="76">
        <v>7.23E-4</v>
      </c>
      <c r="Y75" s="76">
        <v>0.0</v>
      </c>
      <c r="Z75" s="76">
        <v>-0.001019</v>
      </c>
      <c r="AA75" s="76">
        <v>-0.001697</v>
      </c>
      <c r="AB75" s="76">
        <v>-0.002621</v>
      </c>
      <c r="AC75" s="76">
        <v>-0.00327</v>
      </c>
      <c r="AD75" s="76">
        <v>-0.004934</v>
      </c>
      <c r="AE75" s="76">
        <v>-0.005786</v>
      </c>
      <c r="AF75" s="76">
        <v>-0.006504</v>
      </c>
      <c r="AG75" s="76">
        <v>-0.007221</v>
      </c>
      <c r="AH75" s="76">
        <v>-0.007577</v>
      </c>
      <c r="AI75" s="76">
        <v>-0.00786</v>
      </c>
      <c r="AJ75" s="76">
        <v>-0.008325</v>
      </c>
      <c r="AK75" s="76">
        <v>-0.008346</v>
      </c>
      <c r="AL75" s="76">
        <v>-0.008648</v>
      </c>
    </row>
    <row r="76" ht="12.75" customHeight="1">
      <c r="A76" s="76">
        <v>0.020772</v>
      </c>
      <c r="B76" s="76">
        <v>0.019822</v>
      </c>
      <c r="C76" s="76">
        <v>0.018301</v>
      </c>
      <c r="D76" s="76">
        <v>0.016571</v>
      </c>
      <c r="E76" s="76">
        <v>0.015825</v>
      </c>
      <c r="F76" s="76">
        <v>0.015277</v>
      </c>
      <c r="G76" s="76">
        <v>0.014332</v>
      </c>
      <c r="H76" s="76">
        <v>0.013342</v>
      </c>
      <c r="I76" s="76">
        <v>0.012679</v>
      </c>
      <c r="J76" s="76">
        <v>0.011807</v>
      </c>
      <c r="K76" s="76">
        <v>0.010724</v>
      </c>
      <c r="L76" s="76">
        <v>0.009937</v>
      </c>
      <c r="M76" s="76">
        <v>0.009074</v>
      </c>
      <c r="N76" s="76">
        <v>0.008659</v>
      </c>
      <c r="O76" s="76">
        <v>0.007784</v>
      </c>
      <c r="P76" s="76">
        <v>0.006758</v>
      </c>
      <c r="Q76" s="76">
        <v>0.00591</v>
      </c>
      <c r="R76" s="76">
        <v>0.005062</v>
      </c>
      <c r="S76" s="76">
        <v>0.004358</v>
      </c>
      <c r="T76" s="76">
        <v>0.003707</v>
      </c>
      <c r="U76" s="76">
        <v>0.002981</v>
      </c>
      <c r="V76" s="76">
        <v>0.002231</v>
      </c>
      <c r="W76" s="76">
        <v>0.001339</v>
      </c>
      <c r="X76" s="76">
        <v>5.95E-4</v>
      </c>
      <c r="Y76" s="76">
        <v>0.0</v>
      </c>
      <c r="Z76" s="76">
        <v>-8.84E-4</v>
      </c>
      <c r="AA76" s="76">
        <v>-0.001664</v>
      </c>
      <c r="AB76" s="76">
        <v>-0.0023</v>
      </c>
      <c r="AC76" s="76">
        <v>-0.00351</v>
      </c>
      <c r="AD76" s="76">
        <v>-0.004995</v>
      </c>
      <c r="AE76" s="76">
        <v>-0.0057540000000000004</v>
      </c>
      <c r="AF76" s="76">
        <v>-0.006064</v>
      </c>
      <c r="AG76" s="76">
        <v>-0.006745</v>
      </c>
      <c r="AH76" s="76">
        <v>-0.006833</v>
      </c>
      <c r="AI76" s="76">
        <v>-0.007391</v>
      </c>
      <c r="AJ76" s="76">
        <v>-0.007907</v>
      </c>
      <c r="AK76" s="76">
        <v>-0.008225</v>
      </c>
      <c r="AL76" s="76">
        <v>-0.008325</v>
      </c>
    </row>
    <row r="77" ht="12.75" customHeight="1">
      <c r="A77" s="76">
        <v>0.021013</v>
      </c>
      <c r="B77" s="76">
        <v>0.019468</v>
      </c>
      <c r="C77" s="76">
        <v>0.01816</v>
      </c>
      <c r="D77" s="76">
        <v>0.017281</v>
      </c>
      <c r="E77" s="76">
        <v>0.015874</v>
      </c>
      <c r="F77" s="76">
        <v>0.01462</v>
      </c>
      <c r="G77" s="76">
        <v>0.013786</v>
      </c>
      <c r="H77" s="76">
        <v>0.013308</v>
      </c>
      <c r="I77" s="76">
        <v>0.012164</v>
      </c>
      <c r="J77" s="76">
        <v>0.011214</v>
      </c>
      <c r="K77" s="76">
        <v>0.010358</v>
      </c>
      <c r="L77" s="76">
        <v>0.009853</v>
      </c>
      <c r="M77" s="76">
        <v>0.009407</v>
      </c>
      <c r="N77" s="76">
        <v>0.008491</v>
      </c>
      <c r="O77" s="76">
        <v>0.007397</v>
      </c>
      <c r="P77" s="76">
        <v>0.006517</v>
      </c>
      <c r="Q77" s="76">
        <v>0.005986</v>
      </c>
      <c r="R77" s="76">
        <v>0.005313</v>
      </c>
      <c r="S77" s="76">
        <v>0.004492</v>
      </c>
      <c r="T77" s="76">
        <v>0.003785</v>
      </c>
      <c r="U77" s="76">
        <v>0.002969</v>
      </c>
      <c r="V77" s="76">
        <v>0.002329</v>
      </c>
      <c r="W77" s="76">
        <v>0.001488</v>
      </c>
      <c r="X77" s="76">
        <v>7.67E-4</v>
      </c>
      <c r="Y77" s="76">
        <v>0.0</v>
      </c>
      <c r="Z77" s="76">
        <v>-7.08E-4</v>
      </c>
      <c r="AA77" s="76">
        <v>-0.001612</v>
      </c>
      <c r="AB77" s="76">
        <v>-0.002432</v>
      </c>
      <c r="AC77" s="76">
        <v>-0.003164</v>
      </c>
      <c r="AD77" s="76">
        <v>-0.00468</v>
      </c>
      <c r="AE77" s="76">
        <v>-0.00553</v>
      </c>
      <c r="AF77" s="76">
        <v>-0.006305</v>
      </c>
      <c r="AG77" s="76">
        <v>-0.006986</v>
      </c>
      <c r="AH77" s="76">
        <v>-0.007212</v>
      </c>
      <c r="AI77" s="76">
        <v>-0.007665</v>
      </c>
      <c r="AJ77" s="76">
        <v>-0.007922</v>
      </c>
      <c r="AK77" s="76">
        <v>-0.00805</v>
      </c>
      <c r="AL77" s="76">
        <v>-0.008242</v>
      </c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4" width="10.29"/>
    <col customWidth="1" min="25" max="26" width="9.57"/>
    <col customWidth="1" min="27" max="38" width="10.29"/>
  </cols>
  <sheetData>
    <row r="1" ht="12.75" customHeight="1">
      <c r="A1" s="77">
        <v>-0.087789</v>
      </c>
      <c r="B1" s="76">
        <v>-0.085997</v>
      </c>
      <c r="C1" s="76">
        <v>-0.082453</v>
      </c>
      <c r="D1" s="76">
        <v>-0.078306</v>
      </c>
      <c r="E1" s="76">
        <v>-0.074672</v>
      </c>
      <c r="F1" s="76">
        <v>-0.070576</v>
      </c>
      <c r="G1" s="76">
        <v>-0.066416</v>
      </c>
      <c r="H1" s="76">
        <v>-0.06238</v>
      </c>
      <c r="I1" s="76">
        <v>-0.059586</v>
      </c>
      <c r="J1" s="76">
        <v>-0.0558</v>
      </c>
      <c r="K1" s="76">
        <v>-0.052452</v>
      </c>
      <c r="L1" s="76">
        <v>-0.049205</v>
      </c>
      <c r="M1" s="76">
        <v>-0.045364</v>
      </c>
      <c r="N1" s="76">
        <v>-0.041404</v>
      </c>
      <c r="O1" s="76">
        <v>-0.037185</v>
      </c>
      <c r="P1" s="76">
        <v>-0.034499</v>
      </c>
      <c r="Q1" s="76">
        <v>-0.029967</v>
      </c>
      <c r="R1" s="76">
        <v>-0.028117</v>
      </c>
      <c r="S1" s="76">
        <v>-0.022376</v>
      </c>
      <c r="T1" s="76">
        <v>-0.018849</v>
      </c>
      <c r="U1" s="76">
        <v>-0.015498</v>
      </c>
      <c r="V1" s="76">
        <v>-0.011393</v>
      </c>
      <c r="W1" s="76">
        <v>-0.007737</v>
      </c>
      <c r="X1" s="76">
        <v>-0.002796</v>
      </c>
      <c r="Y1" s="76">
        <v>0.0</v>
      </c>
      <c r="Z1" s="76">
        <v>0.003707</v>
      </c>
      <c r="AA1" s="76">
        <v>0.007057</v>
      </c>
      <c r="AB1" s="76">
        <v>0.011131</v>
      </c>
      <c r="AC1" s="76">
        <v>0.015505</v>
      </c>
      <c r="AD1" s="76">
        <v>0.019521</v>
      </c>
      <c r="AE1" s="76">
        <v>0.021875</v>
      </c>
      <c r="AF1" s="76">
        <v>0.026145</v>
      </c>
      <c r="AG1" s="76">
        <v>0.02986</v>
      </c>
      <c r="AH1" s="76">
        <v>0.034025</v>
      </c>
      <c r="AI1" s="76">
        <v>0.038151</v>
      </c>
      <c r="AJ1" s="76">
        <v>0.041088</v>
      </c>
      <c r="AK1" s="76">
        <v>0.043718</v>
      </c>
      <c r="AL1" s="76">
        <v>0.046667</v>
      </c>
    </row>
    <row r="2" ht="12.75" customHeight="1">
      <c r="A2" s="77">
        <v>-0.079639</v>
      </c>
      <c r="B2" s="76">
        <v>-0.078035</v>
      </c>
      <c r="C2" s="76">
        <v>-0.074655</v>
      </c>
      <c r="D2" s="76">
        <v>-0.070602</v>
      </c>
      <c r="E2" s="76">
        <v>-0.067593</v>
      </c>
      <c r="F2" s="76">
        <v>-0.06419</v>
      </c>
      <c r="G2" s="76">
        <v>-0.060745</v>
      </c>
      <c r="H2" s="76">
        <v>-0.056958</v>
      </c>
      <c r="I2" s="76">
        <v>-0.05448</v>
      </c>
      <c r="J2" s="76">
        <v>-0.051329</v>
      </c>
      <c r="K2" s="76">
        <v>-0.04822</v>
      </c>
      <c r="L2" s="76">
        <v>-0.044876</v>
      </c>
      <c r="M2" s="76">
        <v>-0.041226</v>
      </c>
      <c r="N2" s="76">
        <v>-0.037671</v>
      </c>
      <c r="O2" s="76">
        <v>-0.033358</v>
      </c>
      <c r="P2" s="76">
        <v>-0.030491</v>
      </c>
      <c r="Q2" s="76">
        <v>-0.02676</v>
      </c>
      <c r="R2" s="76">
        <v>-0.024739</v>
      </c>
      <c r="S2" s="76">
        <v>-0.020223</v>
      </c>
      <c r="T2" s="76">
        <v>-0.016554</v>
      </c>
      <c r="U2" s="76">
        <v>-0.013545</v>
      </c>
      <c r="V2" s="76">
        <v>-0.010721</v>
      </c>
      <c r="W2" s="76">
        <v>-0.007058</v>
      </c>
      <c r="X2" s="76">
        <v>-0.002367</v>
      </c>
      <c r="Y2" s="76">
        <v>0.0</v>
      </c>
      <c r="Z2" s="76">
        <v>0.003134</v>
      </c>
      <c r="AA2" s="76">
        <v>0.006821</v>
      </c>
      <c r="AB2" s="76">
        <v>0.01019</v>
      </c>
      <c r="AC2" s="76">
        <v>0.013981</v>
      </c>
      <c r="AD2" s="76">
        <v>0.017679</v>
      </c>
      <c r="AE2" s="76">
        <v>0.019649</v>
      </c>
      <c r="AF2" s="76">
        <v>0.023869</v>
      </c>
      <c r="AG2" s="76">
        <v>0.026251</v>
      </c>
      <c r="AH2" s="76">
        <v>0.029553</v>
      </c>
      <c r="AI2" s="76">
        <v>0.032998</v>
      </c>
      <c r="AJ2" s="76">
        <v>0.035417</v>
      </c>
      <c r="AK2" s="76">
        <v>0.037844</v>
      </c>
      <c r="AL2" s="76">
        <v>0.040424</v>
      </c>
    </row>
    <row r="3" ht="12.75" customHeight="1">
      <c r="A3" s="77">
        <v>-0.065965</v>
      </c>
      <c r="B3" s="76">
        <v>-0.063934</v>
      </c>
      <c r="C3" s="76">
        <v>-0.061061</v>
      </c>
      <c r="D3" s="76">
        <v>-0.057967</v>
      </c>
      <c r="E3" s="76">
        <v>-0.055264</v>
      </c>
      <c r="F3" s="76">
        <v>-0.05233</v>
      </c>
      <c r="G3" s="76">
        <v>-0.049666</v>
      </c>
      <c r="H3" s="76">
        <v>-0.046477</v>
      </c>
      <c r="I3" s="76">
        <v>-0.04447</v>
      </c>
      <c r="J3" s="76">
        <v>-0.041927</v>
      </c>
      <c r="K3" s="76">
        <v>-0.039299</v>
      </c>
      <c r="L3" s="76">
        <v>-0.036838</v>
      </c>
      <c r="M3" s="76">
        <v>-0.033876</v>
      </c>
      <c r="N3" s="76">
        <v>-0.030834</v>
      </c>
      <c r="O3" s="76">
        <v>-0.027046</v>
      </c>
      <c r="P3" s="76">
        <v>-0.024781</v>
      </c>
      <c r="Q3" s="76">
        <v>-0.021787</v>
      </c>
      <c r="R3" s="76">
        <v>-0.019251</v>
      </c>
      <c r="S3" s="76">
        <v>-0.01564</v>
      </c>
      <c r="T3" s="76">
        <v>-0.013186</v>
      </c>
      <c r="U3" s="76">
        <v>-0.010655</v>
      </c>
      <c r="V3" s="76">
        <v>-0.008216</v>
      </c>
      <c r="W3" s="76">
        <v>-0.005424</v>
      </c>
      <c r="X3" s="76">
        <v>-0.002325</v>
      </c>
      <c r="Y3" s="76">
        <v>0.0</v>
      </c>
      <c r="Z3" s="76">
        <v>0.002952</v>
      </c>
      <c r="AA3" s="76">
        <v>0.005354</v>
      </c>
      <c r="AB3" s="76">
        <v>0.007971</v>
      </c>
      <c r="AC3" s="76">
        <v>0.011426</v>
      </c>
      <c r="AD3" s="76">
        <v>0.014154</v>
      </c>
      <c r="AE3" s="76">
        <v>0.016215</v>
      </c>
      <c r="AF3" s="76">
        <v>0.01933</v>
      </c>
      <c r="AG3" s="76">
        <v>0.021489</v>
      </c>
      <c r="AH3" s="76">
        <v>0.023825</v>
      </c>
      <c r="AI3" s="76">
        <v>0.026048</v>
      </c>
      <c r="AJ3" s="76">
        <v>0.028262</v>
      </c>
      <c r="AK3" s="76">
        <v>0.030131</v>
      </c>
      <c r="AL3" s="76">
        <v>0.03161</v>
      </c>
    </row>
    <row r="4" ht="12.75" customHeight="1">
      <c r="A4" s="77">
        <v>-0.054221</v>
      </c>
      <c r="B4" s="76">
        <v>-0.052564</v>
      </c>
      <c r="C4" s="76">
        <v>-0.049855</v>
      </c>
      <c r="D4" s="76">
        <v>-0.047245</v>
      </c>
      <c r="E4" s="76">
        <v>-0.044846</v>
      </c>
      <c r="F4" s="76">
        <v>-0.042926</v>
      </c>
      <c r="G4" s="76">
        <v>-0.040702</v>
      </c>
      <c r="H4" s="76">
        <v>-0.037978</v>
      </c>
      <c r="I4" s="76">
        <v>-0.036667</v>
      </c>
      <c r="J4" s="76">
        <v>-0.034678</v>
      </c>
      <c r="K4" s="76">
        <v>-0.032753</v>
      </c>
      <c r="L4" s="76">
        <v>-0.030568</v>
      </c>
      <c r="M4" s="76">
        <v>-0.028064</v>
      </c>
      <c r="N4" s="76">
        <v>-0.025629</v>
      </c>
      <c r="O4" s="76">
        <v>-0.022747</v>
      </c>
      <c r="P4" s="76">
        <v>-0.020802</v>
      </c>
      <c r="Q4" s="76">
        <v>-0.017618</v>
      </c>
      <c r="R4" s="76">
        <v>-0.016121</v>
      </c>
      <c r="S4" s="76">
        <v>-0.012848</v>
      </c>
      <c r="T4" s="76">
        <v>-0.011017</v>
      </c>
      <c r="U4" s="76">
        <v>-0.008644</v>
      </c>
      <c r="V4" s="76">
        <v>-0.006633</v>
      </c>
      <c r="W4" s="76">
        <v>-0.004496</v>
      </c>
      <c r="X4" s="76">
        <v>-0.001725</v>
      </c>
      <c r="Y4" s="76">
        <v>0.0</v>
      </c>
      <c r="Z4" s="76">
        <v>0.002201</v>
      </c>
      <c r="AA4" s="76">
        <v>0.004059</v>
      </c>
      <c r="AB4" s="76">
        <v>0.006093</v>
      </c>
      <c r="AC4" s="76">
        <v>0.008548</v>
      </c>
      <c r="AD4" s="76">
        <v>0.010561</v>
      </c>
      <c r="AE4" s="76">
        <v>0.012547</v>
      </c>
      <c r="AF4" s="76">
        <v>0.014345</v>
      </c>
      <c r="AG4" s="76">
        <v>0.015747</v>
      </c>
      <c r="AH4" s="76">
        <v>0.017735</v>
      </c>
      <c r="AI4" s="76">
        <v>0.019517</v>
      </c>
      <c r="AJ4" s="76">
        <v>0.021051</v>
      </c>
      <c r="AK4" s="76">
        <v>0.022095</v>
      </c>
      <c r="AL4" s="76">
        <v>0.023257</v>
      </c>
    </row>
    <row r="5" ht="12.75" customHeight="1">
      <c r="A5" s="77">
        <v>-0.044163</v>
      </c>
      <c r="B5" s="76">
        <v>-0.042742</v>
      </c>
      <c r="C5" s="76">
        <v>-0.040453</v>
      </c>
      <c r="D5" s="76">
        <v>-0.038115</v>
      </c>
      <c r="E5" s="76">
        <v>-0.036334</v>
      </c>
      <c r="F5" s="76">
        <v>-0.034598</v>
      </c>
      <c r="G5" s="76">
        <v>-0.03301</v>
      </c>
      <c r="H5" s="76">
        <v>-0.030818</v>
      </c>
      <c r="I5" s="76">
        <v>-0.029497</v>
      </c>
      <c r="J5" s="76">
        <v>-0.028002</v>
      </c>
      <c r="K5" s="76">
        <v>-0.026379</v>
      </c>
      <c r="L5" s="76">
        <v>-0.024479</v>
      </c>
      <c r="M5" s="76">
        <v>-0.022893</v>
      </c>
      <c r="N5" s="76">
        <v>-0.020739</v>
      </c>
      <c r="O5" s="76">
        <v>-0.018017</v>
      </c>
      <c r="P5" s="76">
        <v>-0.016469</v>
      </c>
      <c r="Q5" s="76">
        <v>-0.014405</v>
      </c>
      <c r="R5" s="76">
        <v>-0.01297</v>
      </c>
      <c r="S5" s="76">
        <v>-0.010354</v>
      </c>
      <c r="T5" s="76">
        <v>-0.009141</v>
      </c>
      <c r="U5" s="76">
        <v>-0.007234</v>
      </c>
      <c r="V5" s="76">
        <v>-0.005581</v>
      </c>
      <c r="W5" s="76">
        <v>-0.003746</v>
      </c>
      <c r="X5" s="76">
        <v>-0.001551</v>
      </c>
      <c r="Y5" s="76">
        <v>0.0</v>
      </c>
      <c r="Z5" s="76">
        <v>0.001274</v>
      </c>
      <c r="AA5" s="76">
        <v>0.002901</v>
      </c>
      <c r="AB5" s="76">
        <v>0.005023</v>
      </c>
      <c r="AC5" s="76">
        <v>0.006875</v>
      </c>
      <c r="AD5" s="76">
        <v>0.008415</v>
      </c>
      <c r="AE5" s="76">
        <v>0.009718</v>
      </c>
      <c r="AF5" s="76">
        <v>0.011175</v>
      </c>
      <c r="AG5" s="76">
        <v>0.012493</v>
      </c>
      <c r="AH5" s="76">
        <v>0.013733</v>
      </c>
      <c r="AI5" s="76">
        <v>0.014636</v>
      </c>
      <c r="AJ5" s="76">
        <v>0.015604</v>
      </c>
      <c r="AK5" s="76">
        <v>0.016551</v>
      </c>
      <c r="AL5" s="76">
        <v>0.01718</v>
      </c>
    </row>
    <row r="6" ht="12.75" customHeight="1">
      <c r="A6" s="77">
        <v>-0.03688</v>
      </c>
      <c r="B6" s="76">
        <v>-0.035913</v>
      </c>
      <c r="C6" s="76">
        <v>-0.034078</v>
      </c>
      <c r="D6" s="76">
        <v>-0.032399</v>
      </c>
      <c r="E6" s="76">
        <v>-0.030887</v>
      </c>
      <c r="F6" s="76">
        <v>-0.02929</v>
      </c>
      <c r="G6" s="76">
        <v>-0.028104</v>
      </c>
      <c r="H6" s="76">
        <v>-0.02628</v>
      </c>
      <c r="I6" s="76">
        <v>-0.025245</v>
      </c>
      <c r="J6" s="76">
        <v>-0.024131</v>
      </c>
      <c r="K6" s="76">
        <v>-0.022649</v>
      </c>
      <c r="L6" s="76">
        <v>-0.021299</v>
      </c>
      <c r="M6" s="76">
        <v>-0.019624</v>
      </c>
      <c r="N6" s="76">
        <v>-0.01766</v>
      </c>
      <c r="O6" s="76">
        <v>-0.01543</v>
      </c>
      <c r="P6" s="76">
        <v>-0.013999</v>
      </c>
      <c r="Q6" s="76">
        <v>-0.012165</v>
      </c>
      <c r="R6" s="76">
        <v>-0.010987</v>
      </c>
      <c r="S6" s="76">
        <v>-0.008732</v>
      </c>
      <c r="T6" s="76">
        <v>-0.007573</v>
      </c>
      <c r="U6" s="76">
        <v>-0.006109</v>
      </c>
      <c r="V6" s="76">
        <v>-0.004783</v>
      </c>
      <c r="W6" s="76">
        <v>-0.003091</v>
      </c>
      <c r="X6" s="76">
        <v>-0.001592</v>
      </c>
      <c r="Y6" s="76">
        <v>0.0</v>
      </c>
      <c r="Z6" s="76">
        <v>8.44E-4</v>
      </c>
      <c r="AA6" s="76">
        <v>0.002045</v>
      </c>
      <c r="AB6" s="76">
        <v>0.003433</v>
      </c>
      <c r="AC6" s="76">
        <v>0.00538</v>
      </c>
      <c r="AD6" s="76">
        <v>0.006613</v>
      </c>
      <c r="AE6" s="76">
        <v>0.007361</v>
      </c>
      <c r="AF6" s="76">
        <v>0.008636</v>
      </c>
      <c r="AG6" s="76">
        <v>0.009594</v>
      </c>
      <c r="AH6" s="76">
        <v>0.010203</v>
      </c>
      <c r="AI6" s="76">
        <v>0.011375</v>
      </c>
      <c r="AJ6" s="76">
        <v>0.01202</v>
      </c>
      <c r="AK6" s="76">
        <v>0.012319</v>
      </c>
      <c r="AL6" s="76">
        <v>0.012672</v>
      </c>
    </row>
    <row r="7" ht="12.75" customHeight="1">
      <c r="A7" s="77">
        <v>-0.031372</v>
      </c>
      <c r="B7" s="76">
        <v>-0.030555</v>
      </c>
      <c r="C7" s="76">
        <v>-0.028877</v>
      </c>
      <c r="D7" s="76">
        <v>-0.02722</v>
      </c>
      <c r="E7" s="76">
        <v>-0.026013</v>
      </c>
      <c r="F7" s="76">
        <v>-0.024633</v>
      </c>
      <c r="G7" s="76">
        <v>-0.023729</v>
      </c>
      <c r="H7" s="76">
        <v>-0.022025</v>
      </c>
      <c r="I7" s="76">
        <v>-0.021229</v>
      </c>
      <c r="J7" s="76">
        <v>-0.020093</v>
      </c>
      <c r="K7" s="76">
        <v>-0.018827</v>
      </c>
      <c r="L7" s="76">
        <v>-0.01764</v>
      </c>
      <c r="M7" s="76">
        <v>-0.016228</v>
      </c>
      <c r="N7" s="76">
        <v>-0.014716</v>
      </c>
      <c r="O7" s="76">
        <v>-0.012679</v>
      </c>
      <c r="P7" s="76">
        <v>-0.011439</v>
      </c>
      <c r="Q7" s="76">
        <v>-0.009942</v>
      </c>
      <c r="R7" s="76">
        <v>-0.00883</v>
      </c>
      <c r="S7" s="76">
        <v>-0.007396</v>
      </c>
      <c r="T7" s="76">
        <v>-0.006161</v>
      </c>
      <c r="U7" s="76">
        <v>-0.004818</v>
      </c>
      <c r="V7" s="76">
        <v>-0.00394</v>
      </c>
      <c r="W7" s="76">
        <v>-0.002339</v>
      </c>
      <c r="X7" s="76">
        <v>-0.0014</v>
      </c>
      <c r="Y7" s="76">
        <v>0.0</v>
      </c>
      <c r="Z7" s="76">
        <v>8.46E-4</v>
      </c>
      <c r="AA7" s="76">
        <v>0.001572</v>
      </c>
      <c r="AB7" s="76">
        <v>0.003088</v>
      </c>
      <c r="AC7" s="76">
        <v>0.004285</v>
      </c>
      <c r="AD7" s="76">
        <v>0.005154</v>
      </c>
      <c r="AE7" s="76">
        <v>0.006443</v>
      </c>
      <c r="AF7" s="76">
        <v>0.007264</v>
      </c>
      <c r="AG7" s="76">
        <v>0.008008</v>
      </c>
      <c r="AH7" s="76">
        <v>0.008454</v>
      </c>
      <c r="AI7" s="76">
        <v>0.008931</v>
      </c>
      <c r="AJ7" s="76">
        <v>0.009461</v>
      </c>
      <c r="AK7" s="76">
        <v>0.010027</v>
      </c>
      <c r="AL7" s="76">
        <v>0.01011</v>
      </c>
    </row>
    <row r="8" ht="12.75" customHeight="1">
      <c r="A8" s="77">
        <v>-0.027377</v>
      </c>
      <c r="B8" s="76">
        <v>-0.02678</v>
      </c>
      <c r="C8" s="76">
        <v>-0.025688</v>
      </c>
      <c r="D8" s="76">
        <v>-0.024354</v>
      </c>
      <c r="E8" s="76">
        <v>-0.023133</v>
      </c>
      <c r="F8" s="76">
        <v>-0.022219</v>
      </c>
      <c r="G8" s="76">
        <v>-0.021186</v>
      </c>
      <c r="H8" s="76">
        <v>-0.0197</v>
      </c>
      <c r="I8" s="76">
        <v>-0.018957</v>
      </c>
      <c r="J8" s="76">
        <v>-0.018142</v>
      </c>
      <c r="K8" s="76">
        <v>-0.017275</v>
      </c>
      <c r="L8" s="76">
        <v>-0.015943</v>
      </c>
      <c r="M8" s="76">
        <v>-0.014729</v>
      </c>
      <c r="N8" s="76">
        <v>-0.013336</v>
      </c>
      <c r="O8" s="76">
        <v>-0.011457</v>
      </c>
      <c r="P8" s="76">
        <v>-0.010388</v>
      </c>
      <c r="Q8" s="76">
        <v>-0.008861</v>
      </c>
      <c r="R8" s="76">
        <v>-0.007868</v>
      </c>
      <c r="S8" s="76">
        <v>-0.006532</v>
      </c>
      <c r="T8" s="76">
        <v>-0.00539</v>
      </c>
      <c r="U8" s="76">
        <v>-0.00425</v>
      </c>
      <c r="V8" s="76">
        <v>-0.003584</v>
      </c>
      <c r="W8" s="76">
        <v>-0.00232</v>
      </c>
      <c r="X8" s="76">
        <v>-0.00115</v>
      </c>
      <c r="Y8" s="76">
        <v>0.0</v>
      </c>
      <c r="Z8" s="76">
        <v>4.04E-4</v>
      </c>
      <c r="AA8" s="76">
        <v>0.001328</v>
      </c>
      <c r="AB8" s="76">
        <v>0.002517</v>
      </c>
      <c r="AC8" s="76">
        <v>0.003807</v>
      </c>
      <c r="AD8" s="76">
        <v>0.004586</v>
      </c>
      <c r="AE8" s="76">
        <v>0.005445</v>
      </c>
      <c r="AF8" s="76">
        <v>0.006178</v>
      </c>
      <c r="AG8" s="76">
        <v>0.006739</v>
      </c>
      <c r="AH8" s="76">
        <v>0.007338</v>
      </c>
      <c r="AI8" s="76">
        <v>0.007575</v>
      </c>
      <c r="AJ8" s="76">
        <v>0.007788</v>
      </c>
      <c r="AK8" s="76">
        <v>0.008236</v>
      </c>
      <c r="AL8" s="76">
        <v>0.008284</v>
      </c>
    </row>
    <row r="9" ht="12.75" customHeight="1">
      <c r="A9" s="77">
        <v>-0.024081</v>
      </c>
      <c r="B9" s="76">
        <v>-0.023531</v>
      </c>
      <c r="C9" s="76">
        <v>-0.022464</v>
      </c>
      <c r="D9" s="76">
        <v>-0.021354</v>
      </c>
      <c r="E9" s="76">
        <v>-0.020461</v>
      </c>
      <c r="F9" s="76">
        <v>-0.019574</v>
      </c>
      <c r="G9" s="76">
        <v>-0.018725</v>
      </c>
      <c r="H9" s="76">
        <v>-0.017186</v>
      </c>
      <c r="I9" s="76">
        <v>-0.016752</v>
      </c>
      <c r="J9" s="76">
        <v>-0.015976</v>
      </c>
      <c r="K9" s="76">
        <v>-0.014857</v>
      </c>
      <c r="L9" s="76">
        <v>-0.013919</v>
      </c>
      <c r="M9" s="76">
        <v>-0.012956</v>
      </c>
      <c r="N9" s="76">
        <v>-0.011574</v>
      </c>
      <c r="O9" s="76">
        <v>-0.009938</v>
      </c>
      <c r="P9" s="76">
        <v>-0.008783</v>
      </c>
      <c r="Q9" s="76">
        <v>-0.007429</v>
      </c>
      <c r="R9" s="76">
        <v>-0.006568</v>
      </c>
      <c r="S9" s="76">
        <v>-0.005495</v>
      </c>
      <c r="T9" s="76">
        <v>-0.004422</v>
      </c>
      <c r="U9" s="76">
        <v>-0.003697</v>
      </c>
      <c r="V9" s="76">
        <v>-0.002985</v>
      </c>
      <c r="W9" s="76">
        <v>-0.001779</v>
      </c>
      <c r="X9" s="76">
        <v>-6.79E-4</v>
      </c>
      <c r="Y9" s="76">
        <v>0.0</v>
      </c>
      <c r="Z9" s="76">
        <v>6.5E-4</v>
      </c>
      <c r="AA9" s="76">
        <v>0.001412</v>
      </c>
      <c r="AB9" s="76">
        <v>0.002258</v>
      </c>
      <c r="AC9" s="76">
        <v>0.00343</v>
      </c>
      <c r="AD9" s="76">
        <v>0.004137</v>
      </c>
      <c r="AE9" s="76">
        <v>0.004876</v>
      </c>
      <c r="AF9" s="76">
        <v>0.005575</v>
      </c>
      <c r="AG9" s="76">
        <v>0.005979</v>
      </c>
      <c r="AH9" s="76">
        <v>0.006302</v>
      </c>
      <c r="AI9" s="76">
        <v>0.006822</v>
      </c>
      <c r="AJ9" s="76">
        <v>0.007246</v>
      </c>
      <c r="AK9" s="76">
        <v>0.007382</v>
      </c>
      <c r="AL9" s="76">
        <v>0.007234</v>
      </c>
    </row>
    <row r="10" ht="12.75" customHeight="1">
      <c r="A10" s="77">
        <v>-0.021927</v>
      </c>
      <c r="B10" s="76">
        <v>-0.021451</v>
      </c>
      <c r="C10" s="76">
        <v>-0.020448</v>
      </c>
      <c r="D10" s="76">
        <v>-0.019448</v>
      </c>
      <c r="E10" s="76">
        <v>-0.018435</v>
      </c>
      <c r="F10" s="76">
        <v>-0.017753</v>
      </c>
      <c r="G10" s="76">
        <v>-0.016931</v>
      </c>
      <c r="H10" s="76">
        <v>-0.015739</v>
      </c>
      <c r="I10" s="76">
        <v>-0.015117</v>
      </c>
      <c r="J10" s="76">
        <v>-0.014483</v>
      </c>
      <c r="K10" s="76">
        <v>-0.013547</v>
      </c>
      <c r="L10" s="76">
        <v>-0.012653</v>
      </c>
      <c r="M10" s="76">
        <v>-0.011646</v>
      </c>
      <c r="N10" s="76">
        <v>-0.010466</v>
      </c>
      <c r="O10" s="76">
        <v>-0.009091</v>
      </c>
      <c r="P10" s="76">
        <v>-0.007928</v>
      </c>
      <c r="Q10" s="76">
        <v>-0.006531</v>
      </c>
      <c r="R10" s="76">
        <v>-0.005789</v>
      </c>
      <c r="S10" s="76">
        <v>-0.004748</v>
      </c>
      <c r="T10" s="76">
        <v>-0.004107</v>
      </c>
      <c r="U10" s="76">
        <v>-0.003279</v>
      </c>
      <c r="V10" s="76">
        <v>-0.002651</v>
      </c>
      <c r="W10" s="76">
        <v>-0.001653</v>
      </c>
      <c r="X10" s="76">
        <v>-7.69E-4</v>
      </c>
      <c r="Y10" s="76">
        <v>0.0</v>
      </c>
      <c r="Z10" s="76">
        <v>3.72E-4</v>
      </c>
      <c r="AA10" s="76">
        <v>0.001094</v>
      </c>
      <c r="AB10" s="76">
        <v>0.001846</v>
      </c>
      <c r="AC10" s="76">
        <v>0.002814</v>
      </c>
      <c r="AD10" s="76">
        <v>0.003527</v>
      </c>
      <c r="AE10" s="76">
        <v>0.00419</v>
      </c>
      <c r="AF10" s="76">
        <v>0.004788</v>
      </c>
      <c r="AG10" s="76">
        <v>0.004937</v>
      </c>
      <c r="AH10" s="76">
        <v>0.005433</v>
      </c>
      <c r="AI10" s="76">
        <v>0.005724</v>
      </c>
      <c r="AJ10" s="76">
        <v>0.005906</v>
      </c>
      <c r="AK10" s="76">
        <v>0.006079</v>
      </c>
      <c r="AL10" s="76">
        <v>0.00615</v>
      </c>
    </row>
    <row r="11" ht="12.75" customHeight="1">
      <c r="A11" s="77">
        <v>-0.019825</v>
      </c>
      <c r="B11" s="76">
        <v>-0.019359</v>
      </c>
      <c r="C11" s="76">
        <v>-0.018465</v>
      </c>
      <c r="D11" s="76">
        <v>-0.01754</v>
      </c>
      <c r="E11" s="76">
        <v>-0.016804</v>
      </c>
      <c r="F11" s="76">
        <v>-0.015855</v>
      </c>
      <c r="G11" s="76">
        <v>-0.015248</v>
      </c>
      <c r="H11" s="76">
        <v>-0.014103</v>
      </c>
      <c r="I11" s="76">
        <v>-0.013606</v>
      </c>
      <c r="J11" s="76">
        <v>-0.012922</v>
      </c>
      <c r="K11" s="76">
        <v>-0.012183</v>
      </c>
      <c r="L11" s="76">
        <v>-0.011513</v>
      </c>
      <c r="M11" s="76">
        <v>-0.010537</v>
      </c>
      <c r="N11" s="76">
        <v>-0.0095</v>
      </c>
      <c r="O11" s="76">
        <v>-0.00803</v>
      </c>
      <c r="P11" s="76">
        <v>-0.006946</v>
      </c>
      <c r="Q11" s="76">
        <v>-0.005623</v>
      </c>
      <c r="R11" s="76">
        <v>-0.005065</v>
      </c>
      <c r="S11" s="76">
        <v>-0.004202</v>
      </c>
      <c r="T11" s="76">
        <v>-0.003583</v>
      </c>
      <c r="U11" s="76">
        <v>-0.002821</v>
      </c>
      <c r="V11" s="76">
        <v>-0.00222</v>
      </c>
      <c r="W11" s="76">
        <v>-0.001388</v>
      </c>
      <c r="X11" s="76">
        <v>-4.59E-4</v>
      </c>
      <c r="Y11" s="76">
        <v>0.0</v>
      </c>
      <c r="Z11" s="76">
        <v>6.08E-4</v>
      </c>
      <c r="AA11" s="76">
        <v>0.001212</v>
      </c>
      <c r="AB11" s="76">
        <v>0.001835</v>
      </c>
      <c r="AC11" s="76">
        <v>0.002523</v>
      </c>
      <c r="AD11" s="76">
        <v>0.002915</v>
      </c>
      <c r="AE11" s="76">
        <v>0.003784</v>
      </c>
      <c r="AF11" s="76">
        <v>0.004437</v>
      </c>
      <c r="AG11" s="76">
        <v>0.004636</v>
      </c>
      <c r="AH11" s="76">
        <v>0.004798</v>
      </c>
      <c r="AI11" s="76">
        <v>0.004933</v>
      </c>
      <c r="AJ11" s="76">
        <v>0.005218</v>
      </c>
      <c r="AK11" s="76">
        <v>0.005441</v>
      </c>
      <c r="AL11" s="76">
        <v>0.0054</v>
      </c>
    </row>
    <row r="12" ht="12.75" customHeight="1">
      <c r="A12" s="77">
        <v>-0.018736</v>
      </c>
      <c r="B12" s="76">
        <v>-0.018378</v>
      </c>
      <c r="C12" s="76">
        <v>-0.017448</v>
      </c>
      <c r="D12" s="76">
        <v>-0.016579</v>
      </c>
      <c r="E12" s="76">
        <v>-0.015826</v>
      </c>
      <c r="F12" s="76">
        <v>-0.015129</v>
      </c>
      <c r="G12" s="76">
        <v>-0.014549</v>
      </c>
      <c r="H12" s="76">
        <v>-0.013305</v>
      </c>
      <c r="I12" s="76">
        <v>-0.012923</v>
      </c>
      <c r="J12" s="76">
        <v>-0.012375</v>
      </c>
      <c r="K12" s="76">
        <v>-0.011655</v>
      </c>
      <c r="L12" s="76">
        <v>-0.010762</v>
      </c>
      <c r="M12" s="76">
        <v>-0.009921</v>
      </c>
      <c r="N12" s="76">
        <v>-0.008899</v>
      </c>
      <c r="O12" s="76">
        <v>-0.007591</v>
      </c>
      <c r="P12" s="76">
        <v>-0.006547</v>
      </c>
      <c r="Q12" s="76">
        <v>-0.005287</v>
      </c>
      <c r="R12" s="76">
        <v>-0.004505</v>
      </c>
      <c r="S12" s="76">
        <v>-0.004007</v>
      </c>
      <c r="T12" s="76">
        <v>-0.003341</v>
      </c>
      <c r="U12" s="76">
        <v>-0.002647</v>
      </c>
      <c r="V12" s="76">
        <v>-0.002126</v>
      </c>
      <c r="W12" s="76">
        <v>-0.001417</v>
      </c>
      <c r="X12" s="76">
        <v>-6.06E-4</v>
      </c>
      <c r="Y12" s="76">
        <v>0.0</v>
      </c>
      <c r="Z12" s="76">
        <v>4.2E-4</v>
      </c>
      <c r="AA12" s="76">
        <v>9.79E-4</v>
      </c>
      <c r="AB12" s="76">
        <v>0.001446</v>
      </c>
      <c r="AC12" s="76">
        <v>0.002216</v>
      </c>
      <c r="AD12" s="76">
        <v>0.002692</v>
      </c>
      <c r="AE12" s="76">
        <v>0.003159</v>
      </c>
      <c r="AF12" s="76">
        <v>0.003817</v>
      </c>
      <c r="AG12" s="76">
        <v>0.003734</v>
      </c>
      <c r="AH12" s="76">
        <v>0.004093</v>
      </c>
      <c r="AI12" s="76">
        <v>0.004057</v>
      </c>
      <c r="AJ12" s="76">
        <v>0.004359</v>
      </c>
      <c r="AK12" s="76">
        <v>0.004417</v>
      </c>
      <c r="AL12" s="76">
        <v>0.00444</v>
      </c>
    </row>
    <row r="13" ht="12.75" customHeight="1">
      <c r="A13" s="77">
        <v>-0.016804</v>
      </c>
      <c r="B13" s="76">
        <v>-0.016382</v>
      </c>
      <c r="C13" s="76">
        <v>-0.015714</v>
      </c>
      <c r="D13" s="76">
        <v>-0.014834</v>
      </c>
      <c r="E13" s="76">
        <v>-0.014164</v>
      </c>
      <c r="F13" s="76">
        <v>-0.013443</v>
      </c>
      <c r="G13" s="76">
        <v>-0.012853</v>
      </c>
      <c r="H13" s="76">
        <v>-0.011908</v>
      </c>
      <c r="I13" s="76">
        <v>-0.011479</v>
      </c>
      <c r="J13" s="76">
        <v>-0.010922</v>
      </c>
      <c r="K13" s="76">
        <v>-0.010409</v>
      </c>
      <c r="L13" s="76">
        <v>-0.009722</v>
      </c>
      <c r="M13" s="76">
        <v>-0.008967</v>
      </c>
      <c r="N13" s="76">
        <v>-0.008068</v>
      </c>
      <c r="O13" s="76">
        <v>-0.006723</v>
      </c>
      <c r="P13" s="76">
        <v>-0.005721</v>
      </c>
      <c r="Q13" s="76">
        <v>-0.004682</v>
      </c>
      <c r="R13" s="76">
        <v>-0.004155</v>
      </c>
      <c r="S13" s="76">
        <v>-0.003456</v>
      </c>
      <c r="T13" s="76">
        <v>-0.002959</v>
      </c>
      <c r="U13" s="76">
        <v>-0.002421</v>
      </c>
      <c r="V13" s="76">
        <v>-0.001926</v>
      </c>
      <c r="W13" s="76">
        <v>-0.001181</v>
      </c>
      <c r="X13" s="76">
        <v>-5.31E-4</v>
      </c>
      <c r="Y13" s="76">
        <v>0.0</v>
      </c>
      <c r="Z13" s="76">
        <v>3.24E-4</v>
      </c>
      <c r="AA13" s="76">
        <v>8.12E-4</v>
      </c>
      <c r="AB13" s="76">
        <v>0.001177</v>
      </c>
      <c r="AC13" s="76">
        <v>0.001871</v>
      </c>
      <c r="AD13" s="76">
        <v>0.002377</v>
      </c>
      <c r="AE13" s="76">
        <v>0.002787</v>
      </c>
      <c r="AF13" s="76">
        <v>0.003242</v>
      </c>
      <c r="AG13" s="76">
        <v>0.003434</v>
      </c>
      <c r="AH13" s="76">
        <v>0.003465</v>
      </c>
      <c r="AI13" s="76">
        <v>0.003523</v>
      </c>
      <c r="AJ13" s="76">
        <v>0.00369</v>
      </c>
      <c r="AK13" s="76">
        <v>0.003872</v>
      </c>
      <c r="AL13" s="76">
        <v>0.003817</v>
      </c>
    </row>
    <row r="14" ht="12.75" customHeight="1">
      <c r="A14" s="77">
        <v>-0.015149</v>
      </c>
      <c r="B14" s="76">
        <v>-0.014805</v>
      </c>
      <c r="C14" s="76">
        <v>-0.01413</v>
      </c>
      <c r="D14" s="76">
        <v>-0.013456</v>
      </c>
      <c r="E14" s="76">
        <v>-0.012738</v>
      </c>
      <c r="F14" s="76">
        <v>-0.01213</v>
      </c>
      <c r="G14" s="76">
        <v>-0.011601</v>
      </c>
      <c r="H14" s="76">
        <v>-0.010721</v>
      </c>
      <c r="I14" s="76">
        <v>-0.010328</v>
      </c>
      <c r="J14" s="76">
        <v>-0.009903</v>
      </c>
      <c r="K14" s="76">
        <v>-0.009279</v>
      </c>
      <c r="L14" s="76">
        <v>-0.008645</v>
      </c>
      <c r="M14" s="76">
        <v>-0.007992</v>
      </c>
      <c r="N14" s="76">
        <v>-0.00712</v>
      </c>
      <c r="O14" s="76">
        <v>-0.005976</v>
      </c>
      <c r="P14" s="76">
        <v>-0.004873</v>
      </c>
      <c r="Q14" s="76">
        <v>-0.003967</v>
      </c>
      <c r="R14" s="76">
        <v>-0.003505</v>
      </c>
      <c r="S14" s="76">
        <v>-0.003015</v>
      </c>
      <c r="T14" s="76">
        <v>-0.002625</v>
      </c>
      <c r="U14" s="76">
        <v>-0.002111</v>
      </c>
      <c r="V14" s="76">
        <v>-0.001761</v>
      </c>
      <c r="W14" s="76">
        <v>-0.001164</v>
      </c>
      <c r="X14" s="76">
        <v>-3.64E-4</v>
      </c>
      <c r="Y14" s="76">
        <v>0.0</v>
      </c>
      <c r="Z14" s="76">
        <v>3.69E-4</v>
      </c>
      <c r="AA14" s="76">
        <v>7.15E-4</v>
      </c>
      <c r="AB14" s="76">
        <v>0.001123</v>
      </c>
      <c r="AC14" s="76">
        <v>0.00161</v>
      </c>
      <c r="AD14" s="76">
        <v>0.001944</v>
      </c>
      <c r="AE14" s="76">
        <v>0.002362</v>
      </c>
      <c r="AF14" s="76">
        <v>0.002795</v>
      </c>
      <c r="AG14" s="76">
        <v>0.002744</v>
      </c>
      <c r="AH14" s="76">
        <v>0.002859</v>
      </c>
      <c r="AI14" s="76">
        <v>0.002861</v>
      </c>
      <c r="AJ14" s="76">
        <v>0.002827</v>
      </c>
      <c r="AK14" s="76">
        <v>0.002982</v>
      </c>
      <c r="AL14" s="76">
        <v>0.003027</v>
      </c>
    </row>
    <row r="15" ht="12.75" customHeight="1">
      <c r="A15" s="77">
        <v>-0.013979</v>
      </c>
      <c r="B15" s="76">
        <v>-0.013744</v>
      </c>
      <c r="C15" s="76">
        <v>-0.013072</v>
      </c>
      <c r="D15" s="76">
        <v>-0.01243</v>
      </c>
      <c r="E15" s="76">
        <v>-0.011834</v>
      </c>
      <c r="F15" s="76">
        <v>-0.011375</v>
      </c>
      <c r="G15" s="76">
        <v>-0.010915</v>
      </c>
      <c r="H15" s="76">
        <v>-0.009866</v>
      </c>
      <c r="I15" s="76">
        <v>-0.009621</v>
      </c>
      <c r="J15" s="76">
        <v>-0.009138</v>
      </c>
      <c r="K15" s="76">
        <v>-0.00867</v>
      </c>
      <c r="L15" s="76">
        <v>-0.008078</v>
      </c>
      <c r="M15" s="76">
        <v>-0.007331</v>
      </c>
      <c r="N15" s="76">
        <v>-0.006565</v>
      </c>
      <c r="O15" s="76">
        <v>-0.005521</v>
      </c>
      <c r="P15" s="76">
        <v>-0.00461</v>
      </c>
      <c r="Q15" s="76">
        <v>-0.003618</v>
      </c>
      <c r="R15" s="76">
        <v>-0.003185</v>
      </c>
      <c r="S15" s="76">
        <v>-0.002648</v>
      </c>
      <c r="T15" s="76">
        <v>-0.002359</v>
      </c>
      <c r="U15" s="76">
        <v>-0.001942</v>
      </c>
      <c r="V15" s="76">
        <v>-0.001582</v>
      </c>
      <c r="W15" s="76">
        <v>-0.001065</v>
      </c>
      <c r="X15" s="76">
        <v>-5.09E-4</v>
      </c>
      <c r="Y15" s="76">
        <v>0.0</v>
      </c>
      <c r="Z15" s="76">
        <v>1.34E-4</v>
      </c>
      <c r="AA15" s="76">
        <v>3.21E-4</v>
      </c>
      <c r="AB15" s="76">
        <v>8.58E-4</v>
      </c>
      <c r="AC15" s="76">
        <v>0.001249</v>
      </c>
      <c r="AD15" s="76">
        <v>0.001568</v>
      </c>
      <c r="AE15" s="76">
        <v>0.002049</v>
      </c>
      <c r="AF15" s="76">
        <v>0.002251</v>
      </c>
      <c r="AG15" s="76">
        <v>0.002251</v>
      </c>
      <c r="AH15" s="76">
        <v>0.002211</v>
      </c>
      <c r="AI15" s="76">
        <v>0.002075</v>
      </c>
      <c r="AJ15" s="76">
        <v>0.002114</v>
      </c>
      <c r="AK15" s="76">
        <v>0.002218</v>
      </c>
      <c r="AL15" s="76">
        <v>0.00225</v>
      </c>
    </row>
    <row r="16" ht="12.75" customHeight="1">
      <c r="A16" s="77">
        <v>-0.012796</v>
      </c>
      <c r="B16" s="76">
        <v>-0.012464</v>
      </c>
      <c r="C16" s="76">
        <v>-0.011902</v>
      </c>
      <c r="D16" s="76">
        <v>-0.011315</v>
      </c>
      <c r="E16" s="76">
        <v>-0.010784</v>
      </c>
      <c r="F16" s="76">
        <v>-0.010305</v>
      </c>
      <c r="G16" s="76">
        <v>-0.009774</v>
      </c>
      <c r="H16" s="76">
        <v>-0.008951</v>
      </c>
      <c r="I16" s="76">
        <v>-0.008514</v>
      </c>
      <c r="J16" s="76">
        <v>-0.008309</v>
      </c>
      <c r="K16" s="76">
        <v>-0.007648</v>
      </c>
      <c r="L16" s="76">
        <v>-0.007236</v>
      </c>
      <c r="M16" s="76">
        <v>-0.006623</v>
      </c>
      <c r="N16" s="76">
        <v>-0.005937</v>
      </c>
      <c r="O16" s="76">
        <v>-0.004942</v>
      </c>
      <c r="P16" s="76">
        <v>-0.003899</v>
      </c>
      <c r="Q16" s="76">
        <v>-0.003146</v>
      </c>
      <c r="R16" s="76">
        <v>-0.00275</v>
      </c>
      <c r="S16" s="76">
        <v>-0.00233</v>
      </c>
      <c r="T16" s="76">
        <v>-0.002069</v>
      </c>
      <c r="U16" s="76">
        <v>-0.001707</v>
      </c>
      <c r="V16" s="76">
        <v>-0.001334</v>
      </c>
      <c r="W16" s="76">
        <v>-9.35E-4</v>
      </c>
      <c r="X16" s="76">
        <v>-3.82E-4</v>
      </c>
      <c r="Y16" s="76">
        <v>0.0</v>
      </c>
      <c r="Z16" s="76">
        <v>1.97E-4</v>
      </c>
      <c r="AA16" s="76">
        <v>2.69E-4</v>
      </c>
      <c r="AB16" s="76">
        <v>7.71E-4</v>
      </c>
      <c r="AC16" s="76">
        <v>0.00103</v>
      </c>
      <c r="AD16" s="76">
        <v>0.001317</v>
      </c>
      <c r="AE16" s="76">
        <v>0.001787</v>
      </c>
      <c r="AF16" s="76">
        <v>0.001984</v>
      </c>
      <c r="AG16" s="76">
        <v>0.001949</v>
      </c>
      <c r="AH16" s="76">
        <v>0.001856</v>
      </c>
      <c r="AI16" s="76">
        <v>0.00168</v>
      </c>
      <c r="AJ16" s="76">
        <v>0.001727</v>
      </c>
      <c r="AK16" s="76">
        <v>0.001804</v>
      </c>
      <c r="AL16" s="76">
        <v>0.001747</v>
      </c>
    </row>
    <row r="17" ht="12.75" customHeight="1">
      <c r="A17" s="77">
        <v>-0.011848</v>
      </c>
      <c r="B17" s="76">
        <v>-0.011622</v>
      </c>
      <c r="C17" s="76">
        <v>-0.011071</v>
      </c>
      <c r="D17" s="76">
        <v>-0.010595</v>
      </c>
      <c r="E17" s="76">
        <v>-0.01003</v>
      </c>
      <c r="F17" s="76">
        <v>-0.009485</v>
      </c>
      <c r="G17" s="76">
        <v>-0.009093</v>
      </c>
      <c r="H17" s="76">
        <v>-0.008269</v>
      </c>
      <c r="I17" s="76">
        <v>-0.008048</v>
      </c>
      <c r="J17" s="76">
        <v>-0.007617</v>
      </c>
      <c r="K17" s="76">
        <v>-0.007171</v>
      </c>
      <c r="L17" s="76">
        <v>-0.006742</v>
      </c>
      <c r="M17" s="76">
        <v>-0.006133</v>
      </c>
      <c r="N17" s="76">
        <v>-0.005415</v>
      </c>
      <c r="O17" s="76">
        <v>-0.004491</v>
      </c>
      <c r="P17" s="76">
        <v>-0.003598</v>
      </c>
      <c r="Q17" s="76">
        <v>-0.002794</v>
      </c>
      <c r="R17" s="76">
        <v>-0.002457</v>
      </c>
      <c r="S17" s="76">
        <v>-0.002087</v>
      </c>
      <c r="T17" s="76">
        <v>-0.00187</v>
      </c>
      <c r="U17" s="76">
        <v>-0.001483</v>
      </c>
      <c r="V17" s="76">
        <v>-0.001251</v>
      </c>
      <c r="W17" s="76">
        <v>-8.5E-4</v>
      </c>
      <c r="X17" s="76">
        <v>-4.59E-4</v>
      </c>
      <c r="Y17" s="76">
        <v>0.0</v>
      </c>
      <c r="Z17" s="76">
        <v>1.73E-4</v>
      </c>
      <c r="AA17" s="76">
        <v>3.12E-4</v>
      </c>
      <c r="AB17" s="76">
        <v>6.6E-4</v>
      </c>
      <c r="AC17" s="76">
        <v>8.71E-4</v>
      </c>
      <c r="AD17" s="76">
        <v>0.001047</v>
      </c>
      <c r="AE17" s="76">
        <v>0.001419</v>
      </c>
      <c r="AF17" s="76">
        <v>0.001741</v>
      </c>
      <c r="AG17" s="76">
        <v>0.001627</v>
      </c>
      <c r="AH17" s="76">
        <v>0.001411</v>
      </c>
      <c r="AI17" s="76">
        <v>0.001329</v>
      </c>
      <c r="AJ17" s="76">
        <v>0.001098</v>
      </c>
      <c r="AK17" s="76">
        <v>0.001203</v>
      </c>
      <c r="AL17" s="76">
        <v>0.001169</v>
      </c>
    </row>
    <row r="18" ht="12.75" customHeight="1">
      <c r="A18" s="77">
        <v>-0.010965</v>
      </c>
      <c r="B18" s="76">
        <v>-0.010722</v>
      </c>
      <c r="C18" s="76">
        <v>-0.010262</v>
      </c>
      <c r="D18" s="76">
        <v>-0.009702</v>
      </c>
      <c r="E18" s="76">
        <v>-0.009226</v>
      </c>
      <c r="F18" s="76">
        <v>-0.008865</v>
      </c>
      <c r="G18" s="76">
        <v>-0.008456</v>
      </c>
      <c r="H18" s="76">
        <v>-0.007603</v>
      </c>
      <c r="I18" s="76">
        <v>-0.007365</v>
      </c>
      <c r="J18" s="76">
        <v>-0.00705</v>
      </c>
      <c r="K18" s="76">
        <v>-0.006611</v>
      </c>
      <c r="L18" s="76">
        <v>-0.006186</v>
      </c>
      <c r="M18" s="76">
        <v>-0.005649</v>
      </c>
      <c r="N18" s="76">
        <v>-0.005038</v>
      </c>
      <c r="O18" s="76">
        <v>-0.004148</v>
      </c>
      <c r="P18" s="76">
        <v>-0.003186</v>
      </c>
      <c r="Q18" s="76">
        <v>-0.002511</v>
      </c>
      <c r="R18" s="76">
        <v>-0.002226</v>
      </c>
      <c r="S18" s="76">
        <v>-0.001894</v>
      </c>
      <c r="T18" s="76">
        <v>-0.001656</v>
      </c>
      <c r="U18" s="76">
        <v>-0.001441</v>
      </c>
      <c r="V18" s="76">
        <v>-0.001268</v>
      </c>
      <c r="W18" s="76">
        <v>-8.2E-4</v>
      </c>
      <c r="X18" s="76">
        <v>-4.21E-4</v>
      </c>
      <c r="Y18" s="76">
        <v>0.0</v>
      </c>
      <c r="Z18" s="76">
        <v>3.4E-5</v>
      </c>
      <c r="AA18" s="76">
        <v>7.0E-6</v>
      </c>
      <c r="AB18" s="76">
        <v>4.11E-4</v>
      </c>
      <c r="AC18" s="76">
        <v>6.8E-4</v>
      </c>
      <c r="AD18" s="76">
        <v>7.87E-4</v>
      </c>
      <c r="AE18" s="76">
        <v>0.001238</v>
      </c>
      <c r="AF18" s="76">
        <v>0.00125</v>
      </c>
      <c r="AG18" s="76">
        <v>0.001139</v>
      </c>
      <c r="AH18" s="76">
        <v>9.7E-4</v>
      </c>
      <c r="AI18" s="76">
        <v>8.04E-4</v>
      </c>
      <c r="AJ18" s="76">
        <v>6.62E-4</v>
      </c>
      <c r="AK18" s="76">
        <v>7.54E-4</v>
      </c>
      <c r="AL18" s="76">
        <v>6.55E-4</v>
      </c>
    </row>
    <row r="19" ht="12.75" customHeight="1">
      <c r="A19" s="77">
        <v>-0.010419</v>
      </c>
      <c r="B19" s="76">
        <v>-0.010195</v>
      </c>
      <c r="C19" s="76">
        <v>-0.009773</v>
      </c>
      <c r="D19" s="76">
        <v>-0.009352</v>
      </c>
      <c r="E19" s="76">
        <v>-0.008874</v>
      </c>
      <c r="F19" s="76">
        <v>-0.008344</v>
      </c>
      <c r="G19" s="76">
        <v>-0.007893</v>
      </c>
      <c r="H19" s="76">
        <v>-0.007233</v>
      </c>
      <c r="I19" s="76">
        <v>-0.006922</v>
      </c>
      <c r="J19" s="76">
        <v>-0.006627</v>
      </c>
      <c r="K19" s="76">
        <v>-0.006219</v>
      </c>
      <c r="L19" s="76">
        <v>-0.005784</v>
      </c>
      <c r="M19" s="76">
        <v>-0.005329</v>
      </c>
      <c r="N19" s="76">
        <v>-0.004745</v>
      </c>
      <c r="O19" s="76">
        <v>-0.003786</v>
      </c>
      <c r="P19" s="76">
        <v>-0.002872</v>
      </c>
      <c r="Q19" s="76">
        <v>-0.002281</v>
      </c>
      <c r="R19" s="76">
        <v>-0.001974</v>
      </c>
      <c r="S19" s="76">
        <v>-0.00175</v>
      </c>
      <c r="T19" s="76">
        <v>-0.001553</v>
      </c>
      <c r="U19" s="76">
        <v>-0.00124</v>
      </c>
      <c r="V19" s="76">
        <v>-0.001029</v>
      </c>
      <c r="W19" s="76">
        <v>-6.99E-4</v>
      </c>
      <c r="X19" s="76">
        <v>-3.1E-4</v>
      </c>
      <c r="Y19" s="76">
        <v>0.0</v>
      </c>
      <c r="Z19" s="76">
        <v>1.33E-4</v>
      </c>
      <c r="AA19" s="76">
        <v>2.07E-4</v>
      </c>
      <c r="AB19" s="76">
        <v>5.16E-4</v>
      </c>
      <c r="AC19" s="76">
        <v>6.88E-4</v>
      </c>
      <c r="AD19" s="76">
        <v>7.81E-4</v>
      </c>
      <c r="AE19" s="76">
        <v>0.001149</v>
      </c>
      <c r="AF19" s="76">
        <v>0.001293</v>
      </c>
      <c r="AG19" s="76">
        <v>0.001073</v>
      </c>
      <c r="AH19" s="76">
        <v>9.41E-4</v>
      </c>
      <c r="AI19" s="76">
        <v>6.59E-4</v>
      </c>
      <c r="AJ19" s="76">
        <v>6.28E-4</v>
      </c>
      <c r="AK19" s="76">
        <v>6.44E-4</v>
      </c>
      <c r="AL19" s="76">
        <v>5.62E-4</v>
      </c>
    </row>
    <row r="20" ht="12.75" customHeight="1">
      <c r="A20" s="77">
        <v>-0.009398</v>
      </c>
      <c r="B20" s="76">
        <v>-0.009273</v>
      </c>
      <c r="C20" s="76">
        <v>-0.008864</v>
      </c>
      <c r="D20" s="76">
        <v>-0.008444</v>
      </c>
      <c r="E20" s="76">
        <v>-0.008056</v>
      </c>
      <c r="F20" s="76">
        <v>-0.007626</v>
      </c>
      <c r="G20" s="76">
        <v>-0.007302</v>
      </c>
      <c r="H20" s="76">
        <v>-0.006584</v>
      </c>
      <c r="I20" s="76">
        <v>-0.006357</v>
      </c>
      <c r="J20" s="76">
        <v>-0.006091</v>
      </c>
      <c r="K20" s="76">
        <v>-0.005691</v>
      </c>
      <c r="L20" s="76">
        <v>-0.005313</v>
      </c>
      <c r="M20" s="76">
        <v>-0.004756</v>
      </c>
      <c r="N20" s="76">
        <v>-0.004182</v>
      </c>
      <c r="O20" s="76">
        <v>-0.003476</v>
      </c>
      <c r="P20" s="76">
        <v>-0.002624</v>
      </c>
      <c r="Q20" s="76">
        <v>-0.001989</v>
      </c>
      <c r="R20" s="76">
        <v>-0.001789</v>
      </c>
      <c r="S20" s="76">
        <v>-0.001525</v>
      </c>
      <c r="T20" s="76">
        <v>-0.001357</v>
      </c>
      <c r="U20" s="76">
        <v>-0.00107</v>
      </c>
      <c r="V20" s="76">
        <v>-9.42E-4</v>
      </c>
      <c r="W20" s="76">
        <v>-6.31E-4</v>
      </c>
      <c r="X20" s="76">
        <v>-1.94E-4</v>
      </c>
      <c r="Y20" s="76">
        <v>0.0</v>
      </c>
      <c r="Z20" s="76">
        <v>1.94E-4</v>
      </c>
      <c r="AA20" s="76">
        <v>2.47E-4</v>
      </c>
      <c r="AB20" s="76">
        <v>4.34E-4</v>
      </c>
      <c r="AC20" s="76">
        <v>5.08E-4</v>
      </c>
      <c r="AD20" s="76">
        <v>7.55E-4</v>
      </c>
      <c r="AE20" s="76">
        <v>0.001118</v>
      </c>
      <c r="AF20" s="76">
        <v>0.001225</v>
      </c>
      <c r="AG20" s="76">
        <v>9.47E-4</v>
      </c>
      <c r="AH20" s="76">
        <v>6.8E-4</v>
      </c>
      <c r="AI20" s="76">
        <v>4.01E-4</v>
      </c>
      <c r="AJ20" s="76">
        <v>3.04E-4</v>
      </c>
      <c r="AK20" s="76">
        <v>3.24E-4</v>
      </c>
      <c r="AL20" s="76">
        <v>2.15E-4</v>
      </c>
    </row>
    <row r="21" ht="12.75" customHeight="1">
      <c r="A21" s="77">
        <v>-0.009105</v>
      </c>
      <c r="B21" s="76">
        <v>-0.008917</v>
      </c>
      <c r="C21" s="76">
        <v>-0.008604</v>
      </c>
      <c r="D21" s="76">
        <v>-0.008162</v>
      </c>
      <c r="E21" s="76">
        <v>-0.007797</v>
      </c>
      <c r="F21" s="76">
        <v>-0.007414</v>
      </c>
      <c r="G21" s="76">
        <v>-0.006998</v>
      </c>
      <c r="H21" s="76">
        <v>-0.006338</v>
      </c>
      <c r="I21" s="76">
        <v>-0.006068</v>
      </c>
      <c r="J21" s="76">
        <v>-0.005835</v>
      </c>
      <c r="K21" s="76">
        <v>-0.005439</v>
      </c>
      <c r="L21" s="76">
        <v>-0.005089</v>
      </c>
      <c r="M21" s="76">
        <v>-0.004672</v>
      </c>
      <c r="N21" s="76">
        <v>-0.004176</v>
      </c>
      <c r="O21" s="76">
        <v>-0.003361</v>
      </c>
      <c r="P21" s="76">
        <v>-0.002509</v>
      </c>
      <c r="Q21" s="76">
        <v>-0.001957</v>
      </c>
      <c r="R21" s="76">
        <v>-0.001739</v>
      </c>
      <c r="S21" s="76">
        <v>-0.001554</v>
      </c>
      <c r="T21" s="76">
        <v>-0.001359</v>
      </c>
      <c r="U21" s="76">
        <v>-0.001146</v>
      </c>
      <c r="V21" s="76">
        <v>-8.97E-4</v>
      </c>
      <c r="W21" s="76">
        <v>-6.75E-4</v>
      </c>
      <c r="X21" s="76">
        <v>-2.02E-4</v>
      </c>
      <c r="Y21" s="76">
        <v>0.0</v>
      </c>
      <c r="Z21" s="76">
        <v>9.4E-5</v>
      </c>
      <c r="AA21" s="76">
        <v>1.88E-4</v>
      </c>
      <c r="AB21" s="76">
        <v>3.98E-4</v>
      </c>
      <c r="AC21" s="76">
        <v>5.01E-4</v>
      </c>
      <c r="AD21" s="76">
        <v>7.0E-4</v>
      </c>
      <c r="AE21" s="76">
        <v>0.001023</v>
      </c>
      <c r="AF21" s="76">
        <v>0.001111</v>
      </c>
      <c r="AG21" s="76">
        <v>8.18E-4</v>
      </c>
      <c r="AH21" s="76">
        <v>6.41E-4</v>
      </c>
      <c r="AI21" s="76">
        <v>3.77E-4</v>
      </c>
      <c r="AJ21" s="76">
        <v>1.3E-4</v>
      </c>
      <c r="AK21" s="76">
        <v>2.07E-4</v>
      </c>
      <c r="AL21" s="76">
        <v>8.4E-5</v>
      </c>
    </row>
    <row r="22" ht="12.75" customHeight="1">
      <c r="A22" s="77">
        <v>-0.008474</v>
      </c>
      <c r="B22" s="76">
        <v>-0.008362</v>
      </c>
      <c r="C22" s="76">
        <v>-0.008048</v>
      </c>
      <c r="D22" s="76">
        <v>-0.007758</v>
      </c>
      <c r="E22" s="76">
        <v>-0.007317</v>
      </c>
      <c r="F22" s="76">
        <v>-0.006956</v>
      </c>
      <c r="G22" s="76">
        <v>-0.00657</v>
      </c>
      <c r="H22" s="76">
        <v>-0.006016</v>
      </c>
      <c r="I22" s="76">
        <v>-0.005791</v>
      </c>
      <c r="J22" s="76">
        <v>-0.005571</v>
      </c>
      <c r="K22" s="76">
        <v>-0.00523</v>
      </c>
      <c r="L22" s="76">
        <v>-0.004887</v>
      </c>
      <c r="M22" s="76">
        <v>-0.004499</v>
      </c>
      <c r="N22" s="76">
        <v>-0.003942</v>
      </c>
      <c r="O22" s="76">
        <v>-0.003239</v>
      </c>
      <c r="P22" s="76">
        <v>-0.002464</v>
      </c>
      <c r="Q22" s="76">
        <v>-0.002003</v>
      </c>
      <c r="R22" s="76">
        <v>-0.001846</v>
      </c>
      <c r="S22" s="76">
        <v>-0.001606</v>
      </c>
      <c r="T22" s="76">
        <v>-0.001457</v>
      </c>
      <c r="U22" s="76">
        <v>-0.001181</v>
      </c>
      <c r="V22" s="76">
        <v>-0.001007</v>
      </c>
      <c r="W22" s="76">
        <v>-6.77E-4</v>
      </c>
      <c r="X22" s="76">
        <v>-2.79E-4</v>
      </c>
      <c r="Y22" s="76">
        <v>0.0</v>
      </c>
      <c r="Z22" s="76">
        <v>7.6E-5</v>
      </c>
      <c r="AA22" s="76">
        <v>1.61E-4</v>
      </c>
      <c r="AB22" s="76">
        <v>3.85E-4</v>
      </c>
      <c r="AC22" s="76">
        <v>3.95E-4</v>
      </c>
      <c r="AD22" s="76">
        <v>6.06E-4</v>
      </c>
      <c r="AE22" s="76">
        <v>9.63E-4</v>
      </c>
      <c r="AF22" s="76">
        <v>0.001074</v>
      </c>
      <c r="AG22" s="76">
        <v>7.93E-4</v>
      </c>
      <c r="AH22" s="76">
        <v>5.1E-4</v>
      </c>
      <c r="AI22" s="76">
        <v>2.05E-4</v>
      </c>
      <c r="AJ22" s="76">
        <v>6.4E-5</v>
      </c>
      <c r="AK22" s="76">
        <v>3.5E-5</v>
      </c>
      <c r="AL22" s="76">
        <v>-2.8E-5</v>
      </c>
    </row>
    <row r="23" ht="12.75" customHeight="1">
      <c r="A23" s="77">
        <v>-0.008514</v>
      </c>
      <c r="B23" s="76">
        <v>-0.008436</v>
      </c>
      <c r="C23" s="76">
        <v>-0.008136</v>
      </c>
      <c r="D23" s="76">
        <v>-0.007734</v>
      </c>
      <c r="E23" s="76">
        <v>-0.00738</v>
      </c>
      <c r="F23" s="76">
        <v>-0.007078</v>
      </c>
      <c r="G23" s="76">
        <v>-0.006745</v>
      </c>
      <c r="H23" s="76">
        <v>-0.006079</v>
      </c>
      <c r="I23" s="76">
        <v>-0.005886</v>
      </c>
      <c r="J23" s="76">
        <v>-0.005746</v>
      </c>
      <c r="K23" s="76">
        <v>-0.005358</v>
      </c>
      <c r="L23" s="76">
        <v>-0.004991</v>
      </c>
      <c r="M23" s="76">
        <v>-0.004509</v>
      </c>
      <c r="N23" s="76">
        <v>-0.004028</v>
      </c>
      <c r="O23" s="76">
        <v>-0.003325</v>
      </c>
      <c r="P23" s="76">
        <v>-0.002617</v>
      </c>
      <c r="Q23" s="76">
        <v>-0.002045</v>
      </c>
      <c r="R23" s="76">
        <v>-0.001853</v>
      </c>
      <c r="S23" s="76">
        <v>-0.001652</v>
      </c>
      <c r="T23" s="76">
        <v>-0.001494</v>
      </c>
      <c r="U23" s="76">
        <v>-0.001186</v>
      </c>
      <c r="V23" s="76">
        <v>-9.99E-4</v>
      </c>
      <c r="W23" s="76">
        <v>-7.26E-4</v>
      </c>
      <c r="X23" s="76">
        <v>-2.6E-4</v>
      </c>
      <c r="Y23" s="76">
        <v>0.0</v>
      </c>
      <c r="Z23" s="76">
        <v>1.98E-4</v>
      </c>
      <c r="AA23" s="76">
        <v>3.36E-4</v>
      </c>
      <c r="AB23" s="76">
        <v>4.75E-4</v>
      </c>
      <c r="AC23" s="76">
        <v>6.07E-4</v>
      </c>
      <c r="AD23" s="76">
        <v>7.69E-4</v>
      </c>
      <c r="AE23" s="76">
        <v>0.001168</v>
      </c>
      <c r="AF23" s="76">
        <v>0.00123</v>
      </c>
      <c r="AG23" s="76">
        <v>9.54E-4</v>
      </c>
      <c r="AH23" s="76">
        <v>7.05E-4</v>
      </c>
      <c r="AI23" s="76">
        <v>3.88E-4</v>
      </c>
      <c r="AJ23" s="76">
        <v>3.13E-4</v>
      </c>
      <c r="AK23" s="76">
        <v>2.26E-4</v>
      </c>
      <c r="AL23" s="76">
        <v>1.27E-4</v>
      </c>
    </row>
    <row r="24" ht="12.75" customHeight="1">
      <c r="A24" s="77">
        <v>-0.008132</v>
      </c>
      <c r="B24" s="76">
        <v>-0.007988</v>
      </c>
      <c r="C24" s="76">
        <v>-0.007772</v>
      </c>
      <c r="D24" s="76">
        <v>-0.007424</v>
      </c>
      <c r="E24" s="76">
        <v>-0.00709</v>
      </c>
      <c r="F24" s="76">
        <v>-0.006798</v>
      </c>
      <c r="G24" s="76">
        <v>-0.006375</v>
      </c>
      <c r="H24" s="76">
        <v>-0.005847</v>
      </c>
      <c r="I24" s="76">
        <v>-0.005655</v>
      </c>
      <c r="J24" s="76">
        <v>-0.005416</v>
      </c>
      <c r="K24" s="76">
        <v>-0.005095</v>
      </c>
      <c r="L24" s="76">
        <v>-0.004754</v>
      </c>
      <c r="M24" s="76">
        <v>-0.004453</v>
      </c>
      <c r="N24" s="76">
        <v>-0.003994</v>
      </c>
      <c r="O24" s="76">
        <v>-0.0033</v>
      </c>
      <c r="P24" s="76">
        <v>-0.002572</v>
      </c>
      <c r="Q24" s="76">
        <v>-0.002111</v>
      </c>
      <c r="R24" s="76">
        <v>-0.001882</v>
      </c>
      <c r="S24" s="76">
        <v>-0.001655</v>
      </c>
      <c r="T24" s="76">
        <v>-0.001442</v>
      </c>
      <c r="U24" s="76">
        <v>-0.001173</v>
      </c>
      <c r="V24" s="76">
        <v>-9.89E-4</v>
      </c>
      <c r="W24" s="76">
        <v>-6.34E-4</v>
      </c>
      <c r="X24" s="76">
        <v>-2.42E-4</v>
      </c>
      <c r="Y24" s="76">
        <v>0.0</v>
      </c>
      <c r="Z24" s="76">
        <v>2.4E-4</v>
      </c>
      <c r="AA24" s="76">
        <v>3.3E-4</v>
      </c>
      <c r="AB24" s="76">
        <v>5.03E-4</v>
      </c>
      <c r="AC24" s="76">
        <v>5.81E-4</v>
      </c>
      <c r="AD24" s="76">
        <v>8.49E-4</v>
      </c>
      <c r="AE24" s="76">
        <v>0.001193</v>
      </c>
      <c r="AF24" s="76">
        <v>0.001341</v>
      </c>
      <c r="AG24" s="76">
        <v>0.001028</v>
      </c>
      <c r="AH24" s="76">
        <v>7.85E-4</v>
      </c>
      <c r="AI24" s="76">
        <v>5.09E-4</v>
      </c>
      <c r="AJ24" s="76">
        <v>4.35E-4</v>
      </c>
      <c r="AK24" s="76">
        <v>3.7E-4</v>
      </c>
      <c r="AL24" s="76">
        <v>3.34E-4</v>
      </c>
    </row>
    <row r="25" ht="12.75" customHeight="1">
      <c r="A25" s="77">
        <v>-0.008085</v>
      </c>
      <c r="B25" s="76">
        <v>-0.008058</v>
      </c>
      <c r="C25" s="76">
        <v>-0.007794</v>
      </c>
      <c r="D25" s="76">
        <v>-0.007571</v>
      </c>
      <c r="E25" s="76">
        <v>-0.007194</v>
      </c>
      <c r="F25" s="76">
        <v>-0.006825</v>
      </c>
      <c r="G25" s="76">
        <v>-0.00656</v>
      </c>
      <c r="H25" s="76">
        <v>-0.006016</v>
      </c>
      <c r="I25" s="76">
        <v>-0.005768</v>
      </c>
      <c r="J25" s="76">
        <v>-0.005583</v>
      </c>
      <c r="K25" s="76">
        <v>-0.0053</v>
      </c>
      <c r="L25" s="76">
        <v>-0.004978</v>
      </c>
      <c r="M25" s="76">
        <v>-0.004573</v>
      </c>
      <c r="N25" s="76">
        <v>-0.004099</v>
      </c>
      <c r="O25" s="76">
        <v>-0.003387</v>
      </c>
      <c r="P25" s="76">
        <v>-0.002772</v>
      </c>
      <c r="Q25" s="76">
        <v>-0.002258</v>
      </c>
      <c r="R25" s="76">
        <v>-0.002091</v>
      </c>
      <c r="S25" s="76">
        <v>-0.001788</v>
      </c>
      <c r="T25" s="76">
        <v>-0.001538</v>
      </c>
      <c r="U25" s="76">
        <v>-0.001257</v>
      </c>
      <c r="V25" s="76">
        <v>-0.001064</v>
      </c>
      <c r="W25" s="76">
        <v>-7.19E-4</v>
      </c>
      <c r="X25" s="76">
        <v>-2.51E-4</v>
      </c>
      <c r="Y25" s="76">
        <v>0.0</v>
      </c>
      <c r="Z25" s="76">
        <v>2.55E-4</v>
      </c>
      <c r="AA25" s="76">
        <v>3.68E-4</v>
      </c>
      <c r="AB25" s="76">
        <v>5.79E-4</v>
      </c>
      <c r="AC25" s="76">
        <v>6.8E-4</v>
      </c>
      <c r="AD25" s="76">
        <v>9.36E-4</v>
      </c>
      <c r="AE25" s="76">
        <v>0.001281</v>
      </c>
      <c r="AF25" s="76">
        <v>0.001373</v>
      </c>
      <c r="AG25" s="76">
        <v>0.00117</v>
      </c>
      <c r="AH25" s="76">
        <v>9.28E-4</v>
      </c>
      <c r="AI25" s="76">
        <v>6.57E-4</v>
      </c>
      <c r="AJ25" s="76">
        <v>4.96E-4</v>
      </c>
      <c r="AK25" s="76">
        <v>5.3E-4</v>
      </c>
      <c r="AL25" s="76">
        <v>4.0E-4</v>
      </c>
    </row>
    <row r="26" ht="12.75" customHeight="1">
      <c r="A26" s="77">
        <v>-0.00783</v>
      </c>
      <c r="B26" s="76">
        <v>-0.007803</v>
      </c>
      <c r="C26" s="76">
        <v>-0.007606</v>
      </c>
      <c r="D26" s="76">
        <v>-0.007309</v>
      </c>
      <c r="E26" s="76">
        <v>-0.007032</v>
      </c>
      <c r="F26" s="76">
        <v>-0.006784</v>
      </c>
      <c r="G26" s="76">
        <v>-0.006424</v>
      </c>
      <c r="H26" s="76">
        <v>-0.005838</v>
      </c>
      <c r="I26" s="76">
        <v>-0.005677</v>
      </c>
      <c r="J26" s="76">
        <v>-0.005526</v>
      </c>
      <c r="K26" s="76">
        <v>-0.005181</v>
      </c>
      <c r="L26" s="76">
        <v>-0.004862</v>
      </c>
      <c r="M26" s="76">
        <v>-0.004504</v>
      </c>
      <c r="N26" s="76">
        <v>-0.004078</v>
      </c>
      <c r="O26" s="76">
        <v>-0.003426</v>
      </c>
      <c r="P26" s="76">
        <v>-0.002758</v>
      </c>
      <c r="Q26" s="76">
        <v>-0.002278</v>
      </c>
      <c r="R26" s="76">
        <v>-0.002019</v>
      </c>
      <c r="S26" s="76">
        <v>-0.001703</v>
      </c>
      <c r="T26" s="76">
        <v>-0.001515</v>
      </c>
      <c r="U26" s="76">
        <v>-0.001194</v>
      </c>
      <c r="V26" s="76">
        <v>-9.66E-4</v>
      </c>
      <c r="W26" s="76">
        <v>-6.4E-4</v>
      </c>
      <c r="X26" s="76">
        <v>-1.91E-4</v>
      </c>
      <c r="Y26" s="76">
        <v>0.0</v>
      </c>
      <c r="Z26" s="76">
        <v>3.06E-4</v>
      </c>
      <c r="AA26" s="76">
        <v>4.59E-4</v>
      </c>
      <c r="AB26" s="76">
        <v>6.44E-4</v>
      </c>
      <c r="AC26" s="76">
        <v>7.33E-4</v>
      </c>
      <c r="AD26" s="76">
        <v>0.001073</v>
      </c>
      <c r="AE26" s="76">
        <v>0.001325</v>
      </c>
      <c r="AF26" s="76">
        <v>0.001474</v>
      </c>
      <c r="AG26" s="76">
        <v>0.001271</v>
      </c>
      <c r="AH26" s="76">
        <v>0.001065</v>
      </c>
      <c r="AI26" s="76">
        <v>7.25E-4</v>
      </c>
      <c r="AJ26" s="76">
        <v>6.68E-4</v>
      </c>
      <c r="AK26" s="76">
        <v>6.44E-4</v>
      </c>
      <c r="AL26" s="76">
        <v>5.24E-4</v>
      </c>
    </row>
    <row r="27" ht="12.75" customHeight="1">
      <c r="A27" s="77">
        <v>-0.008107</v>
      </c>
      <c r="B27" s="76">
        <v>-0.008019</v>
      </c>
      <c r="C27" s="76">
        <v>-0.007855</v>
      </c>
      <c r="D27" s="76">
        <v>-0.007648</v>
      </c>
      <c r="E27" s="76">
        <v>-0.007346</v>
      </c>
      <c r="F27" s="76">
        <v>-0.00701</v>
      </c>
      <c r="G27" s="76">
        <v>-0.006613</v>
      </c>
      <c r="H27" s="76">
        <v>-0.00617</v>
      </c>
      <c r="I27" s="76">
        <v>-0.00588</v>
      </c>
      <c r="J27" s="76">
        <v>-0.005709</v>
      </c>
      <c r="K27" s="76">
        <v>-0.005476</v>
      </c>
      <c r="L27" s="76">
        <v>-0.005135</v>
      </c>
      <c r="M27" s="76">
        <v>-0.004847</v>
      </c>
      <c r="N27" s="76">
        <v>-0.004421</v>
      </c>
      <c r="O27" s="76">
        <v>-0.003732</v>
      </c>
      <c r="P27" s="76">
        <v>-0.003077</v>
      </c>
      <c r="Q27" s="76">
        <v>-0.002636</v>
      </c>
      <c r="R27" s="76">
        <v>-0.002308</v>
      </c>
      <c r="S27" s="76">
        <v>-0.001974</v>
      </c>
      <c r="T27" s="76">
        <v>-0.001707</v>
      </c>
      <c r="U27" s="76">
        <v>-0.00146</v>
      </c>
      <c r="V27" s="76">
        <v>-0.001166</v>
      </c>
      <c r="W27" s="76">
        <v>-7.96E-4</v>
      </c>
      <c r="X27" s="76">
        <v>-3.31E-4</v>
      </c>
      <c r="Y27" s="76">
        <v>0.0</v>
      </c>
      <c r="Z27" s="76">
        <v>1.78E-4</v>
      </c>
      <c r="AA27" s="76">
        <v>3.01E-4</v>
      </c>
      <c r="AB27" s="76">
        <v>5.67E-4</v>
      </c>
      <c r="AC27" s="76">
        <v>6.55E-4</v>
      </c>
      <c r="AD27" s="76">
        <v>9.2E-4</v>
      </c>
      <c r="AE27" s="76">
        <v>0.001326</v>
      </c>
      <c r="AF27" s="76">
        <v>0.001458</v>
      </c>
      <c r="AG27" s="76">
        <v>0.001358</v>
      </c>
      <c r="AH27" s="76">
        <v>0.001143</v>
      </c>
      <c r="AI27" s="76">
        <v>8.42E-4</v>
      </c>
      <c r="AJ27" s="76">
        <v>7.29E-4</v>
      </c>
      <c r="AK27" s="76">
        <v>7.11E-4</v>
      </c>
      <c r="AL27" s="76">
        <v>6.55E-4</v>
      </c>
    </row>
    <row r="28" ht="12.75" customHeight="1">
      <c r="A28" s="77">
        <v>-0.007866</v>
      </c>
      <c r="B28" s="76">
        <v>-0.00789</v>
      </c>
      <c r="C28" s="76">
        <v>-0.007758</v>
      </c>
      <c r="D28" s="76">
        <v>-0.007565</v>
      </c>
      <c r="E28" s="76">
        <v>-0.007273</v>
      </c>
      <c r="F28" s="76">
        <v>-0.006943</v>
      </c>
      <c r="G28" s="76">
        <v>-0.006726</v>
      </c>
      <c r="H28" s="76">
        <v>-0.006163</v>
      </c>
      <c r="I28" s="76">
        <v>-0.005971</v>
      </c>
      <c r="J28" s="76">
        <v>-0.005821</v>
      </c>
      <c r="K28" s="76">
        <v>-0.005532</v>
      </c>
      <c r="L28" s="76">
        <v>-0.00524</v>
      </c>
      <c r="M28" s="76">
        <v>-0.004852</v>
      </c>
      <c r="N28" s="76">
        <v>-0.004415</v>
      </c>
      <c r="O28" s="76">
        <v>-0.003783</v>
      </c>
      <c r="P28" s="76">
        <v>-0.003155</v>
      </c>
      <c r="Q28" s="76">
        <v>-0.00268</v>
      </c>
      <c r="R28" s="76">
        <v>-0.002391</v>
      </c>
      <c r="S28" s="76">
        <v>-0.002021</v>
      </c>
      <c r="T28" s="76">
        <v>-0.001732</v>
      </c>
      <c r="U28" s="76">
        <v>-0.001391</v>
      </c>
      <c r="V28" s="76">
        <v>-0.001106</v>
      </c>
      <c r="W28" s="76">
        <v>-7.85E-4</v>
      </c>
      <c r="X28" s="76">
        <v>-2.66E-4</v>
      </c>
      <c r="Y28" s="76">
        <v>0.0</v>
      </c>
      <c r="Z28" s="76">
        <v>2.82E-4</v>
      </c>
      <c r="AA28" s="76">
        <v>4.56E-4</v>
      </c>
      <c r="AB28" s="76">
        <v>7.17E-4</v>
      </c>
      <c r="AC28" s="76">
        <v>8.17E-4</v>
      </c>
      <c r="AD28" s="76">
        <v>0.001131</v>
      </c>
      <c r="AE28" s="76">
        <v>0.001527</v>
      </c>
      <c r="AF28" s="76">
        <v>0.001657</v>
      </c>
      <c r="AG28" s="76">
        <v>0.001507</v>
      </c>
      <c r="AH28" s="76">
        <v>0.00135</v>
      </c>
      <c r="AI28" s="76">
        <v>0.001039</v>
      </c>
      <c r="AJ28" s="76">
        <v>9.55E-4</v>
      </c>
      <c r="AK28" s="76">
        <v>9.34E-4</v>
      </c>
      <c r="AL28" s="76">
        <v>8.71E-4</v>
      </c>
    </row>
    <row r="29" ht="12.75" customHeight="1">
      <c r="A29" s="77">
        <v>-0.008074</v>
      </c>
      <c r="B29" s="76">
        <v>-0.008069</v>
      </c>
      <c r="C29" s="76">
        <v>-0.007948</v>
      </c>
      <c r="D29" s="76">
        <v>-0.007699</v>
      </c>
      <c r="E29" s="76">
        <v>-0.007479</v>
      </c>
      <c r="F29" s="76">
        <v>-0.007216</v>
      </c>
      <c r="G29" s="76">
        <v>-0.006879</v>
      </c>
      <c r="H29" s="76">
        <v>-0.006324</v>
      </c>
      <c r="I29" s="76">
        <v>-0.00618</v>
      </c>
      <c r="J29" s="76">
        <v>-0.006026</v>
      </c>
      <c r="K29" s="76">
        <v>-0.005734</v>
      </c>
      <c r="L29" s="76">
        <v>-0.005458</v>
      </c>
      <c r="M29" s="76">
        <v>-0.005103</v>
      </c>
      <c r="N29" s="76">
        <v>-0.004683</v>
      </c>
      <c r="O29" s="76">
        <v>-0.004026</v>
      </c>
      <c r="P29" s="76">
        <v>-0.003377</v>
      </c>
      <c r="Q29" s="76">
        <v>-0.002874</v>
      </c>
      <c r="R29" s="76">
        <v>-0.002585</v>
      </c>
      <c r="S29" s="76">
        <v>-0.002129</v>
      </c>
      <c r="T29" s="76">
        <v>-0.001865</v>
      </c>
      <c r="U29" s="76">
        <v>-0.001488</v>
      </c>
      <c r="V29" s="76">
        <v>-0.001198</v>
      </c>
      <c r="W29" s="76">
        <v>-7.78E-4</v>
      </c>
      <c r="X29" s="76">
        <v>-3.25E-4</v>
      </c>
      <c r="Y29" s="76">
        <v>0.0</v>
      </c>
      <c r="Z29" s="76">
        <v>3.23E-4</v>
      </c>
      <c r="AA29" s="76">
        <v>4.78E-4</v>
      </c>
      <c r="AB29" s="76">
        <v>7.47E-4</v>
      </c>
      <c r="AC29" s="76">
        <v>8.81E-4</v>
      </c>
      <c r="AD29" s="76">
        <v>0.001224</v>
      </c>
      <c r="AE29" s="76">
        <v>0.00162</v>
      </c>
      <c r="AF29" s="76">
        <v>0.001798</v>
      </c>
      <c r="AG29" s="76">
        <v>0.001641</v>
      </c>
      <c r="AH29" s="76">
        <v>0.0015</v>
      </c>
      <c r="AI29" s="76">
        <v>0.001213</v>
      </c>
      <c r="AJ29" s="76">
        <v>0.001137</v>
      </c>
      <c r="AK29" s="76">
        <v>0.001116</v>
      </c>
      <c r="AL29" s="76">
        <v>0.001025</v>
      </c>
    </row>
    <row r="30" ht="12.75" customHeight="1">
      <c r="A30" s="77">
        <v>-0.008059</v>
      </c>
      <c r="B30" s="76">
        <v>-0.008079</v>
      </c>
      <c r="C30" s="76">
        <v>-0.007988</v>
      </c>
      <c r="D30" s="76">
        <v>-0.007857</v>
      </c>
      <c r="E30" s="76">
        <v>-0.007554</v>
      </c>
      <c r="F30" s="76">
        <v>-0.007252</v>
      </c>
      <c r="G30" s="76">
        <v>-0.006949</v>
      </c>
      <c r="H30" s="76">
        <v>-0.006519</v>
      </c>
      <c r="I30" s="76">
        <v>-0.0063</v>
      </c>
      <c r="J30" s="76">
        <v>-0.006141</v>
      </c>
      <c r="K30" s="76">
        <v>-0.005875</v>
      </c>
      <c r="L30" s="76">
        <v>-0.005609</v>
      </c>
      <c r="M30" s="76">
        <v>-0.005319</v>
      </c>
      <c r="N30" s="76">
        <v>-0.004863</v>
      </c>
      <c r="O30" s="76">
        <v>-0.004198</v>
      </c>
      <c r="P30" s="76">
        <v>-0.003536</v>
      </c>
      <c r="Q30" s="76">
        <v>-0.003076</v>
      </c>
      <c r="R30" s="76">
        <v>-0.002751</v>
      </c>
      <c r="S30" s="76">
        <v>-0.002284</v>
      </c>
      <c r="T30" s="76">
        <v>-0.002005</v>
      </c>
      <c r="U30" s="76">
        <v>-0.001662</v>
      </c>
      <c r="V30" s="76">
        <v>-0.001304</v>
      </c>
      <c r="W30" s="76">
        <v>-8.74E-4</v>
      </c>
      <c r="X30" s="76">
        <v>-3.82E-4</v>
      </c>
      <c r="Y30" s="76">
        <v>0.0</v>
      </c>
      <c r="Z30" s="76">
        <v>2.6E-4</v>
      </c>
      <c r="AA30" s="76">
        <v>4.9E-4</v>
      </c>
      <c r="AB30" s="76">
        <v>7.5E-4</v>
      </c>
      <c r="AC30" s="76">
        <v>8.57E-4</v>
      </c>
      <c r="AD30" s="76">
        <v>0.001195</v>
      </c>
      <c r="AE30" s="76">
        <v>0.001588</v>
      </c>
      <c r="AF30" s="76">
        <v>0.001823</v>
      </c>
      <c r="AG30" s="76">
        <v>0.0017</v>
      </c>
      <c r="AH30" s="76">
        <v>0.001624</v>
      </c>
      <c r="AI30" s="76">
        <v>0.001322</v>
      </c>
      <c r="AJ30" s="76">
        <v>0.001208</v>
      </c>
      <c r="AK30" s="76">
        <v>0.00122</v>
      </c>
      <c r="AL30" s="76">
        <v>0.001131</v>
      </c>
    </row>
    <row r="31" ht="12.75" customHeight="1">
      <c r="A31" s="77">
        <v>-0.008043</v>
      </c>
      <c r="B31" s="76">
        <v>-0.008136</v>
      </c>
      <c r="C31" s="76">
        <v>-0.008064</v>
      </c>
      <c r="D31" s="76">
        <v>-0.007895</v>
      </c>
      <c r="E31" s="76">
        <v>-0.007633</v>
      </c>
      <c r="F31" s="76">
        <v>-0.007358</v>
      </c>
      <c r="G31" s="76">
        <v>-0.00713</v>
      </c>
      <c r="H31" s="76">
        <v>-0.006584</v>
      </c>
      <c r="I31" s="76">
        <v>-0.006409</v>
      </c>
      <c r="J31" s="76">
        <v>-0.006278</v>
      </c>
      <c r="K31" s="76">
        <v>-0.006011</v>
      </c>
      <c r="L31" s="76">
        <v>-0.00577</v>
      </c>
      <c r="M31" s="76">
        <v>-0.005365</v>
      </c>
      <c r="N31" s="76">
        <v>-0.004927</v>
      </c>
      <c r="O31" s="76">
        <v>-0.004292</v>
      </c>
      <c r="P31" s="76">
        <v>-0.003625</v>
      </c>
      <c r="Q31" s="76">
        <v>-0.003118</v>
      </c>
      <c r="R31" s="76">
        <v>-0.002768</v>
      </c>
      <c r="S31" s="76">
        <v>-0.002328</v>
      </c>
      <c r="T31" s="76">
        <v>-0.002036</v>
      </c>
      <c r="U31" s="76">
        <v>-0.001628</v>
      </c>
      <c r="V31" s="76">
        <v>-0.001292</v>
      </c>
      <c r="W31" s="76">
        <v>-8.84E-4</v>
      </c>
      <c r="X31" s="76">
        <v>-3.8E-4</v>
      </c>
      <c r="Y31" s="76">
        <v>0.0</v>
      </c>
      <c r="Z31" s="76">
        <v>3.55E-4</v>
      </c>
      <c r="AA31" s="76">
        <v>5.59E-4</v>
      </c>
      <c r="AB31" s="76">
        <v>7.9E-4</v>
      </c>
      <c r="AC31" s="76">
        <v>9.4E-4</v>
      </c>
      <c r="AD31" s="76">
        <v>0.001247</v>
      </c>
      <c r="AE31" s="76">
        <v>0.001675</v>
      </c>
      <c r="AF31" s="76">
        <v>0.00192</v>
      </c>
      <c r="AG31" s="76">
        <v>0.001748</v>
      </c>
      <c r="AH31" s="76">
        <v>0.001645</v>
      </c>
      <c r="AI31" s="76">
        <v>0.001424</v>
      </c>
      <c r="AJ31" s="76">
        <v>0.001267</v>
      </c>
      <c r="AK31" s="76">
        <v>0.00128</v>
      </c>
      <c r="AL31" s="76">
        <v>0.001197</v>
      </c>
    </row>
    <row r="32" ht="12.75" customHeight="1">
      <c r="A32" s="77">
        <v>-0.007606</v>
      </c>
      <c r="B32" s="76">
        <v>-0.007647</v>
      </c>
      <c r="C32" s="76">
        <v>-0.007634</v>
      </c>
      <c r="D32" s="76">
        <v>-0.007465</v>
      </c>
      <c r="E32" s="76">
        <v>-0.007289</v>
      </c>
      <c r="F32" s="76">
        <v>-0.007086</v>
      </c>
      <c r="G32" s="76">
        <v>-0.006718</v>
      </c>
      <c r="H32" s="76">
        <v>-0.006238</v>
      </c>
      <c r="I32" s="76">
        <v>-0.006142</v>
      </c>
      <c r="J32" s="76">
        <v>-0.006005</v>
      </c>
      <c r="K32" s="76">
        <v>-0.005776</v>
      </c>
      <c r="L32" s="76">
        <v>-0.005531</v>
      </c>
      <c r="M32" s="76">
        <v>-0.005242</v>
      </c>
      <c r="N32" s="76">
        <v>-0.004836</v>
      </c>
      <c r="O32" s="76">
        <v>-0.004152</v>
      </c>
      <c r="P32" s="76">
        <v>-0.003461</v>
      </c>
      <c r="Q32" s="76">
        <v>-0.003038</v>
      </c>
      <c r="R32" s="76">
        <v>-0.002662</v>
      </c>
      <c r="S32" s="76">
        <v>-0.002292</v>
      </c>
      <c r="T32" s="76">
        <v>-0.001972</v>
      </c>
      <c r="U32" s="76">
        <v>-0.001582</v>
      </c>
      <c r="V32" s="76">
        <v>-0.001283</v>
      </c>
      <c r="W32" s="76">
        <v>-8.37E-4</v>
      </c>
      <c r="X32" s="76">
        <v>-3.67E-4</v>
      </c>
      <c r="Y32" s="76">
        <v>0.0</v>
      </c>
      <c r="Z32" s="76">
        <v>2.81E-4</v>
      </c>
      <c r="AA32" s="76">
        <v>5.63E-4</v>
      </c>
      <c r="AB32" s="76">
        <v>7.27E-4</v>
      </c>
      <c r="AC32" s="76">
        <v>9.11E-4</v>
      </c>
      <c r="AD32" s="76">
        <v>0.001151</v>
      </c>
      <c r="AE32" s="76">
        <v>0.001616</v>
      </c>
      <c r="AF32" s="76">
        <v>0.001829</v>
      </c>
      <c r="AG32" s="76">
        <v>0.001749</v>
      </c>
      <c r="AH32" s="76">
        <v>0.001624</v>
      </c>
      <c r="AI32" s="76">
        <v>0.001385</v>
      </c>
      <c r="AJ32" s="76">
        <v>0.001303</v>
      </c>
      <c r="AK32" s="76">
        <v>0.001286</v>
      </c>
      <c r="AL32" s="76">
        <v>0.001167</v>
      </c>
    </row>
    <row r="33" ht="12.75" customHeight="1">
      <c r="A33" s="77">
        <v>-0.007478</v>
      </c>
      <c r="B33" s="76">
        <v>-0.007592</v>
      </c>
      <c r="C33" s="76">
        <v>-0.007536</v>
      </c>
      <c r="D33" s="76">
        <v>-0.007431</v>
      </c>
      <c r="E33" s="76">
        <v>-0.007163</v>
      </c>
      <c r="F33" s="76">
        <v>-0.006932</v>
      </c>
      <c r="G33" s="76">
        <v>-0.006672</v>
      </c>
      <c r="H33" s="76">
        <v>-0.006268</v>
      </c>
      <c r="I33" s="76">
        <v>-0.006107</v>
      </c>
      <c r="J33" s="76">
        <v>-0.005945</v>
      </c>
      <c r="K33" s="76">
        <v>-0.005765</v>
      </c>
      <c r="L33" s="76">
        <v>-0.005507</v>
      </c>
      <c r="M33" s="76">
        <v>-0.005237</v>
      </c>
      <c r="N33" s="76">
        <v>-0.004759</v>
      </c>
      <c r="O33" s="76">
        <v>-0.004102</v>
      </c>
      <c r="P33" s="76">
        <v>-0.003444</v>
      </c>
      <c r="Q33" s="76">
        <v>-0.002982</v>
      </c>
      <c r="R33" s="76">
        <v>-0.00265</v>
      </c>
      <c r="S33" s="76">
        <v>-0.002249</v>
      </c>
      <c r="T33" s="76">
        <v>-0.001936</v>
      </c>
      <c r="U33" s="76">
        <v>-0.001599</v>
      </c>
      <c r="V33" s="76">
        <v>-0.001256</v>
      </c>
      <c r="W33" s="76">
        <v>-8.52E-4</v>
      </c>
      <c r="X33" s="76">
        <v>-3.62E-4</v>
      </c>
      <c r="Y33" s="76">
        <v>0.0</v>
      </c>
      <c r="Z33" s="76">
        <v>3.02E-4</v>
      </c>
      <c r="AA33" s="76">
        <v>4.95E-4</v>
      </c>
      <c r="AB33" s="76">
        <v>7.18E-4</v>
      </c>
      <c r="AC33" s="76">
        <v>8.43E-4</v>
      </c>
      <c r="AD33" s="76">
        <v>0.001089</v>
      </c>
      <c r="AE33" s="76">
        <v>0.001515</v>
      </c>
      <c r="AF33" s="76">
        <v>0.001732</v>
      </c>
      <c r="AG33" s="76">
        <v>0.001643</v>
      </c>
      <c r="AH33" s="76">
        <v>0.001581</v>
      </c>
      <c r="AI33" s="76">
        <v>0.001326</v>
      </c>
      <c r="AJ33" s="76">
        <v>0.001217</v>
      </c>
      <c r="AK33" s="76">
        <v>0.001217</v>
      </c>
      <c r="AL33" s="76">
        <v>0.001135</v>
      </c>
    </row>
    <row r="34" ht="12.75" customHeight="1">
      <c r="A34" s="77">
        <v>-0.007133</v>
      </c>
      <c r="B34" s="76">
        <v>-0.007262</v>
      </c>
      <c r="C34" s="76">
        <v>-0.007242</v>
      </c>
      <c r="D34" s="76">
        <v>-0.007085</v>
      </c>
      <c r="E34" s="76">
        <v>-0.006913</v>
      </c>
      <c r="F34" s="76">
        <v>-0.006703</v>
      </c>
      <c r="G34" s="76">
        <v>-0.006453</v>
      </c>
      <c r="H34" s="76">
        <v>-0.005972</v>
      </c>
      <c r="I34" s="76">
        <v>-0.005843</v>
      </c>
      <c r="J34" s="76">
        <v>-0.00575</v>
      </c>
      <c r="K34" s="76">
        <v>-0.005518</v>
      </c>
      <c r="L34" s="76">
        <v>-0.005291</v>
      </c>
      <c r="M34" s="76">
        <v>-0.004964</v>
      </c>
      <c r="N34" s="76">
        <v>-0.004552</v>
      </c>
      <c r="O34" s="76">
        <v>-0.003907</v>
      </c>
      <c r="P34" s="76">
        <v>-0.003228</v>
      </c>
      <c r="Q34" s="76">
        <v>-0.00277</v>
      </c>
      <c r="R34" s="76">
        <v>-0.002463</v>
      </c>
      <c r="S34" s="76">
        <v>-0.002077</v>
      </c>
      <c r="T34" s="76">
        <v>-0.001807</v>
      </c>
      <c r="U34" s="76">
        <v>-0.001486</v>
      </c>
      <c r="V34" s="76">
        <v>-0.001169</v>
      </c>
      <c r="W34" s="76">
        <v>-7.8E-4</v>
      </c>
      <c r="X34" s="76">
        <v>-3.06E-4</v>
      </c>
      <c r="Y34" s="76">
        <v>0.0</v>
      </c>
      <c r="Z34" s="76">
        <v>2.95E-4</v>
      </c>
      <c r="AA34" s="76">
        <v>5.25E-4</v>
      </c>
      <c r="AB34" s="76">
        <v>6.63E-4</v>
      </c>
      <c r="AC34" s="76">
        <v>7.65E-4</v>
      </c>
      <c r="AD34" s="76">
        <v>0.001011</v>
      </c>
      <c r="AE34" s="76">
        <v>0.001425</v>
      </c>
      <c r="AF34" s="76">
        <v>0.0016</v>
      </c>
      <c r="AG34" s="76">
        <v>0.001573</v>
      </c>
      <c r="AH34" s="76">
        <v>0.001464</v>
      </c>
      <c r="AI34" s="76">
        <v>0.001262</v>
      </c>
      <c r="AJ34" s="76">
        <v>0.00115</v>
      </c>
      <c r="AK34" s="76">
        <v>0.001154</v>
      </c>
      <c r="AL34" s="76">
        <v>0.001061</v>
      </c>
    </row>
    <row r="35" ht="12.75" customHeight="1">
      <c r="A35" s="77">
        <v>-0.006638</v>
      </c>
      <c r="B35" s="76">
        <v>-0.006706</v>
      </c>
      <c r="C35" s="76">
        <v>-0.00671</v>
      </c>
      <c r="D35" s="76">
        <v>-0.006594</v>
      </c>
      <c r="E35" s="76">
        <v>-0.006387</v>
      </c>
      <c r="F35" s="76">
        <v>-0.006192</v>
      </c>
      <c r="G35" s="76">
        <v>-0.005872</v>
      </c>
      <c r="H35" s="76">
        <v>-0.00549</v>
      </c>
      <c r="I35" s="76">
        <v>-0.005335</v>
      </c>
      <c r="J35" s="76">
        <v>-0.005238</v>
      </c>
      <c r="K35" s="76">
        <v>-0.005061</v>
      </c>
      <c r="L35" s="76">
        <v>-0.004851</v>
      </c>
      <c r="M35" s="76">
        <v>-0.004622</v>
      </c>
      <c r="N35" s="76">
        <v>-0.00421</v>
      </c>
      <c r="O35" s="76">
        <v>-0.003528</v>
      </c>
      <c r="P35" s="76">
        <v>-0.002887</v>
      </c>
      <c r="Q35" s="76">
        <v>-0.002491</v>
      </c>
      <c r="R35" s="76">
        <v>-0.002163</v>
      </c>
      <c r="S35" s="76">
        <v>-0.001848</v>
      </c>
      <c r="T35" s="76">
        <v>-0.001613</v>
      </c>
      <c r="U35" s="76">
        <v>-0.001364</v>
      </c>
      <c r="V35" s="76">
        <v>-0.001076</v>
      </c>
      <c r="W35" s="76">
        <v>-6.97E-4</v>
      </c>
      <c r="X35" s="76">
        <v>-2.66E-4</v>
      </c>
      <c r="Y35" s="76">
        <v>0.0</v>
      </c>
      <c r="Z35" s="76">
        <v>2.54E-4</v>
      </c>
      <c r="AA35" s="76">
        <v>3.93E-4</v>
      </c>
      <c r="AB35" s="76">
        <v>5.4E-4</v>
      </c>
      <c r="AC35" s="76">
        <v>5.67E-4</v>
      </c>
      <c r="AD35" s="76">
        <v>7.82E-4</v>
      </c>
      <c r="AE35" s="76">
        <v>0.001142</v>
      </c>
      <c r="AF35" s="76">
        <v>0.001336</v>
      </c>
      <c r="AG35" s="76">
        <v>0.001331</v>
      </c>
      <c r="AH35" s="76">
        <v>0.001251</v>
      </c>
      <c r="AI35" s="76">
        <v>0.001039</v>
      </c>
      <c r="AJ35" s="76">
        <v>9.66E-4</v>
      </c>
      <c r="AK35" s="76">
        <v>9.14E-4</v>
      </c>
      <c r="AL35" s="76">
        <v>8.47E-4</v>
      </c>
    </row>
    <row r="36" ht="12.75" customHeight="1">
      <c r="A36" s="77">
        <v>-0.00624</v>
      </c>
      <c r="B36" s="76">
        <v>-0.006398</v>
      </c>
      <c r="C36" s="76">
        <v>-0.006366</v>
      </c>
      <c r="D36" s="76">
        <v>-0.006274</v>
      </c>
      <c r="E36" s="76">
        <v>-0.006048</v>
      </c>
      <c r="F36" s="76">
        <v>-0.005841</v>
      </c>
      <c r="G36" s="76">
        <v>-0.005632</v>
      </c>
      <c r="H36" s="76">
        <v>-0.005223</v>
      </c>
      <c r="I36" s="76">
        <v>-0.005088</v>
      </c>
      <c r="J36" s="76">
        <v>-0.004984</v>
      </c>
      <c r="K36" s="76">
        <v>-0.004849</v>
      </c>
      <c r="L36" s="76">
        <v>-0.004628</v>
      </c>
      <c r="M36" s="76">
        <v>-0.004353</v>
      </c>
      <c r="N36" s="76">
        <v>-0.003911</v>
      </c>
      <c r="O36" s="76">
        <v>-0.003299</v>
      </c>
      <c r="P36" s="76">
        <v>-0.002659</v>
      </c>
      <c r="Q36" s="76">
        <v>-0.002261</v>
      </c>
      <c r="R36" s="76">
        <v>-0.001943</v>
      </c>
      <c r="S36" s="76">
        <v>-0.001667</v>
      </c>
      <c r="T36" s="76">
        <v>-0.001492</v>
      </c>
      <c r="U36" s="76">
        <v>-0.001236</v>
      </c>
      <c r="V36" s="76">
        <v>-0.001015</v>
      </c>
      <c r="W36" s="76">
        <v>-6.65E-4</v>
      </c>
      <c r="X36" s="76">
        <v>-2.94E-4</v>
      </c>
      <c r="Y36" s="76">
        <v>0.0</v>
      </c>
      <c r="Z36" s="76">
        <v>2.04E-4</v>
      </c>
      <c r="AA36" s="76">
        <v>3.51E-4</v>
      </c>
      <c r="AB36" s="76">
        <v>4.4E-4</v>
      </c>
      <c r="AC36" s="76">
        <v>4.15E-4</v>
      </c>
      <c r="AD36" s="76">
        <v>5.67E-4</v>
      </c>
      <c r="AE36" s="76">
        <v>9.1E-4</v>
      </c>
      <c r="AF36" s="76">
        <v>0.001054</v>
      </c>
      <c r="AG36" s="76">
        <v>0.001023</v>
      </c>
      <c r="AH36" s="76">
        <v>9.4E-4</v>
      </c>
      <c r="AI36" s="76">
        <v>7.79E-4</v>
      </c>
      <c r="AJ36" s="76">
        <v>6.67E-4</v>
      </c>
      <c r="AK36" s="76">
        <v>6.34E-4</v>
      </c>
      <c r="AL36" s="76">
        <v>5.94E-4</v>
      </c>
    </row>
    <row r="37" ht="12.75" customHeight="1">
      <c r="A37" s="77">
        <v>-0.005893</v>
      </c>
      <c r="B37" s="76">
        <v>-0.00599</v>
      </c>
      <c r="C37" s="76">
        <v>-0.005977</v>
      </c>
      <c r="D37" s="76">
        <v>-0.005811</v>
      </c>
      <c r="E37" s="76">
        <v>-0.005675</v>
      </c>
      <c r="F37" s="76">
        <v>-0.005514</v>
      </c>
      <c r="G37" s="76">
        <v>-0.005229</v>
      </c>
      <c r="H37" s="76">
        <v>-0.004783</v>
      </c>
      <c r="I37" s="76">
        <v>-0.004656</v>
      </c>
      <c r="J37" s="76">
        <v>-0.004607</v>
      </c>
      <c r="K37" s="76">
        <v>-0.004412</v>
      </c>
      <c r="L37" s="76">
        <v>-0.004251</v>
      </c>
      <c r="M37" s="76">
        <v>-0.003966</v>
      </c>
      <c r="N37" s="76">
        <v>-0.003599</v>
      </c>
      <c r="O37" s="76">
        <v>-0.002943</v>
      </c>
      <c r="P37" s="76">
        <v>-0.002319</v>
      </c>
      <c r="Q37" s="76">
        <v>-0.001948</v>
      </c>
      <c r="R37" s="76">
        <v>-0.001685</v>
      </c>
      <c r="S37" s="76">
        <v>-0.001395</v>
      </c>
      <c r="T37" s="76">
        <v>-0.001268</v>
      </c>
      <c r="U37" s="76">
        <v>-0.001047</v>
      </c>
      <c r="V37" s="76">
        <v>-8.38E-4</v>
      </c>
      <c r="W37" s="76">
        <v>-5.42E-4</v>
      </c>
      <c r="X37" s="76">
        <v>-2.06E-4</v>
      </c>
      <c r="Y37" s="76">
        <v>0.0</v>
      </c>
      <c r="Z37" s="76">
        <v>1.6E-4</v>
      </c>
      <c r="AA37" s="76">
        <v>2.76E-4</v>
      </c>
      <c r="AB37" s="76">
        <v>3.32E-4</v>
      </c>
      <c r="AC37" s="76">
        <v>2.94E-4</v>
      </c>
      <c r="AD37" s="76">
        <v>3.99E-4</v>
      </c>
      <c r="AE37" s="76">
        <v>6.83E-4</v>
      </c>
      <c r="AF37" s="76">
        <v>7.85E-4</v>
      </c>
      <c r="AG37" s="76">
        <v>7.5E-4</v>
      </c>
      <c r="AH37" s="76">
        <v>6.95E-4</v>
      </c>
      <c r="AI37" s="76">
        <v>5.05E-4</v>
      </c>
      <c r="AJ37" s="76">
        <v>4.41E-4</v>
      </c>
      <c r="AK37" s="76">
        <v>3.82E-4</v>
      </c>
      <c r="AL37" s="76">
        <v>2.94E-4</v>
      </c>
    </row>
    <row r="38" ht="12.75" customHeight="1">
      <c r="A38" s="77">
        <v>-0.005277</v>
      </c>
      <c r="B38" s="76">
        <v>-0.005356</v>
      </c>
      <c r="C38" s="76">
        <v>-0.00536</v>
      </c>
      <c r="D38" s="76">
        <v>-0.005265</v>
      </c>
      <c r="E38" s="76">
        <v>-0.005068</v>
      </c>
      <c r="F38" s="76">
        <v>-0.004883</v>
      </c>
      <c r="G38" s="76">
        <v>-0.004629</v>
      </c>
      <c r="H38" s="76">
        <v>-0.004292</v>
      </c>
      <c r="I38" s="76">
        <v>-0.004145</v>
      </c>
      <c r="J38" s="76">
        <v>-0.004061</v>
      </c>
      <c r="K38" s="76">
        <v>-0.003941</v>
      </c>
      <c r="L38" s="76">
        <v>-0.00377</v>
      </c>
      <c r="M38" s="76">
        <v>-0.003578</v>
      </c>
      <c r="N38" s="76">
        <v>-0.003177</v>
      </c>
      <c r="O38" s="76">
        <v>-0.002578</v>
      </c>
      <c r="P38" s="76">
        <v>-0.002018</v>
      </c>
      <c r="Q38" s="76">
        <v>-0.001698</v>
      </c>
      <c r="R38" s="76">
        <v>-0.001435</v>
      </c>
      <c r="S38" s="76">
        <v>-0.001222</v>
      </c>
      <c r="T38" s="76">
        <v>-0.001094</v>
      </c>
      <c r="U38" s="76">
        <v>-9.15E-4</v>
      </c>
      <c r="V38" s="76">
        <v>-7.36E-4</v>
      </c>
      <c r="W38" s="76">
        <v>-4.65E-4</v>
      </c>
      <c r="X38" s="76">
        <v>-2.03E-4</v>
      </c>
      <c r="Y38" s="76">
        <v>0.0</v>
      </c>
      <c r="Z38" s="76">
        <v>1.24E-4</v>
      </c>
      <c r="AA38" s="76">
        <v>1.14E-4</v>
      </c>
      <c r="AB38" s="76">
        <v>1.83E-4</v>
      </c>
      <c r="AC38" s="76">
        <v>6.8E-5</v>
      </c>
      <c r="AD38" s="76">
        <v>1.51E-4</v>
      </c>
      <c r="AE38" s="76">
        <v>4.03E-4</v>
      </c>
      <c r="AF38" s="76">
        <v>4.43E-4</v>
      </c>
      <c r="AG38" s="76">
        <v>4.28E-4</v>
      </c>
      <c r="AH38" s="76">
        <v>3.21E-4</v>
      </c>
      <c r="AI38" s="76">
        <v>1.55E-4</v>
      </c>
      <c r="AJ38" s="76">
        <v>8.8E-5</v>
      </c>
      <c r="AK38" s="76">
        <v>3.2E-5</v>
      </c>
      <c r="AL38" s="76">
        <v>-2.7E-5</v>
      </c>
    </row>
    <row r="39" ht="12.75" customHeight="1">
      <c r="A39" s="77">
        <v>-0.004906</v>
      </c>
      <c r="B39" s="76">
        <v>-0.005053</v>
      </c>
      <c r="C39" s="76">
        <v>-0.005048</v>
      </c>
      <c r="D39" s="76">
        <v>-0.004942</v>
      </c>
      <c r="E39" s="76">
        <v>-0.004747</v>
      </c>
      <c r="F39" s="76">
        <v>-0.004574</v>
      </c>
      <c r="G39" s="76">
        <v>-0.004359</v>
      </c>
      <c r="H39" s="76">
        <v>-0.003972</v>
      </c>
      <c r="I39" s="76">
        <v>-0.003886</v>
      </c>
      <c r="J39" s="76">
        <v>-0.003826</v>
      </c>
      <c r="K39" s="76">
        <v>-0.00368</v>
      </c>
      <c r="L39" s="76">
        <v>-0.003548</v>
      </c>
      <c r="M39" s="76">
        <v>-0.003289</v>
      </c>
      <c r="N39" s="76">
        <v>-0.002922</v>
      </c>
      <c r="O39" s="76">
        <v>-0.002355</v>
      </c>
      <c r="P39" s="76">
        <v>-0.001846</v>
      </c>
      <c r="Q39" s="76">
        <v>-0.001469</v>
      </c>
      <c r="R39" s="76">
        <v>-0.001265</v>
      </c>
      <c r="S39" s="76">
        <v>-0.001048</v>
      </c>
      <c r="T39" s="76">
        <v>-9.4E-4</v>
      </c>
      <c r="U39" s="76">
        <v>-7.85E-4</v>
      </c>
      <c r="V39" s="76">
        <v>-6.49E-4</v>
      </c>
      <c r="W39" s="76">
        <v>-4.21E-4</v>
      </c>
      <c r="X39" s="76">
        <v>-1.77E-4</v>
      </c>
      <c r="Y39" s="76">
        <v>0.0</v>
      </c>
      <c r="Z39" s="76">
        <v>8.3E-5</v>
      </c>
      <c r="AA39" s="76">
        <v>8.0E-5</v>
      </c>
      <c r="AB39" s="76">
        <v>8.1E-5</v>
      </c>
      <c r="AC39" s="76">
        <v>-4.4E-5</v>
      </c>
      <c r="AD39" s="76">
        <v>-2.0E-6</v>
      </c>
      <c r="AE39" s="76">
        <v>1.8E-4</v>
      </c>
      <c r="AF39" s="76">
        <v>2.3E-4</v>
      </c>
      <c r="AG39" s="76">
        <v>7.9E-5</v>
      </c>
      <c r="AH39" s="76">
        <v>2.8E-5</v>
      </c>
      <c r="AI39" s="76">
        <v>-1.76E-4</v>
      </c>
      <c r="AJ39" s="76">
        <v>-2.67E-4</v>
      </c>
      <c r="AK39" s="76">
        <v>-2.97E-4</v>
      </c>
      <c r="AL39" s="76">
        <v>-3.67E-4</v>
      </c>
    </row>
    <row r="40" ht="12.75" customHeight="1">
      <c r="A40" s="77">
        <v>-0.004095</v>
      </c>
      <c r="B40" s="76">
        <v>-0.004181</v>
      </c>
      <c r="C40" s="76">
        <v>-0.004241</v>
      </c>
      <c r="D40" s="76">
        <v>-0.004115</v>
      </c>
      <c r="E40" s="76">
        <v>-0.004008</v>
      </c>
      <c r="F40" s="76">
        <v>-0.003871</v>
      </c>
      <c r="G40" s="76">
        <v>-0.003628</v>
      </c>
      <c r="H40" s="76">
        <v>-0.003248</v>
      </c>
      <c r="I40" s="76">
        <v>-0.003152</v>
      </c>
      <c r="J40" s="76">
        <v>-0.003125</v>
      </c>
      <c r="K40" s="76">
        <v>-0.003004</v>
      </c>
      <c r="L40" s="76">
        <v>-0.002902</v>
      </c>
      <c r="M40" s="76">
        <v>-0.00274</v>
      </c>
      <c r="N40" s="76">
        <v>-0.002448</v>
      </c>
      <c r="O40" s="76">
        <v>-0.001902</v>
      </c>
      <c r="P40" s="76">
        <v>-0.001433</v>
      </c>
      <c r="Q40" s="76">
        <v>-0.001165</v>
      </c>
      <c r="R40" s="76">
        <v>-9.77E-4</v>
      </c>
      <c r="S40" s="76">
        <v>-7.75E-4</v>
      </c>
      <c r="T40" s="76">
        <v>-6.93E-4</v>
      </c>
      <c r="U40" s="76">
        <v>-5.76E-4</v>
      </c>
      <c r="V40" s="76">
        <v>-4.84E-4</v>
      </c>
      <c r="W40" s="76">
        <v>-2.96E-4</v>
      </c>
      <c r="X40" s="76">
        <v>-1.2E-4</v>
      </c>
      <c r="Y40" s="76">
        <v>0.0</v>
      </c>
      <c r="Z40" s="76">
        <v>2.8E-5</v>
      </c>
      <c r="AA40" s="76">
        <v>2.2E-5</v>
      </c>
      <c r="AB40" s="76">
        <v>-3.9E-5</v>
      </c>
      <c r="AC40" s="76">
        <v>-1.88E-4</v>
      </c>
      <c r="AD40" s="76">
        <v>-1.72E-4</v>
      </c>
      <c r="AE40" s="76">
        <v>-4.6E-5</v>
      </c>
      <c r="AF40" s="76">
        <v>-3.4E-5</v>
      </c>
      <c r="AG40" s="76">
        <v>-1.86E-4</v>
      </c>
      <c r="AH40" s="76">
        <v>-2.91E-4</v>
      </c>
      <c r="AI40" s="76">
        <v>-4.79E-4</v>
      </c>
      <c r="AJ40" s="76">
        <v>-5.3E-4</v>
      </c>
      <c r="AK40" s="76">
        <v>-5.83E-4</v>
      </c>
      <c r="AL40" s="76">
        <v>-7.19E-4</v>
      </c>
    </row>
    <row r="41" ht="12.75" customHeight="1">
      <c r="A41" s="77">
        <v>-0.003881</v>
      </c>
      <c r="B41" s="76">
        <v>-0.004005</v>
      </c>
      <c r="C41" s="76">
        <v>-0.004025</v>
      </c>
      <c r="D41" s="76">
        <v>-0.003982</v>
      </c>
      <c r="E41" s="76">
        <v>-0.003811</v>
      </c>
      <c r="F41" s="76">
        <v>-0.003674</v>
      </c>
      <c r="G41" s="76">
        <v>-0.003435</v>
      </c>
      <c r="H41" s="76">
        <v>-0.003123</v>
      </c>
      <c r="I41" s="76">
        <v>-0.003048</v>
      </c>
      <c r="J41" s="76">
        <v>-0.002976</v>
      </c>
      <c r="K41" s="76">
        <v>-0.0029</v>
      </c>
      <c r="L41" s="76">
        <v>-0.002785</v>
      </c>
      <c r="M41" s="76">
        <v>-0.002633</v>
      </c>
      <c r="N41" s="76">
        <v>-0.002321</v>
      </c>
      <c r="O41" s="76">
        <v>-0.001822</v>
      </c>
      <c r="P41" s="76">
        <v>-0.001404</v>
      </c>
      <c r="Q41" s="76">
        <v>-0.001147</v>
      </c>
      <c r="R41" s="76">
        <v>-9.18E-4</v>
      </c>
      <c r="S41" s="76">
        <v>-7.49E-4</v>
      </c>
      <c r="T41" s="76">
        <v>-6.53E-4</v>
      </c>
      <c r="U41" s="76">
        <v>-5.52E-4</v>
      </c>
      <c r="V41" s="76">
        <v>-4.48E-4</v>
      </c>
      <c r="W41" s="76">
        <v>-2.76E-4</v>
      </c>
      <c r="X41" s="76">
        <v>-1.22E-4</v>
      </c>
      <c r="Y41" s="76">
        <v>0.0</v>
      </c>
      <c r="Z41" s="76">
        <v>2.2E-5</v>
      </c>
      <c r="AA41" s="76">
        <v>-5.6E-5</v>
      </c>
      <c r="AB41" s="76">
        <v>-1.26E-4</v>
      </c>
      <c r="AC41" s="76">
        <v>-2.9E-4</v>
      </c>
      <c r="AD41" s="76">
        <v>-3.04E-4</v>
      </c>
      <c r="AE41" s="76">
        <v>-1.43E-4</v>
      </c>
      <c r="AF41" s="76">
        <v>-2.0E-4</v>
      </c>
      <c r="AG41" s="76">
        <v>-3.68E-4</v>
      </c>
      <c r="AH41" s="76">
        <v>-4.51E-4</v>
      </c>
      <c r="AI41" s="76">
        <v>-6.66E-4</v>
      </c>
      <c r="AJ41" s="76">
        <v>-7.7E-4</v>
      </c>
      <c r="AK41" s="76">
        <v>-7.92E-4</v>
      </c>
      <c r="AL41" s="76">
        <v>-8.66E-4</v>
      </c>
    </row>
    <row r="42" ht="12.75" customHeight="1">
      <c r="A42" s="77">
        <v>-0.002707</v>
      </c>
      <c r="B42" s="76">
        <v>-0.002832</v>
      </c>
      <c r="C42" s="76">
        <v>-0.002907</v>
      </c>
      <c r="D42" s="76">
        <v>-0.002882</v>
      </c>
      <c r="E42" s="76">
        <v>-0.002752</v>
      </c>
      <c r="F42" s="76">
        <v>-0.002664</v>
      </c>
      <c r="G42" s="76">
        <v>-0.002439</v>
      </c>
      <c r="H42" s="76">
        <v>-0.002106</v>
      </c>
      <c r="I42" s="76">
        <v>-0.002066</v>
      </c>
      <c r="J42" s="76">
        <v>-0.002037</v>
      </c>
      <c r="K42" s="76">
        <v>-0.001931</v>
      </c>
      <c r="L42" s="76">
        <v>-0.001881</v>
      </c>
      <c r="M42" s="76">
        <v>-0.001796</v>
      </c>
      <c r="N42" s="76">
        <v>-0.001646</v>
      </c>
      <c r="O42" s="76">
        <v>-0.001198</v>
      </c>
      <c r="P42" s="76">
        <v>-0.001039</v>
      </c>
      <c r="Q42" s="76">
        <v>-9.37E-4</v>
      </c>
      <c r="R42" s="76">
        <v>-8.05E-4</v>
      </c>
      <c r="S42" s="76">
        <v>-7.14E-4</v>
      </c>
      <c r="T42" s="76">
        <v>-6.13E-4</v>
      </c>
      <c r="U42" s="76">
        <v>-5.22E-4</v>
      </c>
      <c r="V42" s="76">
        <v>-4.24E-4</v>
      </c>
      <c r="W42" s="76">
        <v>-2.66E-4</v>
      </c>
      <c r="X42" s="76">
        <v>-1.3E-4</v>
      </c>
      <c r="Y42" s="76">
        <v>0.0</v>
      </c>
      <c r="Z42" s="76">
        <v>1.19E-4</v>
      </c>
      <c r="AA42" s="76">
        <v>2.18E-4</v>
      </c>
      <c r="AB42" s="76">
        <v>3.6E-4</v>
      </c>
      <c r="AC42" s="76">
        <v>5.82E-4</v>
      </c>
      <c r="AD42" s="76">
        <v>7.94E-4</v>
      </c>
      <c r="AE42" s="76">
        <v>0.001153</v>
      </c>
      <c r="AF42" s="76">
        <v>0.001336</v>
      </c>
      <c r="AG42" s="76">
        <v>0.001388</v>
      </c>
      <c r="AH42" s="76">
        <v>0.001493</v>
      </c>
      <c r="AI42" s="76">
        <v>0.001478</v>
      </c>
      <c r="AJ42" s="76">
        <v>0.001501</v>
      </c>
      <c r="AK42" s="76">
        <v>0.001555</v>
      </c>
      <c r="AL42" s="76">
        <v>0.001571</v>
      </c>
    </row>
    <row r="43" ht="12.75" customHeight="1">
      <c r="A43" s="77">
        <v>-0.002819</v>
      </c>
      <c r="B43" s="76">
        <v>-0.002994</v>
      </c>
      <c r="C43" s="76">
        <v>-0.003032</v>
      </c>
      <c r="D43" s="76">
        <v>-0.003038</v>
      </c>
      <c r="E43" s="76">
        <v>-0.002919</v>
      </c>
      <c r="F43" s="76">
        <v>-0.002807</v>
      </c>
      <c r="G43" s="76">
        <v>-0.00264</v>
      </c>
      <c r="H43" s="76">
        <v>-0.002318</v>
      </c>
      <c r="I43" s="76">
        <v>-0.002239</v>
      </c>
      <c r="J43" s="76">
        <v>-0.002179</v>
      </c>
      <c r="K43" s="76">
        <v>-0.002101</v>
      </c>
      <c r="L43" s="76">
        <v>-0.001987</v>
      </c>
      <c r="M43" s="76">
        <v>-0.001891</v>
      </c>
      <c r="N43" s="76">
        <v>-0.001705</v>
      </c>
      <c r="O43" s="76">
        <v>-0.001296</v>
      </c>
      <c r="P43" s="76">
        <v>-0.00115</v>
      </c>
      <c r="Q43" s="76">
        <v>-0.001018</v>
      </c>
      <c r="R43" s="76">
        <v>-8.94E-4</v>
      </c>
      <c r="S43" s="76">
        <v>-8.01E-4</v>
      </c>
      <c r="T43" s="76">
        <v>-6.6E-4</v>
      </c>
      <c r="U43" s="76">
        <v>-5.86E-4</v>
      </c>
      <c r="V43" s="76">
        <v>-5.07E-4</v>
      </c>
      <c r="W43" s="76">
        <v>-3.39E-4</v>
      </c>
      <c r="X43" s="76">
        <v>-1.54E-4</v>
      </c>
      <c r="Y43" s="76">
        <v>0.0</v>
      </c>
      <c r="Z43" s="76">
        <v>1.05E-4</v>
      </c>
      <c r="AA43" s="76">
        <v>1.64E-4</v>
      </c>
      <c r="AB43" s="76">
        <v>2.97E-4</v>
      </c>
      <c r="AC43" s="76">
        <v>4.63E-4</v>
      </c>
      <c r="AD43" s="76">
        <v>7.09E-4</v>
      </c>
      <c r="AE43" s="76">
        <v>0.001044</v>
      </c>
      <c r="AF43" s="76">
        <v>0.001218</v>
      </c>
      <c r="AG43" s="76">
        <v>0.001273</v>
      </c>
      <c r="AH43" s="76">
        <v>0.001358</v>
      </c>
      <c r="AI43" s="76">
        <v>0.001353</v>
      </c>
      <c r="AJ43" s="76">
        <v>0.001382</v>
      </c>
      <c r="AK43" s="76">
        <v>0.001428</v>
      </c>
      <c r="AL43" s="76">
        <v>0.001484</v>
      </c>
    </row>
    <row r="44" ht="12.75" customHeight="1">
      <c r="A44" s="77">
        <v>-0.002855</v>
      </c>
      <c r="B44" s="76">
        <v>-0.002999</v>
      </c>
      <c r="C44" s="76">
        <v>-0.003081</v>
      </c>
      <c r="D44" s="76">
        <v>-0.003008</v>
      </c>
      <c r="E44" s="76">
        <v>-0.00296</v>
      </c>
      <c r="F44" s="76">
        <v>-0.002849</v>
      </c>
      <c r="G44" s="76">
        <v>-0.002665</v>
      </c>
      <c r="H44" s="76">
        <v>-0.002292</v>
      </c>
      <c r="I44" s="76">
        <v>-0.002285</v>
      </c>
      <c r="J44" s="76">
        <v>-0.002236</v>
      </c>
      <c r="K44" s="76">
        <v>-0.002151</v>
      </c>
      <c r="L44" s="76">
        <v>-0.00207</v>
      </c>
      <c r="M44" s="76">
        <v>-0.001926</v>
      </c>
      <c r="N44" s="76">
        <v>-0.001791</v>
      </c>
      <c r="O44" s="76">
        <v>-0.001329</v>
      </c>
      <c r="P44" s="76">
        <v>-0.001167</v>
      </c>
      <c r="Q44" s="76">
        <v>-0.001036</v>
      </c>
      <c r="R44" s="76">
        <v>-8.92E-4</v>
      </c>
      <c r="S44" s="76">
        <v>-7.67E-4</v>
      </c>
      <c r="T44" s="76">
        <v>-6.76E-4</v>
      </c>
      <c r="U44" s="76">
        <v>-5.37E-4</v>
      </c>
      <c r="V44" s="76">
        <v>-4.57E-4</v>
      </c>
      <c r="W44" s="76">
        <v>-3.06E-4</v>
      </c>
      <c r="X44" s="76">
        <v>-1.13E-4</v>
      </c>
      <c r="Y44" s="76">
        <v>0.0</v>
      </c>
      <c r="Z44" s="76">
        <v>1.2E-4</v>
      </c>
      <c r="AA44" s="76">
        <v>1.97E-4</v>
      </c>
      <c r="AB44" s="76">
        <v>2.95E-4</v>
      </c>
      <c r="AC44" s="76">
        <v>4.62E-4</v>
      </c>
      <c r="AD44" s="76">
        <v>6.93E-4</v>
      </c>
      <c r="AE44" s="76">
        <v>0.001038</v>
      </c>
      <c r="AF44" s="76">
        <v>0.001139</v>
      </c>
      <c r="AG44" s="76">
        <v>0.001206</v>
      </c>
      <c r="AH44" s="76">
        <v>0.001277</v>
      </c>
      <c r="AI44" s="76">
        <v>0.001263</v>
      </c>
      <c r="AJ44" s="76">
        <v>0.001327</v>
      </c>
      <c r="AK44" s="76">
        <v>0.001411</v>
      </c>
      <c r="AL44" s="76">
        <v>0.001416</v>
      </c>
    </row>
    <row r="45" ht="12.75" customHeight="1">
      <c r="A45" s="77">
        <v>-0.003086</v>
      </c>
      <c r="B45" s="76">
        <v>-0.003178</v>
      </c>
      <c r="C45" s="76">
        <v>-0.003164</v>
      </c>
      <c r="D45" s="76">
        <v>-0.003125</v>
      </c>
      <c r="E45" s="76">
        <v>-0.003032</v>
      </c>
      <c r="F45" s="76">
        <v>-0.002906</v>
      </c>
      <c r="G45" s="76">
        <v>-0.002682</v>
      </c>
      <c r="H45" s="76">
        <v>-0.002392</v>
      </c>
      <c r="I45" s="76">
        <v>-0.00232</v>
      </c>
      <c r="J45" s="76">
        <v>-0.002254</v>
      </c>
      <c r="K45" s="76">
        <v>-0.00217</v>
      </c>
      <c r="L45" s="76">
        <v>-0.00209</v>
      </c>
      <c r="M45" s="76">
        <v>-0.002008</v>
      </c>
      <c r="N45" s="76">
        <v>-0.001822</v>
      </c>
      <c r="O45" s="76">
        <v>-0.001324</v>
      </c>
      <c r="P45" s="76">
        <v>-0.00118</v>
      </c>
      <c r="Q45" s="76">
        <v>-0.001068</v>
      </c>
      <c r="R45" s="76">
        <v>-9.59E-4</v>
      </c>
      <c r="S45" s="76">
        <v>-8.23E-4</v>
      </c>
      <c r="T45" s="76">
        <v>-6.81E-4</v>
      </c>
      <c r="U45" s="76">
        <v>-5.69E-4</v>
      </c>
      <c r="V45" s="76">
        <v>-4.89E-4</v>
      </c>
      <c r="W45" s="76">
        <v>-3.11E-4</v>
      </c>
      <c r="X45" s="76">
        <v>-1.3E-4</v>
      </c>
      <c r="Y45" s="76">
        <v>0.0</v>
      </c>
      <c r="Z45" s="76">
        <v>1.17E-4</v>
      </c>
      <c r="AA45" s="76">
        <v>1.65E-4</v>
      </c>
      <c r="AB45" s="76">
        <v>2.9E-4</v>
      </c>
      <c r="AC45" s="76">
        <v>3.99E-4</v>
      </c>
      <c r="AD45" s="76">
        <v>6.04E-4</v>
      </c>
      <c r="AE45" s="76">
        <v>9.48E-4</v>
      </c>
      <c r="AF45" s="76">
        <v>0.001067</v>
      </c>
      <c r="AG45" s="76">
        <v>0.001156</v>
      </c>
      <c r="AH45" s="76">
        <v>0.001247</v>
      </c>
      <c r="AI45" s="76">
        <v>0.001253</v>
      </c>
      <c r="AJ45" s="76">
        <v>0.001266</v>
      </c>
      <c r="AK45" s="76">
        <v>0.001325</v>
      </c>
      <c r="AL45" s="76">
        <v>0.001347</v>
      </c>
    </row>
    <row r="46" ht="12.75" customHeight="1">
      <c r="A46" s="77">
        <v>-0.003112</v>
      </c>
      <c r="B46" s="76">
        <v>-0.003281</v>
      </c>
      <c r="C46" s="76">
        <v>-0.003317</v>
      </c>
      <c r="D46" s="76">
        <v>-0.003302</v>
      </c>
      <c r="E46" s="76">
        <v>-0.003176</v>
      </c>
      <c r="F46" s="76">
        <v>-0.003058</v>
      </c>
      <c r="G46" s="76">
        <v>-0.002878</v>
      </c>
      <c r="H46" s="76">
        <v>-0.002527</v>
      </c>
      <c r="I46" s="76">
        <v>-0.002497</v>
      </c>
      <c r="J46" s="76">
        <v>-0.002434</v>
      </c>
      <c r="K46" s="76">
        <v>-0.002355</v>
      </c>
      <c r="L46" s="76">
        <v>-0.002271</v>
      </c>
      <c r="M46" s="76">
        <v>-0.002124</v>
      </c>
      <c r="N46" s="76">
        <v>-0.001932</v>
      </c>
      <c r="O46" s="76">
        <v>-0.001553</v>
      </c>
      <c r="P46" s="76">
        <v>-0.001404</v>
      </c>
      <c r="Q46" s="76">
        <v>-0.00125</v>
      </c>
      <c r="R46" s="76">
        <v>-0.001082</v>
      </c>
      <c r="S46" s="76">
        <v>-9.49E-4</v>
      </c>
      <c r="T46" s="76">
        <v>-7.73E-4</v>
      </c>
      <c r="U46" s="76">
        <v>-6.44E-4</v>
      </c>
      <c r="V46" s="76">
        <v>-5.41E-4</v>
      </c>
      <c r="W46" s="76">
        <v>-3.36E-4</v>
      </c>
      <c r="X46" s="76">
        <v>-1.39E-4</v>
      </c>
      <c r="Y46" s="76">
        <v>0.0</v>
      </c>
      <c r="Z46" s="76">
        <v>1.05E-4</v>
      </c>
      <c r="AA46" s="76">
        <v>1.71E-4</v>
      </c>
      <c r="AB46" s="76">
        <v>2.73E-4</v>
      </c>
      <c r="AC46" s="76">
        <v>3.88E-4</v>
      </c>
      <c r="AD46" s="76">
        <v>5.86E-4</v>
      </c>
      <c r="AE46" s="76">
        <v>9.08E-4</v>
      </c>
      <c r="AF46" s="76">
        <v>0.001035</v>
      </c>
      <c r="AG46" s="76">
        <v>0.001109</v>
      </c>
      <c r="AH46" s="76">
        <v>0.001213</v>
      </c>
      <c r="AI46" s="76">
        <v>0.001135</v>
      </c>
      <c r="AJ46" s="76">
        <v>0.001184</v>
      </c>
      <c r="AK46" s="76">
        <v>0.001243</v>
      </c>
      <c r="AL46" s="76">
        <v>0.001283</v>
      </c>
    </row>
    <row r="47" ht="12.75" customHeight="1">
      <c r="A47" s="77">
        <v>-0.003166</v>
      </c>
      <c r="B47" s="76">
        <v>-0.003262</v>
      </c>
      <c r="C47" s="76">
        <v>-0.003302</v>
      </c>
      <c r="D47" s="76">
        <v>-0.003222</v>
      </c>
      <c r="E47" s="76">
        <v>-0.003165</v>
      </c>
      <c r="F47" s="76">
        <v>-0.003044</v>
      </c>
      <c r="G47" s="76">
        <v>-0.002828</v>
      </c>
      <c r="H47" s="76">
        <v>-0.002459</v>
      </c>
      <c r="I47" s="76">
        <v>-0.002413</v>
      </c>
      <c r="J47" s="76">
        <v>-0.002389</v>
      </c>
      <c r="K47" s="76">
        <v>-0.002265</v>
      </c>
      <c r="L47" s="76">
        <v>-0.002189</v>
      </c>
      <c r="M47" s="76">
        <v>-0.002078</v>
      </c>
      <c r="N47" s="76">
        <v>-0.001932</v>
      </c>
      <c r="O47" s="76">
        <v>-0.001492</v>
      </c>
      <c r="P47" s="76">
        <v>-0.001329</v>
      </c>
      <c r="Q47" s="76">
        <v>-0.001184</v>
      </c>
      <c r="R47" s="76">
        <v>-0.001025</v>
      </c>
      <c r="S47" s="76">
        <v>-8.68E-4</v>
      </c>
      <c r="T47" s="76">
        <v>-7.16E-4</v>
      </c>
      <c r="U47" s="76">
        <v>-6.13E-4</v>
      </c>
      <c r="V47" s="76">
        <v>-4.7E-4</v>
      </c>
      <c r="W47" s="76">
        <v>-2.96E-4</v>
      </c>
      <c r="X47" s="76">
        <v>-7.3E-5</v>
      </c>
      <c r="Y47" s="76">
        <v>0.0</v>
      </c>
      <c r="Z47" s="76">
        <v>1.11E-4</v>
      </c>
      <c r="AA47" s="76">
        <v>1.84E-4</v>
      </c>
      <c r="AB47" s="76">
        <v>2.88E-4</v>
      </c>
      <c r="AC47" s="76">
        <v>3.91E-4</v>
      </c>
      <c r="AD47" s="76">
        <v>5.57E-4</v>
      </c>
      <c r="AE47" s="76">
        <v>8.48E-4</v>
      </c>
      <c r="AF47" s="76">
        <v>9.95E-4</v>
      </c>
      <c r="AG47" s="76">
        <v>0.001016</v>
      </c>
      <c r="AH47" s="76">
        <v>0.001089</v>
      </c>
      <c r="AI47" s="76">
        <v>0.001057</v>
      </c>
      <c r="AJ47" s="76">
        <v>0.001092</v>
      </c>
      <c r="AK47" s="76">
        <v>0.001189</v>
      </c>
      <c r="AL47" s="76">
        <v>0.001165</v>
      </c>
    </row>
    <row r="48" ht="12.75" customHeight="1">
      <c r="A48" s="77">
        <v>-0.003248</v>
      </c>
      <c r="B48" s="76">
        <v>-0.003359</v>
      </c>
      <c r="C48" s="76">
        <v>-0.003397</v>
      </c>
      <c r="D48" s="76">
        <v>-0.003403</v>
      </c>
      <c r="E48" s="76">
        <v>-0.003257</v>
      </c>
      <c r="F48" s="76">
        <v>-0.003117</v>
      </c>
      <c r="G48" s="76">
        <v>-0.002912</v>
      </c>
      <c r="H48" s="76">
        <v>-0.002604</v>
      </c>
      <c r="I48" s="76">
        <v>-0.002505</v>
      </c>
      <c r="J48" s="76">
        <v>-0.002443</v>
      </c>
      <c r="K48" s="76">
        <v>-0.002359</v>
      </c>
      <c r="L48" s="76">
        <v>-0.002288</v>
      </c>
      <c r="M48" s="76">
        <v>-0.002187</v>
      </c>
      <c r="N48" s="76">
        <v>-0.001967</v>
      </c>
      <c r="O48" s="76">
        <v>-0.00157</v>
      </c>
      <c r="P48" s="76">
        <v>-0.001414</v>
      </c>
      <c r="Q48" s="76">
        <v>-0.001284</v>
      </c>
      <c r="R48" s="76">
        <v>-0.001127</v>
      </c>
      <c r="S48" s="76">
        <v>-9.43E-4</v>
      </c>
      <c r="T48" s="76">
        <v>-7.89E-4</v>
      </c>
      <c r="U48" s="76">
        <v>-6.53E-4</v>
      </c>
      <c r="V48" s="76">
        <v>-5.34E-4</v>
      </c>
      <c r="W48" s="76">
        <v>-3.1E-4</v>
      </c>
      <c r="X48" s="76">
        <v>-9.7E-5</v>
      </c>
      <c r="Y48" s="76">
        <v>0.0</v>
      </c>
      <c r="Z48" s="76">
        <v>9.1E-5</v>
      </c>
      <c r="AA48" s="76">
        <v>1.86E-4</v>
      </c>
      <c r="AB48" s="76">
        <v>2.95E-4</v>
      </c>
      <c r="AC48" s="76">
        <v>3.65E-4</v>
      </c>
      <c r="AD48" s="76">
        <v>5.43E-4</v>
      </c>
      <c r="AE48" s="76">
        <v>8.3E-4</v>
      </c>
      <c r="AF48" s="76">
        <v>9.82E-4</v>
      </c>
      <c r="AG48" s="76">
        <v>0.001025</v>
      </c>
      <c r="AH48" s="76">
        <v>0.001109</v>
      </c>
      <c r="AI48" s="76">
        <v>0.001065</v>
      </c>
      <c r="AJ48" s="76">
        <v>0.001087</v>
      </c>
      <c r="AK48" s="76">
        <v>0.001127</v>
      </c>
      <c r="AL48" s="76">
        <v>0.001149</v>
      </c>
    </row>
    <row r="49" ht="12.75" customHeight="1">
      <c r="A49" s="77">
        <v>-0.003282</v>
      </c>
      <c r="B49" s="76">
        <v>-0.003422</v>
      </c>
      <c r="C49" s="76">
        <v>-0.003425</v>
      </c>
      <c r="D49" s="76">
        <v>-0.003352</v>
      </c>
      <c r="E49" s="76">
        <v>-0.003257</v>
      </c>
      <c r="F49" s="76">
        <v>-0.00313</v>
      </c>
      <c r="G49" s="76">
        <v>-0.002961</v>
      </c>
      <c r="H49" s="76">
        <v>-0.002583</v>
      </c>
      <c r="I49" s="76">
        <v>-0.002541</v>
      </c>
      <c r="J49" s="76">
        <v>-0.002512</v>
      </c>
      <c r="K49" s="76">
        <v>-0.00242</v>
      </c>
      <c r="L49" s="76">
        <v>-0.002301</v>
      </c>
      <c r="M49" s="76">
        <v>-0.002156</v>
      </c>
      <c r="N49" s="76">
        <v>-0.001979</v>
      </c>
      <c r="O49" s="76">
        <v>-0.001627</v>
      </c>
      <c r="P49" s="76">
        <v>-0.001475</v>
      </c>
      <c r="Q49" s="76">
        <v>-0.001316</v>
      </c>
      <c r="R49" s="76">
        <v>-0.00115</v>
      </c>
      <c r="S49" s="76">
        <v>-9.61E-4</v>
      </c>
      <c r="T49" s="76">
        <v>-8.03E-4</v>
      </c>
      <c r="U49" s="76">
        <v>-6.58E-4</v>
      </c>
      <c r="V49" s="76">
        <v>-5.34E-4</v>
      </c>
      <c r="W49" s="76">
        <v>-3.32E-4</v>
      </c>
      <c r="X49" s="76">
        <v>-9.3E-5</v>
      </c>
      <c r="Y49" s="76">
        <v>0.0</v>
      </c>
      <c r="Z49" s="76">
        <v>1.3E-4</v>
      </c>
      <c r="AA49" s="76">
        <v>1.86E-4</v>
      </c>
      <c r="AB49" s="76">
        <v>2.57E-4</v>
      </c>
      <c r="AC49" s="76">
        <v>3.29E-4</v>
      </c>
      <c r="AD49" s="76">
        <v>5.2E-4</v>
      </c>
      <c r="AE49" s="76">
        <v>8.1E-4</v>
      </c>
      <c r="AF49" s="76">
        <v>9.1E-4</v>
      </c>
      <c r="AG49" s="76">
        <v>9.64E-4</v>
      </c>
      <c r="AH49" s="76">
        <v>0.00101</v>
      </c>
      <c r="AI49" s="76">
        <v>9.7E-4</v>
      </c>
      <c r="AJ49" s="76">
        <v>0.001005</v>
      </c>
      <c r="AK49" s="76">
        <v>0.001068</v>
      </c>
      <c r="AL49" s="76">
        <v>0.001069</v>
      </c>
    </row>
    <row r="50" ht="12.75" customHeight="1">
      <c r="A50" s="77">
        <v>-0.003453</v>
      </c>
      <c r="B50" s="76">
        <v>-0.003516</v>
      </c>
      <c r="C50" s="76">
        <v>-0.003532</v>
      </c>
      <c r="D50" s="76">
        <v>-0.003458</v>
      </c>
      <c r="E50" s="76">
        <v>-0.003358</v>
      </c>
      <c r="F50" s="76">
        <v>-0.003208</v>
      </c>
      <c r="G50" s="76">
        <v>-0.002976</v>
      </c>
      <c r="H50" s="76">
        <v>-0.002623</v>
      </c>
      <c r="I50" s="76">
        <v>-0.002552</v>
      </c>
      <c r="J50" s="76">
        <v>-0.002496</v>
      </c>
      <c r="K50" s="76">
        <v>-0.002395</v>
      </c>
      <c r="L50" s="76">
        <v>-0.002302</v>
      </c>
      <c r="M50" s="76">
        <v>-0.002197</v>
      </c>
      <c r="N50" s="76">
        <v>-0.002039</v>
      </c>
      <c r="O50" s="76">
        <v>-0.001636</v>
      </c>
      <c r="P50" s="76">
        <v>-0.00149</v>
      </c>
      <c r="Q50" s="76">
        <v>-0.001323</v>
      </c>
      <c r="R50" s="76">
        <v>-0.001175</v>
      </c>
      <c r="S50" s="76">
        <v>-9.89E-4</v>
      </c>
      <c r="T50" s="76">
        <v>-8.19E-4</v>
      </c>
      <c r="U50" s="76">
        <v>-6.73E-4</v>
      </c>
      <c r="V50" s="76">
        <v>-5.14E-4</v>
      </c>
      <c r="W50" s="76">
        <v>-3.03E-4</v>
      </c>
      <c r="X50" s="76">
        <v>-7.8E-5</v>
      </c>
      <c r="Y50" s="76">
        <v>0.0</v>
      </c>
      <c r="Z50" s="76">
        <v>1.16E-4</v>
      </c>
      <c r="AA50" s="76">
        <v>1.73E-4</v>
      </c>
      <c r="AB50" s="76">
        <v>2.77E-4</v>
      </c>
      <c r="AC50" s="76">
        <v>3.4E-4</v>
      </c>
      <c r="AD50" s="76">
        <v>5.33E-4</v>
      </c>
      <c r="AE50" s="76">
        <v>7.95E-4</v>
      </c>
      <c r="AF50" s="76">
        <v>9.44E-4</v>
      </c>
      <c r="AG50" s="76">
        <v>9.5E-4</v>
      </c>
      <c r="AH50" s="76">
        <v>0.001053</v>
      </c>
      <c r="AI50" s="76">
        <v>0.001023</v>
      </c>
      <c r="AJ50" s="76">
        <v>0.001038</v>
      </c>
      <c r="AK50" s="76">
        <v>0.001122</v>
      </c>
      <c r="AL50" s="76">
        <v>0.0011</v>
      </c>
    </row>
    <row r="51" ht="12.75" customHeight="1">
      <c r="A51" s="77">
        <v>-0.003521</v>
      </c>
      <c r="B51" s="76">
        <v>-0.003621</v>
      </c>
      <c r="C51" s="76">
        <v>-0.00361</v>
      </c>
      <c r="D51" s="76">
        <v>-0.003572</v>
      </c>
      <c r="E51" s="76">
        <v>-0.003414</v>
      </c>
      <c r="F51" s="76">
        <v>-0.003256</v>
      </c>
      <c r="G51" s="76">
        <v>-0.003061</v>
      </c>
      <c r="H51" s="76">
        <v>-0.002743</v>
      </c>
      <c r="I51" s="76">
        <v>-0.00265</v>
      </c>
      <c r="J51" s="76">
        <v>-0.002588</v>
      </c>
      <c r="K51" s="76">
        <v>-0.002491</v>
      </c>
      <c r="L51" s="76">
        <v>-0.00238</v>
      </c>
      <c r="M51" s="76">
        <v>-0.002266</v>
      </c>
      <c r="N51" s="76">
        <v>-0.002058</v>
      </c>
      <c r="O51" s="76">
        <v>-0.001704</v>
      </c>
      <c r="P51" s="76">
        <v>-0.001582</v>
      </c>
      <c r="Q51" s="76">
        <v>-0.001428</v>
      </c>
      <c r="R51" s="76">
        <v>-0.001231</v>
      </c>
      <c r="S51" s="76">
        <v>-0.001034</v>
      </c>
      <c r="T51" s="76">
        <v>-8.69E-4</v>
      </c>
      <c r="U51" s="76">
        <v>-6.94E-4</v>
      </c>
      <c r="V51" s="76">
        <v>-5.48E-4</v>
      </c>
      <c r="W51" s="76">
        <v>-3.16E-4</v>
      </c>
      <c r="X51" s="76">
        <v>-1.06E-4</v>
      </c>
      <c r="Y51" s="76">
        <v>0.0</v>
      </c>
      <c r="Z51" s="76">
        <v>1.5E-4</v>
      </c>
      <c r="AA51" s="76">
        <v>1.86E-4</v>
      </c>
      <c r="AB51" s="76">
        <v>2.88E-4</v>
      </c>
      <c r="AC51" s="76">
        <v>3.73E-4</v>
      </c>
      <c r="AD51" s="76">
        <v>5.6E-4</v>
      </c>
      <c r="AE51" s="76">
        <v>8.39E-4</v>
      </c>
      <c r="AF51" s="76">
        <v>9.56E-4</v>
      </c>
      <c r="AG51" s="76">
        <v>0.001009</v>
      </c>
      <c r="AH51" s="76">
        <v>0.0011</v>
      </c>
      <c r="AI51" s="76">
        <v>0.001016</v>
      </c>
      <c r="AJ51" s="76">
        <v>0.00108</v>
      </c>
      <c r="AK51" s="76">
        <v>0.001119</v>
      </c>
      <c r="AL51" s="76">
        <v>0.001134</v>
      </c>
    </row>
    <row r="52" ht="12.75" customHeight="1">
      <c r="A52" s="77">
        <v>-0.003615</v>
      </c>
      <c r="B52" s="76">
        <v>-0.003706</v>
      </c>
      <c r="C52" s="76">
        <v>-0.003713</v>
      </c>
      <c r="D52" s="76">
        <v>-0.00361</v>
      </c>
      <c r="E52" s="76">
        <v>-0.003507</v>
      </c>
      <c r="F52" s="76">
        <v>-0.003349</v>
      </c>
      <c r="G52" s="76">
        <v>-0.003156</v>
      </c>
      <c r="H52" s="76">
        <v>-0.002794</v>
      </c>
      <c r="I52" s="76">
        <v>-0.002726</v>
      </c>
      <c r="J52" s="76">
        <v>-0.002685</v>
      </c>
      <c r="K52" s="76">
        <v>-0.002557</v>
      </c>
      <c r="L52" s="76">
        <v>-0.002479</v>
      </c>
      <c r="M52" s="76">
        <v>-0.002322</v>
      </c>
      <c r="N52" s="76">
        <v>-0.002144</v>
      </c>
      <c r="O52" s="76">
        <v>-0.001777</v>
      </c>
      <c r="P52" s="76">
        <v>-0.001623</v>
      </c>
      <c r="Q52" s="76">
        <v>-0.001437</v>
      </c>
      <c r="R52" s="76">
        <v>-0.00129</v>
      </c>
      <c r="S52" s="76">
        <v>-0.001079</v>
      </c>
      <c r="T52" s="76">
        <v>-9.11E-4</v>
      </c>
      <c r="U52" s="76">
        <v>-7.22E-4</v>
      </c>
      <c r="V52" s="76">
        <v>-5.63E-4</v>
      </c>
      <c r="W52" s="76">
        <v>-3.36E-4</v>
      </c>
      <c r="X52" s="76">
        <v>-1.22E-4</v>
      </c>
      <c r="Y52" s="76">
        <v>0.0</v>
      </c>
      <c r="Z52" s="76">
        <v>1.42E-4</v>
      </c>
      <c r="AA52" s="76">
        <v>1.79E-4</v>
      </c>
      <c r="AB52" s="76">
        <v>2.81E-4</v>
      </c>
      <c r="AC52" s="76">
        <v>3.85E-4</v>
      </c>
      <c r="AD52" s="76">
        <v>5.47E-4</v>
      </c>
      <c r="AE52" s="76">
        <v>8.37E-4</v>
      </c>
      <c r="AF52" s="76">
        <v>9.33E-4</v>
      </c>
      <c r="AG52" s="76">
        <v>9.59E-4</v>
      </c>
      <c r="AH52" s="76">
        <v>0.001045</v>
      </c>
      <c r="AI52" s="76">
        <v>0.001002</v>
      </c>
      <c r="AJ52" s="76">
        <v>0.001059</v>
      </c>
      <c r="AK52" s="76">
        <v>0.00111</v>
      </c>
      <c r="AL52" s="76">
        <v>0.001115</v>
      </c>
    </row>
    <row r="53" ht="12.75" customHeight="1">
      <c r="A53" s="77">
        <v>-0.003724</v>
      </c>
      <c r="B53" s="76">
        <v>-0.003756</v>
      </c>
      <c r="C53" s="76">
        <v>-0.003753</v>
      </c>
      <c r="D53" s="76">
        <v>-0.003687</v>
      </c>
      <c r="E53" s="76">
        <v>-0.003562</v>
      </c>
      <c r="F53" s="76">
        <v>-0.003413</v>
      </c>
      <c r="G53" s="76">
        <v>-0.003161</v>
      </c>
      <c r="H53" s="76">
        <v>-0.002853</v>
      </c>
      <c r="I53" s="76">
        <v>-0.002739</v>
      </c>
      <c r="J53" s="76">
        <v>-0.00268</v>
      </c>
      <c r="K53" s="76">
        <v>-0.002566</v>
      </c>
      <c r="L53" s="76">
        <v>-0.002466</v>
      </c>
      <c r="M53" s="76">
        <v>-0.002343</v>
      </c>
      <c r="N53" s="76">
        <v>-0.002132</v>
      </c>
      <c r="O53" s="76">
        <v>-0.00175</v>
      </c>
      <c r="P53" s="76">
        <v>-0.0016</v>
      </c>
      <c r="Q53" s="76">
        <v>-0.001473</v>
      </c>
      <c r="R53" s="76">
        <v>-0.001268</v>
      </c>
      <c r="S53" s="76">
        <v>-0.00109</v>
      </c>
      <c r="T53" s="76">
        <v>-8.9E-4</v>
      </c>
      <c r="U53" s="76">
        <v>-7.28E-4</v>
      </c>
      <c r="V53" s="76">
        <v>-5.48E-4</v>
      </c>
      <c r="W53" s="76">
        <v>-2.99E-4</v>
      </c>
      <c r="X53" s="76">
        <v>-9.2E-5</v>
      </c>
      <c r="Y53" s="76">
        <v>0.0</v>
      </c>
      <c r="Z53" s="76">
        <v>1.52E-4</v>
      </c>
      <c r="AA53" s="76">
        <v>2.12E-4</v>
      </c>
      <c r="AB53" s="76">
        <v>3.73E-4</v>
      </c>
      <c r="AC53" s="76">
        <v>4.2E-4</v>
      </c>
      <c r="AD53" s="76">
        <v>6.16E-4</v>
      </c>
      <c r="AE53" s="76">
        <v>9.0E-4</v>
      </c>
      <c r="AF53" s="76">
        <v>0.001025</v>
      </c>
      <c r="AG53" s="76">
        <v>0.001074</v>
      </c>
      <c r="AH53" s="76">
        <v>0.001185</v>
      </c>
      <c r="AI53" s="76">
        <v>0.001147</v>
      </c>
      <c r="AJ53" s="76">
        <v>0.001173</v>
      </c>
      <c r="AK53" s="76">
        <v>0.001228</v>
      </c>
      <c r="AL53" s="76">
        <v>0.001217</v>
      </c>
    </row>
    <row r="54" ht="12.75" customHeight="1">
      <c r="A54" s="77">
        <v>-0.003849</v>
      </c>
      <c r="B54" s="76">
        <v>-0.003954</v>
      </c>
      <c r="C54" s="76">
        <v>-0.003931</v>
      </c>
      <c r="D54" s="76">
        <v>-0.003859</v>
      </c>
      <c r="E54" s="76">
        <v>-0.003709</v>
      </c>
      <c r="F54" s="76">
        <v>-0.003547</v>
      </c>
      <c r="G54" s="76">
        <v>-0.003373</v>
      </c>
      <c r="H54" s="76">
        <v>-0.002989</v>
      </c>
      <c r="I54" s="76">
        <v>-0.002916</v>
      </c>
      <c r="J54" s="76">
        <v>-0.00284</v>
      </c>
      <c r="K54" s="76">
        <v>-0.002708</v>
      </c>
      <c r="L54" s="76">
        <v>-0.002615</v>
      </c>
      <c r="M54" s="76">
        <v>-0.002433</v>
      </c>
      <c r="N54" s="76">
        <v>-0.002195</v>
      </c>
      <c r="O54" s="76">
        <v>-0.001857</v>
      </c>
      <c r="P54" s="76">
        <v>-0.001729</v>
      </c>
      <c r="Q54" s="76">
        <v>-0.001568</v>
      </c>
      <c r="R54" s="76">
        <v>-0.001377</v>
      </c>
      <c r="S54" s="76">
        <v>-0.001165</v>
      </c>
      <c r="T54" s="76">
        <v>-9.69E-4</v>
      </c>
      <c r="U54" s="76">
        <v>-7.79E-4</v>
      </c>
      <c r="V54" s="76">
        <v>-6.25E-4</v>
      </c>
      <c r="W54" s="76">
        <v>-3.77E-4</v>
      </c>
      <c r="X54" s="76">
        <v>-1.4E-4</v>
      </c>
      <c r="Y54" s="76">
        <v>0.0</v>
      </c>
      <c r="Z54" s="76">
        <v>1.38E-4</v>
      </c>
      <c r="AA54" s="76">
        <v>2.18E-4</v>
      </c>
      <c r="AB54" s="76">
        <v>3.37E-4</v>
      </c>
      <c r="AC54" s="76">
        <v>4.26E-4</v>
      </c>
      <c r="AD54" s="76">
        <v>6.3E-4</v>
      </c>
      <c r="AE54" s="76">
        <v>8.87E-4</v>
      </c>
      <c r="AF54" s="76">
        <v>0.001007</v>
      </c>
      <c r="AG54" s="76">
        <v>0.001057</v>
      </c>
      <c r="AH54" s="76">
        <v>0.001163</v>
      </c>
      <c r="AI54" s="76">
        <v>0.001095</v>
      </c>
      <c r="AJ54" s="76">
        <v>0.00113</v>
      </c>
      <c r="AK54" s="76">
        <v>0.001169</v>
      </c>
      <c r="AL54" s="76">
        <v>0.001192</v>
      </c>
    </row>
    <row r="55" ht="12.75" customHeight="1">
      <c r="A55" s="77">
        <v>-0.004009</v>
      </c>
      <c r="B55" s="76">
        <v>-0.004056</v>
      </c>
      <c r="C55" s="76">
        <v>-0.004038</v>
      </c>
      <c r="D55" s="76">
        <v>-0.003939</v>
      </c>
      <c r="E55" s="76">
        <v>-0.003816</v>
      </c>
      <c r="F55" s="76">
        <v>-0.003655</v>
      </c>
      <c r="G55" s="76">
        <v>-0.003431</v>
      </c>
      <c r="H55" s="76">
        <v>-0.003024</v>
      </c>
      <c r="I55" s="76">
        <v>-0.002953</v>
      </c>
      <c r="J55" s="76">
        <v>-0.00287</v>
      </c>
      <c r="K55" s="76">
        <v>-0.002751</v>
      </c>
      <c r="L55" s="76">
        <v>-0.002613</v>
      </c>
      <c r="M55" s="76">
        <v>-0.002457</v>
      </c>
      <c r="N55" s="76">
        <v>-0.002254</v>
      </c>
      <c r="O55" s="76">
        <v>-0.001864</v>
      </c>
      <c r="P55" s="76">
        <v>-0.001728</v>
      </c>
      <c r="Q55" s="76">
        <v>-0.001543</v>
      </c>
      <c r="R55" s="76">
        <v>-0.001364</v>
      </c>
      <c r="S55" s="76">
        <v>-0.001181</v>
      </c>
      <c r="T55" s="76">
        <v>-9.97E-4</v>
      </c>
      <c r="U55" s="76">
        <v>-7.95E-4</v>
      </c>
      <c r="V55" s="76">
        <v>-6.33E-4</v>
      </c>
      <c r="W55" s="76">
        <v>-3.67E-4</v>
      </c>
      <c r="X55" s="76">
        <v>-1.22E-4</v>
      </c>
      <c r="Y55" s="76">
        <v>0.0</v>
      </c>
      <c r="Z55" s="76">
        <v>1.51E-4</v>
      </c>
      <c r="AA55" s="76">
        <v>2.36E-4</v>
      </c>
      <c r="AB55" s="76">
        <v>3.56E-4</v>
      </c>
      <c r="AC55" s="76">
        <v>4.6E-4</v>
      </c>
      <c r="AD55" s="76">
        <v>6.68E-4</v>
      </c>
      <c r="AE55" s="76">
        <v>9.79E-4</v>
      </c>
      <c r="AF55" s="76">
        <v>0.001078</v>
      </c>
      <c r="AG55" s="76">
        <v>0.00112</v>
      </c>
      <c r="AH55" s="76">
        <v>0.001193</v>
      </c>
      <c r="AI55" s="76">
        <v>0.001173</v>
      </c>
      <c r="AJ55" s="76">
        <v>0.001222</v>
      </c>
      <c r="AK55" s="76">
        <v>0.001291</v>
      </c>
      <c r="AL55" s="76">
        <v>0.001264</v>
      </c>
    </row>
    <row r="56" ht="12.75" customHeight="1">
      <c r="A56" s="77">
        <v>-0.004306</v>
      </c>
      <c r="B56" s="76">
        <v>-0.004334</v>
      </c>
      <c r="C56" s="76">
        <v>-0.004291</v>
      </c>
      <c r="D56" s="76">
        <v>-0.004223</v>
      </c>
      <c r="E56" s="76">
        <v>-0.004046</v>
      </c>
      <c r="F56" s="76">
        <v>-0.003858</v>
      </c>
      <c r="G56" s="76">
        <v>-0.003629</v>
      </c>
      <c r="H56" s="76">
        <v>-0.00325</v>
      </c>
      <c r="I56" s="76">
        <v>-0.003151</v>
      </c>
      <c r="J56" s="76">
        <v>-0.00309</v>
      </c>
      <c r="K56" s="76">
        <v>-0.00295</v>
      </c>
      <c r="L56" s="76">
        <v>-0.00281</v>
      </c>
      <c r="M56" s="76">
        <v>-0.002665</v>
      </c>
      <c r="N56" s="76">
        <v>-0.002402</v>
      </c>
      <c r="O56" s="76">
        <v>-0.002011</v>
      </c>
      <c r="P56" s="76">
        <v>-0.001871</v>
      </c>
      <c r="Q56" s="76">
        <v>-0.001688</v>
      </c>
      <c r="R56" s="76">
        <v>-0.001484</v>
      </c>
      <c r="S56" s="76">
        <v>-0.00127</v>
      </c>
      <c r="T56" s="76">
        <v>-0.001088</v>
      </c>
      <c r="U56" s="76">
        <v>-8.64E-4</v>
      </c>
      <c r="V56" s="76">
        <v>-6.86E-4</v>
      </c>
      <c r="W56" s="76">
        <v>-4.06E-4</v>
      </c>
      <c r="X56" s="76">
        <v>-1.55E-4</v>
      </c>
      <c r="Y56" s="76">
        <v>0.0</v>
      </c>
      <c r="Z56" s="76">
        <v>1.86E-4</v>
      </c>
      <c r="AA56" s="76">
        <v>2.78E-4</v>
      </c>
      <c r="AB56" s="76">
        <v>4.04E-4</v>
      </c>
      <c r="AC56" s="76">
        <v>4.91E-4</v>
      </c>
      <c r="AD56" s="76">
        <v>6.84E-4</v>
      </c>
      <c r="AE56" s="76">
        <v>9.8E-4</v>
      </c>
      <c r="AF56" s="76">
        <v>0.001148</v>
      </c>
      <c r="AG56" s="76">
        <v>0.00119</v>
      </c>
      <c r="AH56" s="76">
        <v>0.001262</v>
      </c>
      <c r="AI56" s="76">
        <v>0.001228</v>
      </c>
      <c r="AJ56" s="76">
        <v>0.00125</v>
      </c>
      <c r="AK56" s="76">
        <v>0.001297</v>
      </c>
      <c r="AL56" s="76">
        <v>0.001305</v>
      </c>
    </row>
    <row r="57" ht="12.75" customHeight="1">
      <c r="A57" s="77">
        <v>-0.004378</v>
      </c>
      <c r="B57" s="76">
        <v>-0.004456</v>
      </c>
      <c r="C57" s="76">
        <v>-0.004378</v>
      </c>
      <c r="D57" s="76">
        <v>-0.004245</v>
      </c>
      <c r="E57" s="76">
        <v>-0.004096</v>
      </c>
      <c r="F57" s="76">
        <v>-0.003914</v>
      </c>
      <c r="G57" s="76">
        <v>-0.003688</v>
      </c>
      <c r="H57" s="76">
        <v>-0.003288</v>
      </c>
      <c r="I57" s="76">
        <v>-0.003213</v>
      </c>
      <c r="J57" s="76">
        <v>-0.003124</v>
      </c>
      <c r="K57" s="76">
        <v>-0.00297</v>
      </c>
      <c r="L57" s="76">
        <v>-0.002839</v>
      </c>
      <c r="M57" s="76">
        <v>-0.00265</v>
      </c>
      <c r="N57" s="76">
        <v>-0.002412</v>
      </c>
      <c r="O57" s="76">
        <v>-0.002063</v>
      </c>
      <c r="P57" s="76">
        <v>-0.001911</v>
      </c>
      <c r="Q57" s="76">
        <v>-0.001706</v>
      </c>
      <c r="R57" s="76">
        <v>-0.001531</v>
      </c>
      <c r="S57" s="76">
        <v>-0.001298</v>
      </c>
      <c r="T57" s="76">
        <v>-0.001115</v>
      </c>
      <c r="U57" s="76">
        <v>-9.2E-4</v>
      </c>
      <c r="V57" s="76">
        <v>-7.24E-4</v>
      </c>
      <c r="W57" s="76">
        <v>-4.77E-4</v>
      </c>
      <c r="X57" s="76">
        <v>-1.67E-4</v>
      </c>
      <c r="Y57" s="76">
        <v>0.0</v>
      </c>
      <c r="Z57" s="76">
        <v>1.64E-4</v>
      </c>
      <c r="AA57" s="76">
        <v>2.74E-4</v>
      </c>
      <c r="AB57" s="76">
        <v>3.91E-4</v>
      </c>
      <c r="AC57" s="76">
        <v>5.04E-4</v>
      </c>
      <c r="AD57" s="76">
        <v>7.0E-4</v>
      </c>
      <c r="AE57" s="76">
        <v>0.001002</v>
      </c>
      <c r="AF57" s="76">
        <v>0.001112</v>
      </c>
      <c r="AG57" s="76">
        <v>0.001147</v>
      </c>
      <c r="AH57" s="76">
        <v>0.001256</v>
      </c>
      <c r="AI57" s="76">
        <v>0.001173</v>
      </c>
      <c r="AJ57" s="76">
        <v>0.00123</v>
      </c>
      <c r="AK57" s="76">
        <v>0.001287</v>
      </c>
      <c r="AL57" s="76">
        <v>0.001279</v>
      </c>
    </row>
    <row r="58" ht="12.75" customHeight="1">
      <c r="A58" s="77">
        <v>-0.004457</v>
      </c>
      <c r="B58" s="76">
        <v>-0.004463</v>
      </c>
      <c r="C58" s="76">
        <v>-0.004416</v>
      </c>
      <c r="D58" s="76">
        <v>-0.004268</v>
      </c>
      <c r="E58" s="76">
        <v>-0.004155</v>
      </c>
      <c r="F58" s="76">
        <v>-0.003968</v>
      </c>
      <c r="G58" s="76">
        <v>-0.003685</v>
      </c>
      <c r="H58" s="76">
        <v>-0.003324</v>
      </c>
      <c r="I58" s="76">
        <v>-0.003204</v>
      </c>
      <c r="J58" s="76">
        <v>-0.003141</v>
      </c>
      <c r="K58" s="76">
        <v>-0.002981</v>
      </c>
      <c r="L58" s="76">
        <v>-0.002841</v>
      </c>
      <c r="M58" s="76">
        <v>-0.002679</v>
      </c>
      <c r="N58" s="76">
        <v>-0.002464</v>
      </c>
      <c r="O58" s="76">
        <v>-0.002026</v>
      </c>
      <c r="P58" s="76">
        <v>-0.001869</v>
      </c>
      <c r="Q58" s="76">
        <v>-0.001705</v>
      </c>
      <c r="R58" s="76">
        <v>-0.001511</v>
      </c>
      <c r="S58" s="76">
        <v>-0.00131</v>
      </c>
      <c r="T58" s="76">
        <v>-0.001116</v>
      </c>
      <c r="U58" s="76">
        <v>-9.02E-4</v>
      </c>
      <c r="V58" s="76">
        <v>-7.13E-4</v>
      </c>
      <c r="W58" s="76">
        <v>-4.19E-4</v>
      </c>
      <c r="X58" s="76">
        <v>-1.52E-4</v>
      </c>
      <c r="Y58" s="76">
        <v>0.0</v>
      </c>
      <c r="Z58" s="76">
        <v>1.61E-4</v>
      </c>
      <c r="AA58" s="76">
        <v>3.09E-4</v>
      </c>
      <c r="AB58" s="76">
        <v>4.43E-4</v>
      </c>
      <c r="AC58" s="76">
        <v>5.59E-4</v>
      </c>
      <c r="AD58" s="76">
        <v>7.5E-4</v>
      </c>
      <c r="AE58" s="76">
        <v>0.001063</v>
      </c>
      <c r="AF58" s="76">
        <v>0.001217</v>
      </c>
      <c r="AG58" s="76">
        <v>0.001246</v>
      </c>
      <c r="AH58" s="76">
        <v>0.001344</v>
      </c>
      <c r="AI58" s="76">
        <v>0.001307</v>
      </c>
      <c r="AJ58" s="76">
        <v>0.00136</v>
      </c>
      <c r="AK58" s="76">
        <v>0.0014</v>
      </c>
      <c r="AL58" s="76">
        <v>0.001381</v>
      </c>
    </row>
    <row r="59" ht="12.75" customHeight="1">
      <c r="A59" s="77">
        <v>-0.004589</v>
      </c>
      <c r="B59" s="76">
        <v>-0.004627</v>
      </c>
      <c r="C59" s="76">
        <v>-0.004554</v>
      </c>
      <c r="D59" s="76">
        <v>-0.004463</v>
      </c>
      <c r="E59" s="76">
        <v>-0.004255</v>
      </c>
      <c r="F59" s="76">
        <v>-0.004047</v>
      </c>
      <c r="G59" s="76">
        <v>-0.003847</v>
      </c>
      <c r="H59" s="76">
        <v>-0.003454</v>
      </c>
      <c r="I59" s="76">
        <v>-0.003339</v>
      </c>
      <c r="J59" s="76">
        <v>-0.003252</v>
      </c>
      <c r="K59" s="76">
        <v>-0.003112</v>
      </c>
      <c r="L59" s="76">
        <v>-0.002967</v>
      </c>
      <c r="M59" s="76">
        <v>-0.002763</v>
      </c>
      <c r="N59" s="76">
        <v>-0.002497</v>
      </c>
      <c r="O59" s="76">
        <v>-0.002126</v>
      </c>
      <c r="P59" s="76">
        <v>-0.001964</v>
      </c>
      <c r="Q59" s="76">
        <v>-0.001782</v>
      </c>
      <c r="R59" s="76">
        <v>-0.001566</v>
      </c>
      <c r="S59" s="76">
        <v>-0.001336</v>
      </c>
      <c r="T59" s="76">
        <v>-0.001168</v>
      </c>
      <c r="U59" s="76">
        <v>-9.78E-4</v>
      </c>
      <c r="V59" s="76">
        <v>-7.58E-4</v>
      </c>
      <c r="W59" s="76">
        <v>-4.63E-4</v>
      </c>
      <c r="X59" s="76">
        <v>-1.83E-4</v>
      </c>
      <c r="Y59" s="76">
        <v>0.0</v>
      </c>
      <c r="Z59" s="76">
        <v>1.79E-4</v>
      </c>
      <c r="AA59" s="76">
        <v>3.19E-4</v>
      </c>
      <c r="AB59" s="76">
        <v>4.78E-4</v>
      </c>
      <c r="AC59" s="76">
        <v>5.77E-4</v>
      </c>
      <c r="AD59" s="76">
        <v>7.9E-4</v>
      </c>
      <c r="AE59" s="76">
        <v>0.001084</v>
      </c>
      <c r="AF59" s="76">
        <v>0.00127</v>
      </c>
      <c r="AG59" s="76">
        <v>0.001276</v>
      </c>
      <c r="AH59" s="76">
        <v>0.001365</v>
      </c>
      <c r="AI59" s="76">
        <v>0.001286</v>
      </c>
      <c r="AJ59" s="76">
        <v>0.001335</v>
      </c>
      <c r="AK59" s="76">
        <v>0.001383</v>
      </c>
      <c r="AL59" s="76">
        <v>0.001399</v>
      </c>
    </row>
    <row r="60" ht="12.75" customHeight="1">
      <c r="A60" s="77">
        <v>-0.004528</v>
      </c>
      <c r="B60" s="76">
        <v>-0.004596</v>
      </c>
      <c r="C60" s="76">
        <v>-0.004504</v>
      </c>
      <c r="D60" s="76">
        <v>-0.0044</v>
      </c>
      <c r="E60" s="76">
        <v>-0.004243</v>
      </c>
      <c r="F60" s="76">
        <v>-0.004073</v>
      </c>
      <c r="G60" s="76">
        <v>-0.003858</v>
      </c>
      <c r="H60" s="76">
        <v>-0.003433</v>
      </c>
      <c r="I60" s="76">
        <v>-0.003344</v>
      </c>
      <c r="J60" s="76">
        <v>-0.003261</v>
      </c>
      <c r="K60" s="76">
        <v>-0.003099</v>
      </c>
      <c r="L60" s="76">
        <v>-0.002939</v>
      </c>
      <c r="M60" s="76">
        <v>-0.002743</v>
      </c>
      <c r="N60" s="76">
        <v>-0.002512</v>
      </c>
      <c r="O60" s="76">
        <v>-0.002137</v>
      </c>
      <c r="P60" s="76">
        <v>-0.001973</v>
      </c>
      <c r="Q60" s="76">
        <v>-0.001781</v>
      </c>
      <c r="R60" s="76">
        <v>-0.001583</v>
      </c>
      <c r="S60" s="76">
        <v>-0.001362</v>
      </c>
      <c r="T60" s="76">
        <v>-0.001161</v>
      </c>
      <c r="U60" s="76">
        <v>-9.65E-4</v>
      </c>
      <c r="V60" s="76">
        <v>-7.71E-4</v>
      </c>
      <c r="W60" s="76">
        <v>-4.63E-4</v>
      </c>
      <c r="X60" s="76">
        <v>-1.81E-4</v>
      </c>
      <c r="Y60" s="76">
        <v>0.0</v>
      </c>
      <c r="Z60" s="76">
        <v>1.78E-4</v>
      </c>
      <c r="AA60" s="76">
        <v>3.62E-4</v>
      </c>
      <c r="AB60" s="76">
        <v>4.83E-4</v>
      </c>
      <c r="AC60" s="76">
        <v>6.41E-4</v>
      </c>
      <c r="AD60" s="76">
        <v>8.61E-4</v>
      </c>
      <c r="AE60" s="76">
        <v>0.001176</v>
      </c>
      <c r="AF60" s="76">
        <v>0.001279</v>
      </c>
      <c r="AG60" s="76">
        <v>0.0013</v>
      </c>
      <c r="AH60" s="76">
        <v>0.001426</v>
      </c>
      <c r="AI60" s="76">
        <v>0.001362</v>
      </c>
      <c r="AJ60" s="76">
        <v>0.001393</v>
      </c>
      <c r="AK60" s="76">
        <v>0.001452</v>
      </c>
      <c r="AL60" s="76">
        <v>0.001455</v>
      </c>
    </row>
    <row r="61" ht="12.75" customHeight="1">
      <c r="A61" s="77">
        <v>-0.004681</v>
      </c>
      <c r="B61" s="76">
        <v>-0.004676</v>
      </c>
      <c r="C61" s="76">
        <v>-0.00461</v>
      </c>
      <c r="D61" s="76">
        <v>-0.004501</v>
      </c>
      <c r="E61" s="76">
        <v>-0.004307</v>
      </c>
      <c r="F61" s="76">
        <v>-0.004129</v>
      </c>
      <c r="G61" s="76">
        <v>-0.003865</v>
      </c>
      <c r="H61" s="76">
        <v>-0.003496</v>
      </c>
      <c r="I61" s="76">
        <v>-0.003359</v>
      </c>
      <c r="J61" s="76">
        <v>-0.003296</v>
      </c>
      <c r="K61" s="76">
        <v>-0.003139</v>
      </c>
      <c r="L61" s="76">
        <v>-0.002948</v>
      </c>
      <c r="M61" s="76">
        <v>-0.002795</v>
      </c>
      <c r="N61" s="76">
        <v>-0.002564</v>
      </c>
      <c r="O61" s="76">
        <v>-0.002143</v>
      </c>
      <c r="P61" s="76">
        <v>-0.001976</v>
      </c>
      <c r="Q61" s="76">
        <v>-0.001804</v>
      </c>
      <c r="R61" s="76">
        <v>-0.001564</v>
      </c>
      <c r="S61" s="76">
        <v>-0.001345</v>
      </c>
      <c r="T61" s="76">
        <v>-0.001174</v>
      </c>
      <c r="U61" s="76">
        <v>-9.82E-4</v>
      </c>
      <c r="V61" s="76">
        <v>-7.59E-4</v>
      </c>
      <c r="W61" s="76">
        <v>-4.51E-4</v>
      </c>
      <c r="X61" s="76">
        <v>-1.54E-4</v>
      </c>
      <c r="Y61" s="76">
        <v>0.0</v>
      </c>
      <c r="Z61" s="76">
        <v>1.94E-4</v>
      </c>
      <c r="AA61" s="76">
        <v>3.65E-4</v>
      </c>
      <c r="AB61" s="76">
        <v>5.11E-4</v>
      </c>
      <c r="AC61" s="76">
        <v>6.41E-4</v>
      </c>
      <c r="AD61" s="76">
        <v>8.54E-4</v>
      </c>
      <c r="AE61" s="76">
        <v>0.001174</v>
      </c>
      <c r="AF61" s="76">
        <v>0.001334</v>
      </c>
      <c r="AG61" s="76">
        <v>0.00135</v>
      </c>
      <c r="AH61" s="76">
        <v>0.001481</v>
      </c>
      <c r="AI61" s="76">
        <v>0.001419</v>
      </c>
      <c r="AJ61" s="76">
        <v>0.001447</v>
      </c>
      <c r="AK61" s="76">
        <v>0.001517</v>
      </c>
      <c r="AL61" s="76">
        <v>0.001489</v>
      </c>
    </row>
    <row r="62" ht="12.75" customHeight="1">
      <c r="A62" s="77">
        <v>-0.004743</v>
      </c>
      <c r="B62" s="76">
        <v>-0.004812</v>
      </c>
      <c r="C62" s="76">
        <v>-0.004726</v>
      </c>
      <c r="D62" s="76">
        <v>-0.004627</v>
      </c>
      <c r="E62" s="76">
        <v>-0.004405</v>
      </c>
      <c r="F62" s="76">
        <v>-0.004221</v>
      </c>
      <c r="G62" s="76">
        <v>-0.004062</v>
      </c>
      <c r="H62" s="76">
        <v>-0.003635</v>
      </c>
      <c r="I62" s="76">
        <v>-0.003529</v>
      </c>
      <c r="J62" s="76">
        <v>-0.003457</v>
      </c>
      <c r="K62" s="76">
        <v>-0.003298</v>
      </c>
      <c r="L62" s="76">
        <v>-0.003151</v>
      </c>
      <c r="M62" s="76">
        <v>-0.002923</v>
      </c>
      <c r="N62" s="76">
        <v>-0.002644</v>
      </c>
      <c r="O62" s="76">
        <v>-0.002277</v>
      </c>
      <c r="P62" s="76">
        <v>-0.002125</v>
      </c>
      <c r="Q62" s="76">
        <v>-0.001916</v>
      </c>
      <c r="R62" s="76">
        <v>-0.001668</v>
      </c>
      <c r="S62" s="76">
        <v>-0.001437</v>
      </c>
      <c r="T62" s="76">
        <v>-0.001271</v>
      </c>
      <c r="U62" s="76">
        <v>-0.001037</v>
      </c>
      <c r="V62" s="76">
        <v>-8.27E-4</v>
      </c>
      <c r="W62" s="76">
        <v>-5.1E-4</v>
      </c>
      <c r="X62" s="76">
        <v>-2.33E-4</v>
      </c>
      <c r="Y62" s="76">
        <v>0.0</v>
      </c>
      <c r="Z62" s="76">
        <v>2.35E-4</v>
      </c>
      <c r="AA62" s="76">
        <v>3.59E-4</v>
      </c>
      <c r="AB62" s="76">
        <v>5.12E-4</v>
      </c>
      <c r="AC62" s="76">
        <v>6.65E-4</v>
      </c>
      <c r="AD62" s="76">
        <v>8.95E-4</v>
      </c>
      <c r="AE62" s="76">
        <v>0.001187</v>
      </c>
      <c r="AF62" s="76">
        <v>0.001372</v>
      </c>
      <c r="AG62" s="76">
        <v>0.001395</v>
      </c>
      <c r="AH62" s="76">
        <v>0.001516</v>
      </c>
      <c r="AI62" s="76">
        <v>0.001431</v>
      </c>
      <c r="AJ62" s="76">
        <v>0.001462</v>
      </c>
      <c r="AK62" s="76">
        <v>0.001512</v>
      </c>
      <c r="AL62" s="76">
        <v>0.00153</v>
      </c>
    </row>
    <row r="63" ht="12.75" customHeight="1">
      <c r="A63" s="77">
        <v>-0.00473</v>
      </c>
      <c r="B63" s="76">
        <v>-0.004746</v>
      </c>
      <c r="C63" s="76">
        <v>-0.004656</v>
      </c>
      <c r="D63" s="76">
        <v>-0.004497</v>
      </c>
      <c r="E63" s="76">
        <v>-0.004346</v>
      </c>
      <c r="F63" s="76">
        <v>-0.004151</v>
      </c>
      <c r="G63" s="76">
        <v>-0.003921</v>
      </c>
      <c r="H63" s="76">
        <v>-0.003504</v>
      </c>
      <c r="I63" s="76">
        <v>-0.003406</v>
      </c>
      <c r="J63" s="76">
        <v>-0.003332</v>
      </c>
      <c r="K63" s="76">
        <v>-0.003155</v>
      </c>
      <c r="L63" s="76">
        <v>-0.002991</v>
      </c>
      <c r="M63" s="76">
        <v>-0.002807</v>
      </c>
      <c r="N63" s="76">
        <v>-0.002583</v>
      </c>
      <c r="O63" s="76">
        <v>-0.002177</v>
      </c>
      <c r="P63" s="76">
        <v>-0.002006</v>
      </c>
      <c r="Q63" s="76">
        <v>-0.001802</v>
      </c>
      <c r="R63" s="76">
        <v>-0.001597</v>
      </c>
      <c r="S63" s="76">
        <v>-0.001373</v>
      </c>
      <c r="T63" s="76">
        <v>-0.001195</v>
      </c>
      <c r="U63" s="76">
        <v>-9.87E-4</v>
      </c>
      <c r="V63" s="76">
        <v>-7.95E-4</v>
      </c>
      <c r="W63" s="76">
        <v>-4.91E-4</v>
      </c>
      <c r="X63" s="76">
        <v>-1.85E-4</v>
      </c>
      <c r="Y63" s="76">
        <v>0.0</v>
      </c>
      <c r="Z63" s="76">
        <v>2.47E-4</v>
      </c>
      <c r="AA63" s="76">
        <v>3.62E-4</v>
      </c>
      <c r="AB63" s="76">
        <v>5.02E-4</v>
      </c>
      <c r="AC63" s="76">
        <v>6.75E-4</v>
      </c>
      <c r="AD63" s="76">
        <v>8.78E-4</v>
      </c>
      <c r="AE63" s="76">
        <v>0.00116</v>
      </c>
      <c r="AF63" s="76">
        <v>0.001329</v>
      </c>
      <c r="AG63" s="76">
        <v>0.001357</v>
      </c>
      <c r="AH63" s="76">
        <v>0.001462</v>
      </c>
      <c r="AI63" s="76">
        <v>0.001404</v>
      </c>
      <c r="AJ63" s="76">
        <v>0.001469</v>
      </c>
      <c r="AK63" s="76">
        <v>0.001466</v>
      </c>
      <c r="AL63" s="76">
        <v>0.001478</v>
      </c>
    </row>
    <row r="64" ht="12.75" customHeight="1">
      <c r="A64" s="77">
        <v>-0.00472</v>
      </c>
      <c r="B64" s="76">
        <v>-0.004747</v>
      </c>
      <c r="C64" s="76">
        <v>-0.004657</v>
      </c>
      <c r="D64" s="76">
        <v>-0.004561</v>
      </c>
      <c r="E64" s="76">
        <v>-0.004342</v>
      </c>
      <c r="F64" s="76">
        <v>-0.004153</v>
      </c>
      <c r="G64" s="76">
        <v>-0.003905</v>
      </c>
      <c r="H64" s="76">
        <v>-0.00354</v>
      </c>
      <c r="I64" s="76">
        <v>-0.003411</v>
      </c>
      <c r="J64" s="76">
        <v>-0.003351</v>
      </c>
      <c r="K64" s="76">
        <v>-0.003209</v>
      </c>
      <c r="L64" s="76">
        <v>-0.003038</v>
      </c>
      <c r="M64" s="76">
        <v>-0.00289</v>
      </c>
      <c r="N64" s="76">
        <v>-0.002618</v>
      </c>
      <c r="O64" s="76">
        <v>-0.002227</v>
      </c>
      <c r="P64" s="76">
        <v>-0.002071</v>
      </c>
      <c r="Q64" s="76">
        <v>-0.001864</v>
      </c>
      <c r="R64" s="76">
        <v>-0.001623</v>
      </c>
      <c r="S64" s="76">
        <v>-0.001419</v>
      </c>
      <c r="T64" s="76">
        <v>-0.001259</v>
      </c>
      <c r="U64" s="76">
        <v>-0.001023</v>
      </c>
      <c r="V64" s="76">
        <v>-8.25E-4</v>
      </c>
      <c r="W64" s="76">
        <v>-5.37E-4</v>
      </c>
      <c r="X64" s="76">
        <v>-2.3E-4</v>
      </c>
      <c r="Y64" s="76">
        <v>0.0</v>
      </c>
      <c r="Z64" s="76">
        <v>1.74E-4</v>
      </c>
      <c r="AA64" s="76">
        <v>2.9E-4</v>
      </c>
      <c r="AB64" s="76">
        <v>4.93E-4</v>
      </c>
      <c r="AC64" s="76">
        <v>5.91E-4</v>
      </c>
      <c r="AD64" s="76">
        <v>7.91E-4</v>
      </c>
      <c r="AE64" s="76">
        <v>0.001122</v>
      </c>
      <c r="AF64" s="76">
        <v>0.001309</v>
      </c>
      <c r="AG64" s="76">
        <v>0.001285</v>
      </c>
      <c r="AH64" s="76">
        <v>0.001441</v>
      </c>
      <c r="AI64" s="76">
        <v>0.001365</v>
      </c>
      <c r="AJ64" s="76">
        <v>0.001399</v>
      </c>
      <c r="AK64" s="76">
        <v>0.001434</v>
      </c>
      <c r="AL64" s="76">
        <v>0.001451</v>
      </c>
    </row>
    <row r="65" ht="12.75" customHeight="1">
      <c r="A65" s="77">
        <v>-0.004425</v>
      </c>
      <c r="B65" s="76">
        <v>-0.00451</v>
      </c>
      <c r="C65" s="76">
        <v>-0.004436</v>
      </c>
      <c r="D65" s="76">
        <v>-0.004323</v>
      </c>
      <c r="E65" s="76">
        <v>-0.004143</v>
      </c>
      <c r="F65" s="76">
        <v>-0.003984</v>
      </c>
      <c r="G65" s="76">
        <v>-0.003832</v>
      </c>
      <c r="H65" s="76">
        <v>-0.00339</v>
      </c>
      <c r="I65" s="76">
        <v>-0.00329</v>
      </c>
      <c r="J65" s="76">
        <v>-0.003228</v>
      </c>
      <c r="K65" s="76">
        <v>-0.00306</v>
      </c>
      <c r="L65" s="76">
        <v>-0.002932</v>
      </c>
      <c r="M65" s="76">
        <v>-0.002691</v>
      </c>
      <c r="N65" s="76">
        <v>-0.00248</v>
      </c>
      <c r="O65" s="76">
        <v>-0.002108</v>
      </c>
      <c r="P65" s="76">
        <v>-0.001973</v>
      </c>
      <c r="Q65" s="76">
        <v>-0.001764</v>
      </c>
      <c r="R65" s="76">
        <v>-0.001547</v>
      </c>
      <c r="S65" s="76">
        <v>-0.001343</v>
      </c>
      <c r="T65" s="76">
        <v>-0.001175</v>
      </c>
      <c r="U65" s="76">
        <v>-9.65E-4</v>
      </c>
      <c r="V65" s="76">
        <v>-7.89E-4</v>
      </c>
      <c r="W65" s="76">
        <v>-4.85E-4</v>
      </c>
      <c r="X65" s="76">
        <v>-2.24E-4</v>
      </c>
      <c r="Y65" s="76">
        <v>0.0</v>
      </c>
      <c r="Z65" s="76">
        <v>1.41E-4</v>
      </c>
      <c r="AA65" s="76">
        <v>3.04E-4</v>
      </c>
      <c r="AB65" s="76">
        <v>4.64E-4</v>
      </c>
      <c r="AC65" s="76">
        <v>6.05E-4</v>
      </c>
      <c r="AD65" s="76">
        <v>7.06E-4</v>
      </c>
      <c r="AE65" s="76">
        <v>0.00107</v>
      </c>
      <c r="AF65" s="76">
        <v>0.001201</v>
      </c>
      <c r="AG65" s="76">
        <v>0.001244</v>
      </c>
      <c r="AH65" s="76">
        <v>0.001376</v>
      </c>
      <c r="AI65" s="76">
        <v>0.00129</v>
      </c>
      <c r="AJ65" s="76">
        <v>0.00132</v>
      </c>
      <c r="AK65" s="76">
        <v>0.001339</v>
      </c>
      <c r="AL65" s="76">
        <v>0.001356</v>
      </c>
    </row>
    <row r="66" ht="12.75" customHeight="1">
      <c r="A66" s="77">
        <v>-0.004308</v>
      </c>
      <c r="B66" s="76">
        <v>-0.004318</v>
      </c>
      <c r="C66" s="76">
        <v>-0.004254</v>
      </c>
      <c r="D66" s="76">
        <v>-0.004126</v>
      </c>
      <c r="E66" s="76">
        <v>-0.004003</v>
      </c>
      <c r="F66" s="76">
        <v>-0.003833</v>
      </c>
      <c r="G66" s="76">
        <v>-0.003609</v>
      </c>
      <c r="H66" s="76">
        <v>-0.003226</v>
      </c>
      <c r="I66" s="76">
        <v>-0.003116</v>
      </c>
      <c r="J66" s="76">
        <v>-0.003064</v>
      </c>
      <c r="K66" s="76">
        <v>-0.002913</v>
      </c>
      <c r="L66" s="76">
        <v>-0.00277</v>
      </c>
      <c r="M66" s="76">
        <v>-0.002613</v>
      </c>
      <c r="N66" s="76">
        <v>-0.002379</v>
      </c>
      <c r="O66" s="76">
        <v>-0.001968</v>
      </c>
      <c r="P66" s="76">
        <v>-0.001839</v>
      </c>
      <c r="Q66" s="76">
        <v>-0.001668</v>
      </c>
      <c r="R66" s="76">
        <v>-0.00142</v>
      </c>
      <c r="S66" s="76">
        <v>-0.001235</v>
      </c>
      <c r="T66" s="76">
        <v>-0.001087</v>
      </c>
      <c r="U66" s="76">
        <v>-9.01E-4</v>
      </c>
      <c r="V66" s="76">
        <v>-7.39E-4</v>
      </c>
      <c r="W66" s="76">
        <v>-4.38E-4</v>
      </c>
      <c r="X66" s="76">
        <v>-1.81E-4</v>
      </c>
      <c r="Y66" s="76">
        <v>0.0</v>
      </c>
      <c r="Z66" s="76">
        <v>1.64E-4</v>
      </c>
      <c r="AA66" s="76">
        <v>2.97E-4</v>
      </c>
      <c r="AB66" s="76">
        <v>4.48E-4</v>
      </c>
      <c r="AC66" s="76">
        <v>5.53E-4</v>
      </c>
      <c r="AD66" s="76">
        <v>6.95E-4</v>
      </c>
      <c r="AE66" s="76">
        <v>0.00102</v>
      </c>
      <c r="AF66" s="76">
        <v>0.001153</v>
      </c>
      <c r="AG66" s="76">
        <v>0.001216</v>
      </c>
      <c r="AH66" s="76">
        <v>0.001316</v>
      </c>
      <c r="AI66" s="76">
        <v>0.0013</v>
      </c>
      <c r="AJ66" s="76">
        <v>0.001308</v>
      </c>
      <c r="AK66" s="76">
        <v>0.001358</v>
      </c>
      <c r="AL66" s="76">
        <v>0.001312</v>
      </c>
    </row>
    <row r="67" ht="12.75" customHeight="1">
      <c r="A67" s="77">
        <v>-0.004179</v>
      </c>
      <c r="B67" s="76">
        <v>-0.004222</v>
      </c>
      <c r="C67" s="76">
        <v>-0.004144</v>
      </c>
      <c r="D67" s="76">
        <v>-0.004081</v>
      </c>
      <c r="E67" s="76">
        <v>-0.00388</v>
      </c>
      <c r="F67" s="76">
        <v>-0.003687</v>
      </c>
      <c r="G67" s="76">
        <v>-0.003525</v>
      </c>
      <c r="H67" s="76">
        <v>-0.003142</v>
      </c>
      <c r="I67" s="76">
        <v>-0.003039</v>
      </c>
      <c r="J67" s="76">
        <v>-0.002978</v>
      </c>
      <c r="K67" s="76">
        <v>-0.002847</v>
      </c>
      <c r="L67" s="76">
        <v>-0.002695</v>
      </c>
      <c r="M67" s="76">
        <v>-0.002514</v>
      </c>
      <c r="N67" s="76">
        <v>-0.002249</v>
      </c>
      <c r="O67" s="76">
        <v>-0.001872</v>
      </c>
      <c r="P67" s="76">
        <v>-0.001766</v>
      </c>
      <c r="Q67" s="76">
        <v>-0.001585</v>
      </c>
      <c r="R67" s="76">
        <v>-0.001339</v>
      </c>
      <c r="S67" s="76">
        <v>-0.001169</v>
      </c>
      <c r="T67" s="76">
        <v>-0.001024</v>
      </c>
      <c r="U67" s="76">
        <v>-8.45E-4</v>
      </c>
      <c r="V67" s="76">
        <v>-6.99E-4</v>
      </c>
      <c r="W67" s="76">
        <v>-4.21E-4</v>
      </c>
      <c r="X67" s="76">
        <v>-1.95E-4</v>
      </c>
      <c r="Y67" s="76">
        <v>0.0</v>
      </c>
      <c r="Z67" s="76">
        <v>1.23E-4</v>
      </c>
      <c r="AA67" s="76">
        <v>2.03E-4</v>
      </c>
      <c r="AB67" s="76">
        <v>3.44E-4</v>
      </c>
      <c r="AC67" s="76">
        <v>4.35E-4</v>
      </c>
      <c r="AD67" s="76">
        <v>6.05E-4</v>
      </c>
      <c r="AE67" s="76">
        <v>8.75E-4</v>
      </c>
      <c r="AF67" s="76">
        <v>0.001034</v>
      </c>
      <c r="AG67" s="76">
        <v>0.001068</v>
      </c>
      <c r="AH67" s="76">
        <v>0.001141</v>
      </c>
      <c r="AI67" s="76">
        <v>0.001126</v>
      </c>
      <c r="AJ67" s="76">
        <v>0.001137</v>
      </c>
      <c r="AK67" s="76">
        <v>0.001199</v>
      </c>
      <c r="AL67" s="76">
        <v>0.001166</v>
      </c>
    </row>
    <row r="68" ht="12.75" customHeight="1">
      <c r="A68" s="77">
        <v>-0.003652</v>
      </c>
      <c r="B68" s="76">
        <v>-0.003727</v>
      </c>
      <c r="C68" s="76">
        <v>-0.003688</v>
      </c>
      <c r="D68" s="76">
        <v>-0.003586</v>
      </c>
      <c r="E68" s="76">
        <v>-0.003493</v>
      </c>
      <c r="F68" s="76">
        <v>-0.003338</v>
      </c>
      <c r="G68" s="76">
        <v>-0.003186</v>
      </c>
      <c r="H68" s="76">
        <v>-0.00277</v>
      </c>
      <c r="I68" s="76">
        <v>-0.002702</v>
      </c>
      <c r="J68" s="76">
        <v>-0.002657</v>
      </c>
      <c r="K68" s="76">
        <v>-0.002514</v>
      </c>
      <c r="L68" s="76">
        <v>-0.002388</v>
      </c>
      <c r="M68" s="76">
        <v>-0.0022</v>
      </c>
      <c r="N68" s="76">
        <v>-0.00201</v>
      </c>
      <c r="O68" s="76">
        <v>-0.001631</v>
      </c>
      <c r="P68" s="76">
        <v>-0.00152</v>
      </c>
      <c r="Q68" s="76">
        <v>-0.001329</v>
      </c>
      <c r="R68" s="76">
        <v>-0.001155</v>
      </c>
      <c r="S68" s="76">
        <v>-0.001014</v>
      </c>
      <c r="T68" s="76">
        <v>-8.83E-4</v>
      </c>
      <c r="U68" s="76">
        <v>-7.45E-4</v>
      </c>
      <c r="V68" s="76">
        <v>-6.05E-4</v>
      </c>
      <c r="W68" s="76">
        <v>-3.59E-4</v>
      </c>
      <c r="X68" s="76">
        <v>-1.92E-4</v>
      </c>
      <c r="Y68" s="76">
        <v>0.0</v>
      </c>
      <c r="Z68" s="76">
        <v>1.37E-4</v>
      </c>
      <c r="AA68" s="76">
        <v>2.14E-4</v>
      </c>
      <c r="AB68" s="76">
        <v>2.83E-4</v>
      </c>
      <c r="AC68" s="76">
        <v>3.92E-4</v>
      </c>
      <c r="AD68" s="76">
        <v>5.06E-4</v>
      </c>
      <c r="AE68" s="76">
        <v>7.93E-4</v>
      </c>
      <c r="AF68" s="76">
        <v>8.95E-4</v>
      </c>
      <c r="AG68" s="76">
        <v>9.51E-4</v>
      </c>
      <c r="AH68" s="76">
        <v>0.001059</v>
      </c>
      <c r="AI68" s="76">
        <v>9.85E-4</v>
      </c>
      <c r="AJ68" s="76">
        <v>0.001025</v>
      </c>
      <c r="AK68" s="76">
        <v>0.00106</v>
      </c>
      <c r="AL68" s="76">
        <v>0.00104</v>
      </c>
    </row>
    <row r="69" ht="12.75" customHeight="1">
      <c r="A69" s="77">
        <v>-0.003421</v>
      </c>
      <c r="B69" s="76">
        <v>-0.003485</v>
      </c>
      <c r="C69" s="76">
        <v>-0.003455</v>
      </c>
      <c r="D69" s="76">
        <v>-0.003415</v>
      </c>
      <c r="E69" s="76">
        <v>-0.003274</v>
      </c>
      <c r="F69" s="76">
        <v>-0.003134</v>
      </c>
      <c r="G69" s="76">
        <v>-0.002956</v>
      </c>
      <c r="H69" s="76">
        <v>-0.00259</v>
      </c>
      <c r="I69" s="76">
        <v>-0.002534</v>
      </c>
      <c r="J69" s="76">
        <v>-0.002483</v>
      </c>
      <c r="K69" s="76">
        <v>-0.00235</v>
      </c>
      <c r="L69" s="76">
        <v>-0.002219</v>
      </c>
      <c r="M69" s="76">
        <v>-0.002101</v>
      </c>
      <c r="N69" s="76">
        <v>-0.001913</v>
      </c>
      <c r="O69" s="76">
        <v>-0.001492</v>
      </c>
      <c r="P69" s="76">
        <v>-0.001404</v>
      </c>
      <c r="Q69" s="76">
        <v>-0.001231</v>
      </c>
      <c r="R69" s="76">
        <v>-0.00103</v>
      </c>
      <c r="S69" s="76">
        <v>-9.04E-4</v>
      </c>
      <c r="T69" s="76">
        <v>-7.97E-4</v>
      </c>
      <c r="U69" s="76">
        <v>-6.92E-4</v>
      </c>
      <c r="V69" s="76">
        <v>-5.53E-4</v>
      </c>
      <c r="W69" s="76">
        <v>-3.19E-4</v>
      </c>
      <c r="X69" s="76">
        <v>-1.57E-4</v>
      </c>
      <c r="Y69" s="76">
        <v>0.0</v>
      </c>
      <c r="Z69" s="76">
        <v>7.6E-5</v>
      </c>
      <c r="AA69" s="76">
        <v>1.87E-4</v>
      </c>
      <c r="AB69" s="76">
        <v>2.65E-4</v>
      </c>
      <c r="AC69" s="76">
        <v>3.12E-4</v>
      </c>
      <c r="AD69" s="76">
        <v>4.14E-4</v>
      </c>
      <c r="AE69" s="76">
        <v>6.32E-4</v>
      </c>
      <c r="AF69" s="76">
        <v>7.78E-4</v>
      </c>
      <c r="AG69" s="76">
        <v>8.07E-4</v>
      </c>
      <c r="AH69" s="76">
        <v>9.39E-4</v>
      </c>
      <c r="AI69" s="76">
        <v>9.11E-4</v>
      </c>
      <c r="AJ69" s="76">
        <v>9.26E-4</v>
      </c>
      <c r="AK69" s="76">
        <v>9.36E-4</v>
      </c>
      <c r="AL69" s="76">
        <v>9.11E-4</v>
      </c>
    </row>
    <row r="70" ht="12.75" customHeight="1">
      <c r="A70" s="77">
        <v>-0.003201</v>
      </c>
      <c r="B70" s="76">
        <v>-0.003354</v>
      </c>
      <c r="C70" s="76">
        <v>-0.003295</v>
      </c>
      <c r="D70" s="76">
        <v>-0.003266</v>
      </c>
      <c r="E70" s="76">
        <v>-0.003093</v>
      </c>
      <c r="F70" s="76">
        <v>-0.00294</v>
      </c>
      <c r="G70" s="76">
        <v>-0.002893</v>
      </c>
      <c r="H70" s="76">
        <v>-0.002464</v>
      </c>
      <c r="I70" s="76">
        <v>-0.00242</v>
      </c>
      <c r="J70" s="76">
        <v>-0.002396</v>
      </c>
      <c r="K70" s="76">
        <v>-0.002284</v>
      </c>
      <c r="L70" s="76">
        <v>-0.002162</v>
      </c>
      <c r="M70" s="76">
        <v>-0.001972</v>
      </c>
      <c r="N70" s="76">
        <v>-0.001735</v>
      </c>
      <c r="O70" s="76">
        <v>-0.001434</v>
      </c>
      <c r="P70" s="76">
        <v>-0.00135</v>
      </c>
      <c r="Q70" s="76">
        <v>-0.001164</v>
      </c>
      <c r="R70" s="76">
        <v>-9.87E-4</v>
      </c>
      <c r="S70" s="76">
        <v>-8.7E-4</v>
      </c>
      <c r="T70" s="76">
        <v>-7.95E-4</v>
      </c>
      <c r="U70" s="76">
        <v>-6.22E-4</v>
      </c>
      <c r="V70" s="76">
        <v>-5.53E-4</v>
      </c>
      <c r="W70" s="76">
        <v>-3.4E-4</v>
      </c>
      <c r="X70" s="76">
        <v>-1.3E-4</v>
      </c>
      <c r="Y70" s="76">
        <v>0.0</v>
      </c>
      <c r="Z70" s="76">
        <v>6.1E-5</v>
      </c>
      <c r="AA70" s="76">
        <v>1.61E-4</v>
      </c>
      <c r="AB70" s="76">
        <v>2.23E-4</v>
      </c>
      <c r="AC70" s="76">
        <v>2.56E-4</v>
      </c>
      <c r="AD70" s="76">
        <v>3.67E-4</v>
      </c>
      <c r="AE70" s="76">
        <v>5.81E-4</v>
      </c>
      <c r="AF70" s="76">
        <v>6.69E-4</v>
      </c>
      <c r="AG70" s="76">
        <v>6.65E-4</v>
      </c>
      <c r="AH70" s="76">
        <v>7.86E-4</v>
      </c>
      <c r="AI70" s="76">
        <v>6.85E-4</v>
      </c>
      <c r="AJ70" s="76">
        <v>7.51E-4</v>
      </c>
      <c r="AK70" s="76">
        <v>8.25E-4</v>
      </c>
      <c r="AL70" s="76">
        <v>7.58E-4</v>
      </c>
    </row>
    <row r="71" ht="12.75" customHeight="1">
      <c r="A71" s="77">
        <v>-0.003265</v>
      </c>
      <c r="B71" s="76">
        <v>-0.003361</v>
      </c>
      <c r="C71" s="76">
        <v>-0.003359</v>
      </c>
      <c r="D71" s="76">
        <v>-0.003277</v>
      </c>
      <c r="E71" s="76">
        <v>-0.003173</v>
      </c>
      <c r="F71" s="76">
        <v>-0.003009</v>
      </c>
      <c r="G71" s="76">
        <v>-0.002885</v>
      </c>
      <c r="H71" s="76">
        <v>-0.002465</v>
      </c>
      <c r="I71" s="76">
        <v>-0.00241</v>
      </c>
      <c r="J71" s="76">
        <v>-0.002397</v>
      </c>
      <c r="K71" s="76">
        <v>-0.002225</v>
      </c>
      <c r="L71" s="76">
        <v>-0.002111</v>
      </c>
      <c r="M71" s="76">
        <v>-0.001975</v>
      </c>
      <c r="N71" s="76">
        <v>-0.001772</v>
      </c>
      <c r="O71" s="76">
        <v>-0.001373</v>
      </c>
      <c r="P71" s="76">
        <v>-0.001283</v>
      </c>
      <c r="Q71" s="76">
        <v>-0.001094</v>
      </c>
      <c r="R71" s="76">
        <v>-9.39E-4</v>
      </c>
      <c r="S71" s="76">
        <v>-8.55E-4</v>
      </c>
      <c r="T71" s="76">
        <v>-7.73E-4</v>
      </c>
      <c r="U71" s="76">
        <v>-6.11E-4</v>
      </c>
      <c r="V71" s="76">
        <v>-5.24E-4</v>
      </c>
      <c r="W71" s="76">
        <v>-3.0E-4</v>
      </c>
      <c r="X71" s="76">
        <v>-6.5E-5</v>
      </c>
      <c r="Y71" s="76">
        <v>0.0</v>
      </c>
      <c r="Z71" s="76">
        <v>8.8E-5</v>
      </c>
      <c r="AA71" s="76">
        <v>1.47E-4</v>
      </c>
      <c r="AB71" s="76">
        <v>1.48E-4</v>
      </c>
      <c r="AC71" s="76">
        <v>2.46E-4</v>
      </c>
      <c r="AD71" s="76">
        <v>3.24E-4</v>
      </c>
      <c r="AE71" s="76">
        <v>5.02E-4</v>
      </c>
      <c r="AF71" s="76">
        <v>5.97E-4</v>
      </c>
      <c r="AG71" s="76">
        <v>6.06E-4</v>
      </c>
      <c r="AH71" s="76">
        <v>7.03E-4</v>
      </c>
      <c r="AI71" s="76">
        <v>7.13E-4</v>
      </c>
      <c r="AJ71" s="76">
        <v>7.23E-4</v>
      </c>
      <c r="AK71" s="76">
        <v>7.4E-4</v>
      </c>
      <c r="AL71" s="76">
        <v>7.1E-4</v>
      </c>
    </row>
    <row r="72" ht="12.75" customHeight="1">
      <c r="A72" s="77">
        <v>-0.003269</v>
      </c>
      <c r="B72" s="76">
        <v>-0.003385</v>
      </c>
      <c r="C72" s="76">
        <v>-0.003386</v>
      </c>
      <c r="D72" s="76">
        <v>-0.003324</v>
      </c>
      <c r="E72" s="76">
        <v>-0.00313</v>
      </c>
      <c r="F72" s="76">
        <v>-0.003</v>
      </c>
      <c r="G72" s="76">
        <v>-0.002861</v>
      </c>
      <c r="H72" s="76">
        <v>-0.002495</v>
      </c>
      <c r="I72" s="76">
        <v>-0.002439</v>
      </c>
      <c r="J72" s="76">
        <v>-0.002419</v>
      </c>
      <c r="K72" s="76">
        <v>-0.002289</v>
      </c>
      <c r="L72" s="76">
        <v>-0.002108</v>
      </c>
      <c r="M72" s="76">
        <v>-0.002009</v>
      </c>
      <c r="N72" s="76">
        <v>-0.001776</v>
      </c>
      <c r="O72" s="76">
        <v>-0.001425</v>
      </c>
      <c r="P72" s="76">
        <v>-0.00133</v>
      </c>
      <c r="Q72" s="76">
        <v>-0.001169</v>
      </c>
      <c r="R72" s="76">
        <v>-9.84E-4</v>
      </c>
      <c r="S72" s="76">
        <v>-8.67E-4</v>
      </c>
      <c r="T72" s="76">
        <v>-7.59E-4</v>
      </c>
      <c r="U72" s="76">
        <v>-6.06E-4</v>
      </c>
      <c r="V72" s="76">
        <v>-5.3E-4</v>
      </c>
      <c r="W72" s="76">
        <v>-3.75E-4</v>
      </c>
      <c r="X72" s="76">
        <v>-1.57E-4</v>
      </c>
      <c r="Y72" s="76">
        <v>0.0</v>
      </c>
      <c r="Z72" s="76">
        <v>3.4E-5</v>
      </c>
      <c r="AA72" s="76">
        <v>9.0E-6</v>
      </c>
      <c r="AB72" s="76">
        <v>1.9E-4</v>
      </c>
      <c r="AC72" s="76">
        <v>1.7E-4</v>
      </c>
      <c r="AD72" s="76">
        <v>2.16E-4</v>
      </c>
      <c r="AE72" s="76">
        <v>4.49E-4</v>
      </c>
      <c r="AF72" s="76">
        <v>5.18E-4</v>
      </c>
      <c r="AG72" s="76">
        <v>5.57E-4</v>
      </c>
      <c r="AH72" s="76">
        <v>6.45E-4</v>
      </c>
      <c r="AI72" s="76">
        <v>5.75E-4</v>
      </c>
      <c r="AJ72" s="76">
        <v>5.71E-4</v>
      </c>
      <c r="AK72" s="76">
        <v>6.2E-4</v>
      </c>
      <c r="AL72" s="76">
        <v>5.97E-4</v>
      </c>
    </row>
    <row r="73" ht="12.75" customHeight="1">
      <c r="A73" s="77">
        <v>-0.003353</v>
      </c>
      <c r="B73" s="76">
        <v>-0.003501</v>
      </c>
      <c r="C73" s="76">
        <v>-0.003468</v>
      </c>
      <c r="D73" s="76">
        <v>-0.003351</v>
      </c>
      <c r="E73" s="76">
        <v>-0.003156</v>
      </c>
      <c r="F73" s="76">
        <v>-0.00305</v>
      </c>
      <c r="G73" s="76">
        <v>-0.003002</v>
      </c>
      <c r="H73" s="76">
        <v>-0.002601</v>
      </c>
      <c r="I73" s="76">
        <v>-0.002526</v>
      </c>
      <c r="J73" s="76">
        <v>-0.002476</v>
      </c>
      <c r="K73" s="76">
        <v>-0.002329</v>
      </c>
      <c r="L73" s="76">
        <v>-0.002253</v>
      </c>
      <c r="M73" s="76">
        <v>-0.001983</v>
      </c>
      <c r="N73" s="76">
        <v>-0.001789</v>
      </c>
      <c r="O73" s="76">
        <v>-0.001453</v>
      </c>
      <c r="P73" s="76">
        <v>-0.001344</v>
      </c>
      <c r="Q73" s="76">
        <v>-0.001146</v>
      </c>
      <c r="R73" s="76">
        <v>-9.29E-4</v>
      </c>
      <c r="S73" s="76">
        <v>-7.96E-4</v>
      </c>
      <c r="T73" s="76">
        <v>-7.85E-4</v>
      </c>
      <c r="U73" s="76">
        <v>-6.32E-4</v>
      </c>
      <c r="V73" s="76">
        <v>-5.48E-4</v>
      </c>
      <c r="W73" s="76">
        <v>-2.58E-4</v>
      </c>
      <c r="X73" s="76">
        <v>-8.2E-5</v>
      </c>
      <c r="Y73" s="76">
        <v>0.0</v>
      </c>
      <c r="Z73" s="76">
        <v>9.1E-5</v>
      </c>
      <c r="AA73" s="76">
        <v>1.04E-4</v>
      </c>
      <c r="AB73" s="76">
        <v>2.34E-4</v>
      </c>
      <c r="AC73" s="76">
        <v>2.74E-4</v>
      </c>
      <c r="AD73" s="76">
        <v>3.67E-4</v>
      </c>
      <c r="AE73" s="76">
        <v>5.32E-4</v>
      </c>
      <c r="AF73" s="76">
        <v>5.87E-4</v>
      </c>
      <c r="AG73" s="76">
        <v>5.67E-4</v>
      </c>
      <c r="AH73" s="76">
        <v>6.8E-4</v>
      </c>
      <c r="AI73" s="76">
        <v>6.4E-4</v>
      </c>
      <c r="AJ73" s="76">
        <v>6.28E-4</v>
      </c>
      <c r="AK73" s="76">
        <v>6.65E-4</v>
      </c>
      <c r="AL73" s="76">
        <v>6.13E-4</v>
      </c>
    </row>
    <row r="74" ht="12.75" customHeight="1">
      <c r="A74" s="77">
        <v>-0.003542</v>
      </c>
      <c r="B74" s="76">
        <v>-0.003595</v>
      </c>
      <c r="C74" s="76">
        <v>-0.003542</v>
      </c>
      <c r="D74" s="76">
        <v>-0.003513</v>
      </c>
      <c r="E74" s="76">
        <v>-0.003343</v>
      </c>
      <c r="F74" s="76">
        <v>-0.003151</v>
      </c>
      <c r="G74" s="76">
        <v>-0.003061</v>
      </c>
      <c r="H74" s="76">
        <v>-0.002598</v>
      </c>
      <c r="I74" s="76">
        <v>-0.002549</v>
      </c>
      <c r="J74" s="76">
        <v>-0.002502</v>
      </c>
      <c r="K74" s="76">
        <v>-0.002331</v>
      </c>
      <c r="L74" s="76">
        <v>-0.002212</v>
      </c>
      <c r="M74" s="76">
        <v>-0.002106</v>
      </c>
      <c r="N74" s="76">
        <v>-0.001865</v>
      </c>
      <c r="O74" s="76">
        <v>-0.001448</v>
      </c>
      <c r="P74" s="76">
        <v>-0.001362</v>
      </c>
      <c r="Q74" s="76">
        <v>-0.001211</v>
      </c>
      <c r="R74" s="76">
        <v>-9.67E-4</v>
      </c>
      <c r="S74" s="76">
        <v>-8.21E-4</v>
      </c>
      <c r="T74" s="76">
        <v>-7.7E-4</v>
      </c>
      <c r="U74" s="76">
        <v>-6.1E-4</v>
      </c>
      <c r="V74" s="76">
        <v>-4.7E-4</v>
      </c>
      <c r="W74" s="76">
        <v>-2.9E-4</v>
      </c>
      <c r="X74" s="76">
        <v>-8.3E-5</v>
      </c>
      <c r="Y74" s="76">
        <v>0.0</v>
      </c>
      <c r="Z74" s="76">
        <v>1.23E-4</v>
      </c>
      <c r="AA74" s="76">
        <v>6.6E-5</v>
      </c>
      <c r="AB74" s="76">
        <v>2.34E-4</v>
      </c>
      <c r="AC74" s="76">
        <v>3.28E-4</v>
      </c>
      <c r="AD74" s="76">
        <v>4.26E-4</v>
      </c>
      <c r="AE74" s="76">
        <v>6.0E-4</v>
      </c>
      <c r="AF74" s="76">
        <v>6.66E-4</v>
      </c>
      <c r="AG74" s="76">
        <v>6.69E-4</v>
      </c>
      <c r="AH74" s="76">
        <v>7.26E-4</v>
      </c>
      <c r="AI74" s="76">
        <v>6.48E-4</v>
      </c>
      <c r="AJ74" s="76">
        <v>6.83E-4</v>
      </c>
      <c r="AK74" s="76">
        <v>7.52E-4</v>
      </c>
      <c r="AL74" s="76">
        <v>7.1E-4</v>
      </c>
    </row>
    <row r="75" ht="12.75" customHeight="1">
      <c r="A75" s="77">
        <v>-0.003648</v>
      </c>
      <c r="B75" s="76">
        <v>-0.003814</v>
      </c>
      <c r="C75" s="76">
        <v>-0.003751</v>
      </c>
      <c r="D75" s="76">
        <v>-0.003695</v>
      </c>
      <c r="E75" s="76">
        <v>-0.003419</v>
      </c>
      <c r="F75" s="76">
        <v>-0.003232</v>
      </c>
      <c r="G75" s="76">
        <v>-0.003215</v>
      </c>
      <c r="H75" s="76">
        <v>-0.002771</v>
      </c>
      <c r="I75" s="76">
        <v>-0.002711</v>
      </c>
      <c r="J75" s="76">
        <v>-0.002705</v>
      </c>
      <c r="K75" s="76">
        <v>-0.002521</v>
      </c>
      <c r="L75" s="76">
        <v>-0.002359</v>
      </c>
      <c r="M75" s="76">
        <v>-0.002238</v>
      </c>
      <c r="N75" s="76">
        <v>-0.001942</v>
      </c>
      <c r="O75" s="76">
        <v>-0.001638</v>
      </c>
      <c r="P75" s="76">
        <v>-0.001514</v>
      </c>
      <c r="Q75" s="76">
        <v>-0.00133</v>
      </c>
      <c r="R75" s="76">
        <v>-0.001121</v>
      </c>
      <c r="S75" s="76">
        <v>-9.63E-4</v>
      </c>
      <c r="T75" s="76">
        <v>-8.51E-4</v>
      </c>
      <c r="U75" s="76">
        <v>-6.46E-4</v>
      </c>
      <c r="V75" s="76">
        <v>-5.81E-4</v>
      </c>
      <c r="W75" s="76">
        <v>-3.57E-4</v>
      </c>
      <c r="X75" s="76">
        <v>-1.61E-4</v>
      </c>
      <c r="Y75" s="76">
        <v>0.0</v>
      </c>
      <c r="Z75" s="76">
        <v>4.4E-5</v>
      </c>
      <c r="AA75" s="76">
        <v>8.6E-5</v>
      </c>
      <c r="AB75" s="76">
        <v>2.29E-4</v>
      </c>
      <c r="AC75" s="76">
        <v>2.98E-4</v>
      </c>
      <c r="AD75" s="76">
        <v>3.73E-4</v>
      </c>
      <c r="AE75" s="76">
        <v>6.33E-4</v>
      </c>
      <c r="AF75" s="76">
        <v>6.91E-4</v>
      </c>
      <c r="AG75" s="76">
        <v>6.32E-4</v>
      </c>
      <c r="AH75" s="76">
        <v>6.92E-4</v>
      </c>
      <c r="AI75" s="76">
        <v>6.83E-4</v>
      </c>
      <c r="AJ75" s="76">
        <v>6.87E-4</v>
      </c>
      <c r="AK75" s="76">
        <v>7.67E-4</v>
      </c>
      <c r="AL75" s="76">
        <v>7.33E-4</v>
      </c>
    </row>
    <row r="76" ht="12.75" customHeight="1">
      <c r="A76" s="77">
        <v>-0.003859</v>
      </c>
      <c r="B76" s="76">
        <v>-0.004021</v>
      </c>
      <c r="C76" s="76">
        <v>-0.003947</v>
      </c>
      <c r="D76" s="76">
        <v>-0.003842</v>
      </c>
      <c r="E76" s="76">
        <v>-0.003621</v>
      </c>
      <c r="F76" s="76">
        <v>-0.003483</v>
      </c>
      <c r="G76" s="76">
        <v>-0.003436</v>
      </c>
      <c r="H76" s="76">
        <v>-0.002967</v>
      </c>
      <c r="I76" s="76">
        <v>-0.002878</v>
      </c>
      <c r="J76" s="76">
        <v>-0.002889</v>
      </c>
      <c r="K76" s="76">
        <v>-0.002669</v>
      </c>
      <c r="L76" s="76">
        <v>-0.002513</v>
      </c>
      <c r="M76" s="76">
        <v>-0.002231</v>
      </c>
      <c r="N76" s="76">
        <v>-0.002075</v>
      </c>
      <c r="O76" s="76">
        <v>-0.001697</v>
      </c>
      <c r="P76" s="76">
        <v>-0.001584</v>
      </c>
      <c r="Q76" s="76">
        <v>-0.001382</v>
      </c>
      <c r="R76" s="76">
        <v>-0.001086</v>
      </c>
      <c r="S76" s="76">
        <v>-0.001025</v>
      </c>
      <c r="T76" s="76">
        <v>-9.37E-4</v>
      </c>
      <c r="U76" s="76">
        <v>-6.85E-4</v>
      </c>
      <c r="V76" s="76">
        <v>-5.97E-4</v>
      </c>
      <c r="W76" s="76">
        <v>-3.46E-4</v>
      </c>
      <c r="X76" s="76">
        <v>-1.15E-4</v>
      </c>
      <c r="Y76" s="76">
        <v>0.0</v>
      </c>
      <c r="Z76" s="76">
        <v>5.9E-5</v>
      </c>
      <c r="AA76" s="76">
        <v>1.39E-4</v>
      </c>
      <c r="AB76" s="76">
        <v>3.02E-4</v>
      </c>
      <c r="AC76" s="76">
        <v>4.05E-4</v>
      </c>
      <c r="AD76" s="76">
        <v>5.2E-4</v>
      </c>
      <c r="AE76" s="76">
        <v>7.48E-4</v>
      </c>
      <c r="AF76" s="76">
        <v>8.06E-4</v>
      </c>
      <c r="AG76" s="76">
        <v>7.19E-4</v>
      </c>
      <c r="AH76" s="76">
        <v>8.56E-4</v>
      </c>
      <c r="AI76" s="76">
        <v>7.09E-4</v>
      </c>
      <c r="AJ76" s="76">
        <v>8.74E-4</v>
      </c>
      <c r="AK76" s="76">
        <v>9.21E-4</v>
      </c>
      <c r="AL76" s="76">
        <v>8.89E-4</v>
      </c>
    </row>
    <row r="77" ht="12.75" customHeight="1">
      <c r="A77" s="77">
        <v>-0.004042</v>
      </c>
      <c r="B77" s="76">
        <v>-0.00411</v>
      </c>
      <c r="C77" s="76">
        <v>-0.004038</v>
      </c>
      <c r="D77" s="76">
        <v>-0.003987</v>
      </c>
      <c r="E77" s="76">
        <v>-0.003723</v>
      </c>
      <c r="F77" s="76">
        <v>-0.00354</v>
      </c>
      <c r="G77" s="76">
        <v>-0.00351</v>
      </c>
      <c r="H77" s="76">
        <v>-0.003044</v>
      </c>
      <c r="I77" s="76">
        <v>-0.002917</v>
      </c>
      <c r="J77" s="76">
        <v>-0.002978</v>
      </c>
      <c r="K77" s="76">
        <v>-0.002743</v>
      </c>
      <c r="L77" s="76">
        <v>-0.002597</v>
      </c>
      <c r="M77" s="76">
        <v>-0.002454</v>
      </c>
      <c r="N77" s="76">
        <v>-0.002196</v>
      </c>
      <c r="O77" s="76">
        <v>-0.001808</v>
      </c>
      <c r="P77" s="76">
        <v>-0.001705</v>
      </c>
      <c r="Q77" s="76">
        <v>-0.001539</v>
      </c>
      <c r="R77" s="76">
        <v>-0.001289</v>
      </c>
      <c r="S77" s="76">
        <v>-0.001142</v>
      </c>
      <c r="T77" s="76">
        <v>-0.001026</v>
      </c>
      <c r="U77" s="76">
        <v>-8.33E-4</v>
      </c>
      <c r="V77" s="76">
        <v>-7.56E-4</v>
      </c>
      <c r="W77" s="76">
        <v>-5.08E-4</v>
      </c>
      <c r="X77" s="76">
        <v>-2.08E-4</v>
      </c>
      <c r="Y77" s="76">
        <v>0.0</v>
      </c>
      <c r="Z77" s="76">
        <v>1.0E-6</v>
      </c>
      <c r="AA77" s="76">
        <v>1.9E-5</v>
      </c>
      <c r="AB77" s="76">
        <v>2.44E-4</v>
      </c>
      <c r="AC77" s="76">
        <v>3.26E-4</v>
      </c>
      <c r="AD77" s="76">
        <v>4.53E-4</v>
      </c>
      <c r="AE77" s="76">
        <v>7.76E-4</v>
      </c>
      <c r="AF77" s="76">
        <v>8.55E-4</v>
      </c>
      <c r="AG77" s="76">
        <v>8.67E-4</v>
      </c>
      <c r="AH77" s="76">
        <v>9.45E-4</v>
      </c>
      <c r="AI77" s="76">
        <v>8.16E-4</v>
      </c>
      <c r="AJ77" s="76">
        <v>9.56E-4</v>
      </c>
      <c r="AK77" s="76">
        <v>0.001038</v>
      </c>
      <c r="AL77" s="76">
        <v>9.82E-4</v>
      </c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</row>
    <row r="79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  <c r="AI79" s="74"/>
      <c r="AJ79" s="74"/>
      <c r="AK79" s="74"/>
      <c r="AL79" s="74"/>
    </row>
    <row r="80">
      <c r="A80" s="75"/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</row>
    <row r="81">
      <c r="A81" s="75"/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</row>
    <row r="82">
      <c r="A82" s="75"/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</row>
    <row r="83">
      <c r="A83" s="75"/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</row>
    <row r="84">
      <c r="A84" s="75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</row>
    <row r="85">
      <c r="A85" s="75"/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</row>
    <row r="86">
      <c r="A86" s="75"/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</row>
    <row r="87">
      <c r="A87" s="75"/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</row>
    <row r="88">
      <c r="A88" s="75"/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</row>
    <row r="89">
      <c r="A89" s="75"/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</row>
    <row r="90">
      <c r="A90" s="75"/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</row>
    <row r="91">
      <c r="A91" s="75"/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</row>
    <row r="92">
      <c r="A92" s="75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</row>
    <row r="93">
      <c r="A93" s="75"/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</row>
    <row r="94">
      <c r="A94" s="75"/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</row>
    <row r="9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</row>
    <row r="96">
      <c r="A96" s="75"/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</row>
    <row r="97">
      <c r="A97" s="75"/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</row>
    <row r="98">
      <c r="A98" s="75"/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</row>
    <row r="99">
      <c r="A99" s="75"/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</row>
    <row r="100">
      <c r="A100" s="75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</row>
    <row r="101">
      <c r="A101" s="75"/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</row>
    <row r="102">
      <c r="A102" s="75"/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</row>
    <row r="103">
      <c r="A103" s="75"/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</row>
    <row r="104">
      <c r="A104" s="75"/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</row>
    <row r="105">
      <c r="A105" s="75"/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</row>
    <row r="106">
      <c r="A106" s="75"/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</row>
    <row r="107">
      <c r="A107" s="75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</row>
    <row r="108">
      <c r="A108" s="75"/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</row>
    <row r="109">
      <c r="A109" s="75"/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</row>
    <row r="110">
      <c r="A110" s="75"/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</row>
    <row r="111">
      <c r="A111" s="75"/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</row>
    <row r="112">
      <c r="A112" s="75"/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</row>
    <row r="113">
      <c r="A113" s="75"/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</row>
    <row r="114">
      <c r="A114" s="75"/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</row>
    <row r="115">
      <c r="A115" s="75"/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</row>
    <row r="116">
      <c r="A116" s="75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</row>
    <row r="117">
      <c r="A117" s="75"/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</row>
    <row r="118">
      <c r="A118" s="75"/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</row>
    <row r="119">
      <c r="A119" s="75"/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</row>
    <row r="120">
      <c r="A120" s="75"/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</row>
    <row r="121">
      <c r="A121" s="75"/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</row>
    <row r="122">
      <c r="A122" s="75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</row>
    <row r="123">
      <c r="A123" s="75"/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</row>
    <row r="124">
      <c r="A124" s="75"/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</row>
    <row r="125">
      <c r="A125" s="75"/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</row>
    <row r="126">
      <c r="A126" s="75"/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</row>
    <row r="127">
      <c r="A127" s="75"/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</row>
    <row r="128">
      <c r="A128" s="75"/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</row>
    <row r="129">
      <c r="A129" s="75"/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</row>
    <row r="130">
      <c r="A130" s="75"/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</row>
    <row r="131">
      <c r="A131" s="75"/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</row>
    <row r="132">
      <c r="A132" s="75"/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</row>
    <row r="133">
      <c r="A133" s="75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</row>
    <row r="134">
      <c r="A134" s="75"/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</row>
    <row r="135">
      <c r="A135" s="75"/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</row>
    <row r="136">
      <c r="A136" s="75"/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</row>
    <row r="137">
      <c r="A137" s="75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</row>
    <row r="138">
      <c r="A138" s="75"/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</row>
    <row r="139">
      <c r="A139" s="75"/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</row>
    <row r="140">
      <c r="A140" s="75"/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</row>
    <row r="141">
      <c r="A141" s="75"/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</row>
    <row r="142">
      <c r="A142" s="75"/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</row>
    <row r="143">
      <c r="A143" s="75"/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</row>
    <row r="144">
      <c r="A144" s="75"/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</row>
    <row r="145">
      <c r="A145" s="75"/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</row>
    <row r="146">
      <c r="A146" s="75"/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</row>
    <row r="147">
      <c r="A147" s="75"/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</row>
    <row r="148">
      <c r="A148" s="75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</row>
    <row r="149">
      <c r="A149" s="75"/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</row>
    <row r="150">
      <c r="A150" s="75"/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</row>
    <row r="151">
      <c r="A151" s="75"/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</row>
    <row r="152">
      <c r="A152" s="75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</row>
    <row r="153">
      <c r="A153" s="75"/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</row>
    <row r="154">
      <c r="A154" s="75"/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</row>
    <row r="155">
      <c r="A155" s="75"/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</row>
    <row r="156">
      <c r="A156" s="75"/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</row>
    <row r="157">
      <c r="A157" s="75"/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</row>
    <row r="158">
      <c r="A158" s="75"/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</row>
    <row r="159">
      <c r="A159" s="75"/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</row>
    <row r="160">
      <c r="A160" s="75"/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</row>
    <row r="161">
      <c r="A161" s="75"/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</row>
    <row r="162">
      <c r="A162" s="75"/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</row>
    <row r="163">
      <c r="A163" s="75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</row>
    <row r="164">
      <c r="A164" s="75"/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</row>
    <row r="165">
      <c r="A165" s="75"/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</row>
    <row r="166">
      <c r="A166" s="75"/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</row>
    <row r="167">
      <c r="A167" s="75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</row>
    <row r="168">
      <c r="A168" s="75"/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</row>
    <row r="169">
      <c r="A169" s="75"/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</row>
    <row r="170">
      <c r="A170" s="75"/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</row>
    <row r="171">
      <c r="A171" s="75"/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</row>
    <row r="172">
      <c r="A172" s="75"/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</row>
    <row r="173">
      <c r="A173" s="75"/>
      <c r="B173" s="75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</row>
    <row r="174">
      <c r="A174" s="75"/>
      <c r="B174" s="75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</row>
    <row r="175">
      <c r="A175" s="75"/>
      <c r="B175" s="75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</row>
    <row r="176">
      <c r="A176" s="75"/>
      <c r="B176" s="75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</row>
    <row r="177">
      <c r="A177" s="75"/>
      <c r="B177" s="75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</row>
    <row r="178">
      <c r="A178" s="75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</row>
    <row r="179">
      <c r="A179" s="75"/>
      <c r="B179" s="75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</row>
    <row r="180">
      <c r="A180" s="75"/>
      <c r="B180" s="75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</row>
    <row r="181">
      <c r="A181" s="75"/>
      <c r="B181" s="75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</row>
    <row r="182">
      <c r="A182" s="75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</row>
    <row r="183">
      <c r="A183" s="75"/>
      <c r="B183" s="75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</row>
    <row r="184">
      <c r="A184" s="75"/>
      <c r="B184" s="75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</row>
    <row r="185">
      <c r="A185" s="75"/>
      <c r="B185" s="75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</row>
    <row r="186">
      <c r="A186" s="75"/>
      <c r="B186" s="75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</row>
    <row r="187">
      <c r="A187" s="75"/>
      <c r="B187" s="75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</row>
    <row r="188">
      <c r="A188" s="75"/>
      <c r="B188" s="75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</row>
    <row r="189">
      <c r="A189" s="75"/>
      <c r="B189" s="75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</row>
    <row r="190">
      <c r="A190" s="75"/>
      <c r="B190" s="75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</row>
    <row r="191">
      <c r="A191" s="75"/>
      <c r="B191" s="75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</row>
    <row r="192">
      <c r="A192" s="75"/>
      <c r="B192" s="75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</row>
    <row r="193">
      <c r="A193" s="75"/>
      <c r="B193" s="75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</row>
    <row r="194">
      <c r="A194" s="75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</row>
    <row r="195">
      <c r="A195" s="75"/>
      <c r="B195" s="75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</row>
    <row r="196">
      <c r="A196" s="75"/>
      <c r="B196" s="75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</row>
    <row r="197">
      <c r="A197" s="75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</row>
    <row r="198">
      <c r="A198" s="75"/>
      <c r="B198" s="75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</row>
    <row r="199">
      <c r="A199" s="75"/>
      <c r="B199" s="75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</row>
    <row r="200">
      <c r="A200" s="75"/>
      <c r="B200" s="75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</row>
    <row r="201">
      <c r="A201" s="75"/>
      <c r="B201" s="75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</row>
    <row r="202">
      <c r="A202" s="75"/>
      <c r="B202" s="75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</row>
    <row r="203">
      <c r="A203" s="75"/>
      <c r="B203" s="75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</row>
    <row r="204">
      <c r="A204" s="75"/>
      <c r="B204" s="75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</row>
    <row r="205">
      <c r="A205" s="75"/>
      <c r="B205" s="75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</row>
    <row r="206">
      <c r="A206" s="75"/>
      <c r="B206" s="75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</row>
    <row r="207">
      <c r="A207" s="75"/>
      <c r="B207" s="75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</row>
    <row r="208">
      <c r="A208" s="75"/>
      <c r="B208" s="75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</row>
    <row r="209">
      <c r="A209" s="75"/>
      <c r="B209" s="75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</row>
    <row r="210">
      <c r="A210" s="75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</row>
    <row r="211">
      <c r="A211" s="75"/>
      <c r="B211" s="75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</row>
    <row r="212">
      <c r="A212" s="75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</row>
    <row r="213">
      <c r="A213" s="75"/>
      <c r="B213" s="75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</row>
    <row r="214">
      <c r="A214" s="75"/>
      <c r="B214" s="75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</row>
    <row r="215">
      <c r="A215" s="75"/>
      <c r="B215" s="75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</row>
    <row r="216">
      <c r="A216" s="75"/>
      <c r="B216" s="75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</row>
    <row r="217">
      <c r="A217" s="75"/>
      <c r="B217" s="75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</row>
    <row r="218">
      <c r="A218" s="75"/>
      <c r="B218" s="75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</row>
    <row r="219">
      <c r="A219" s="75"/>
      <c r="B219" s="75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</row>
    <row r="220">
      <c r="A220" s="75"/>
      <c r="B220" s="75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</row>
    <row r="221">
      <c r="A221" s="75"/>
      <c r="B221" s="75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</row>
    <row r="222">
      <c r="A222" s="75"/>
      <c r="B222" s="75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5"/>
      <c r="AE222" s="75"/>
      <c r="AF222" s="75"/>
      <c r="AG222" s="75"/>
      <c r="AH222" s="75"/>
      <c r="AI222" s="75"/>
      <c r="AJ222" s="75"/>
      <c r="AK222" s="75"/>
      <c r="AL222" s="75"/>
    </row>
    <row r="223">
      <c r="A223" s="75"/>
      <c r="B223" s="75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5"/>
      <c r="AE223" s="75"/>
      <c r="AF223" s="75"/>
      <c r="AG223" s="75"/>
      <c r="AH223" s="75"/>
      <c r="AI223" s="75"/>
      <c r="AJ223" s="75"/>
      <c r="AK223" s="75"/>
      <c r="AL223" s="75"/>
    </row>
    <row r="224">
      <c r="A224" s="75"/>
      <c r="B224" s="75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5"/>
      <c r="AE224" s="75"/>
      <c r="AF224" s="75"/>
      <c r="AG224" s="75"/>
      <c r="AH224" s="75"/>
      <c r="AI224" s="75"/>
      <c r="AJ224" s="75"/>
      <c r="AK224" s="75"/>
      <c r="AL224" s="75"/>
    </row>
    <row r="225">
      <c r="A225" s="75"/>
      <c r="B225" s="75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5"/>
      <c r="AE225" s="75"/>
      <c r="AF225" s="75"/>
      <c r="AG225" s="75"/>
      <c r="AH225" s="75"/>
      <c r="AI225" s="75"/>
      <c r="AJ225" s="75"/>
      <c r="AK225" s="75"/>
      <c r="AL225" s="75"/>
    </row>
    <row r="226">
      <c r="A226" s="75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5"/>
      <c r="AE226" s="75"/>
      <c r="AF226" s="75"/>
      <c r="AG226" s="75"/>
      <c r="AH226" s="75"/>
      <c r="AI226" s="75"/>
      <c r="AJ226" s="75"/>
      <c r="AK226" s="75"/>
      <c r="AL226" s="75"/>
    </row>
    <row r="227">
      <c r="A227" s="75"/>
      <c r="B227" s="75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5"/>
      <c r="AE227" s="75"/>
      <c r="AF227" s="75"/>
      <c r="AG227" s="75"/>
      <c r="AH227" s="75"/>
      <c r="AI227" s="75"/>
      <c r="AJ227" s="75"/>
      <c r="AK227" s="75"/>
      <c r="AL227" s="75"/>
    </row>
    <row r="228">
      <c r="A228" s="75"/>
      <c r="B228" s="75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5"/>
      <c r="AE228" s="75"/>
      <c r="AF228" s="75"/>
      <c r="AG228" s="75"/>
      <c r="AH228" s="75"/>
      <c r="AI228" s="75"/>
      <c r="AJ228" s="75"/>
      <c r="AK228" s="75"/>
      <c r="AL228" s="75"/>
    </row>
    <row r="229">
      <c r="A229" s="75"/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5"/>
      <c r="AE229" s="75"/>
      <c r="AF229" s="75"/>
      <c r="AG229" s="75"/>
      <c r="AH229" s="75"/>
      <c r="AI229" s="75"/>
      <c r="AJ229" s="75"/>
      <c r="AK229" s="75"/>
      <c r="AL229" s="75"/>
    </row>
    <row r="230">
      <c r="A230" s="75"/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5"/>
      <c r="AE230" s="75"/>
      <c r="AF230" s="75"/>
      <c r="AG230" s="75"/>
      <c r="AH230" s="75"/>
      <c r="AI230" s="75"/>
      <c r="AJ230" s="75"/>
      <c r="AK230" s="75"/>
      <c r="AL230" s="75"/>
    </row>
    <row r="231">
      <c r="A231" s="75"/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5"/>
      <c r="AE231" s="75"/>
      <c r="AF231" s="75"/>
      <c r="AG231" s="75"/>
      <c r="AH231" s="75"/>
      <c r="AI231" s="75"/>
      <c r="AJ231" s="75"/>
      <c r="AK231" s="75"/>
      <c r="AL231" s="75"/>
    </row>
    <row r="232">
      <c r="A232" s="75"/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</row>
    <row r="233">
      <c r="A233" s="75"/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</row>
    <row r="234">
      <c r="A234" s="75"/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</row>
    <row r="235">
      <c r="A235" s="75"/>
      <c r="B235" s="75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</row>
    <row r="236">
      <c r="A236" s="75"/>
      <c r="B236" s="75"/>
      <c r="C236" s="75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</row>
    <row r="237">
      <c r="A237" s="75"/>
      <c r="B237" s="75"/>
      <c r="C237" s="75"/>
      <c r="D237" s="75"/>
      <c r="E237" s="75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</row>
    <row r="238">
      <c r="A238" s="75"/>
      <c r="B238" s="75"/>
      <c r="C238" s="75"/>
      <c r="D238" s="75"/>
      <c r="E238" s="75"/>
      <c r="F238" s="75"/>
      <c r="G238" s="75"/>
      <c r="H238" s="7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</row>
    <row r="239">
      <c r="A239" s="75"/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</row>
    <row r="240">
      <c r="A240" s="75"/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</row>
    <row r="241">
      <c r="A241" s="75"/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</row>
    <row r="242">
      <c r="A242" s="75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5"/>
      <c r="AE242" s="75"/>
      <c r="AF242" s="75"/>
      <c r="AG242" s="75"/>
      <c r="AH242" s="75"/>
      <c r="AI242" s="75"/>
      <c r="AJ242" s="75"/>
      <c r="AK242" s="75"/>
      <c r="AL242" s="75"/>
    </row>
    <row r="243">
      <c r="A243" s="75"/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5"/>
      <c r="AE243" s="75"/>
      <c r="AF243" s="75"/>
      <c r="AG243" s="75"/>
      <c r="AH243" s="75"/>
      <c r="AI243" s="75"/>
      <c r="AJ243" s="75"/>
      <c r="AK243" s="75"/>
      <c r="AL243" s="75"/>
    </row>
    <row r="244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5"/>
      <c r="AE244" s="75"/>
      <c r="AF244" s="75"/>
      <c r="AG244" s="75"/>
      <c r="AH244" s="75"/>
      <c r="AI244" s="75"/>
      <c r="AJ244" s="75"/>
      <c r="AK244" s="75"/>
      <c r="AL244" s="75"/>
    </row>
    <row r="245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5"/>
      <c r="AE245" s="75"/>
      <c r="AF245" s="75"/>
      <c r="AG245" s="75"/>
      <c r="AH245" s="75"/>
      <c r="AI245" s="75"/>
      <c r="AJ245" s="75"/>
      <c r="AK245" s="75"/>
      <c r="AL245" s="75"/>
    </row>
    <row r="246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5"/>
      <c r="AE246" s="75"/>
      <c r="AF246" s="75"/>
      <c r="AG246" s="75"/>
      <c r="AH246" s="75"/>
      <c r="AI246" s="75"/>
      <c r="AJ246" s="75"/>
      <c r="AK246" s="75"/>
      <c r="AL246" s="75"/>
    </row>
    <row r="247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5"/>
      <c r="AE247" s="75"/>
      <c r="AF247" s="75"/>
      <c r="AG247" s="75"/>
      <c r="AH247" s="75"/>
      <c r="AI247" s="75"/>
      <c r="AJ247" s="75"/>
      <c r="AK247" s="75"/>
      <c r="AL247" s="75"/>
    </row>
    <row r="248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5"/>
      <c r="AE248" s="75"/>
      <c r="AF248" s="75"/>
      <c r="AG248" s="75"/>
      <c r="AH248" s="75"/>
      <c r="AI248" s="75"/>
      <c r="AJ248" s="75"/>
      <c r="AK248" s="75"/>
      <c r="AL248" s="75"/>
    </row>
    <row r="249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5"/>
      <c r="AH249" s="75"/>
      <c r="AI249" s="75"/>
      <c r="AJ249" s="75"/>
      <c r="AK249" s="75"/>
      <c r="AL249" s="75"/>
    </row>
    <row r="250">
      <c r="A250" s="75"/>
      <c r="B250" s="75"/>
      <c r="C250" s="75"/>
      <c r="D250" s="75"/>
      <c r="E250" s="75"/>
      <c r="F250" s="75"/>
      <c r="G250" s="75"/>
      <c r="H250" s="7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5"/>
      <c r="AE250" s="75"/>
      <c r="AF250" s="75"/>
      <c r="AG250" s="75"/>
      <c r="AH250" s="75"/>
      <c r="AI250" s="75"/>
      <c r="AJ250" s="75"/>
      <c r="AK250" s="75"/>
      <c r="AL250" s="75"/>
    </row>
    <row r="251">
      <c r="A251" s="75"/>
      <c r="B251" s="75"/>
      <c r="C251" s="75"/>
      <c r="D251" s="75"/>
      <c r="E251" s="75"/>
      <c r="F251" s="75"/>
      <c r="G251" s="75"/>
      <c r="H251" s="7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5"/>
      <c r="AE251" s="75"/>
      <c r="AF251" s="75"/>
      <c r="AG251" s="75"/>
      <c r="AH251" s="75"/>
      <c r="AI251" s="75"/>
      <c r="AJ251" s="75"/>
      <c r="AK251" s="75"/>
      <c r="AL251" s="75"/>
    </row>
    <row r="252">
      <c r="A252" s="75"/>
      <c r="B252" s="75"/>
      <c r="C252" s="75"/>
      <c r="D252" s="75"/>
      <c r="E252" s="75"/>
      <c r="F252" s="75"/>
      <c r="G252" s="75"/>
      <c r="H252" s="7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5"/>
      <c r="AE252" s="75"/>
      <c r="AF252" s="75"/>
      <c r="AG252" s="75"/>
      <c r="AH252" s="75"/>
      <c r="AI252" s="75"/>
      <c r="AJ252" s="75"/>
      <c r="AK252" s="75"/>
      <c r="AL252" s="75"/>
    </row>
    <row r="253">
      <c r="A253" s="75"/>
      <c r="B253" s="75"/>
      <c r="C253" s="75"/>
      <c r="D253" s="75"/>
      <c r="E253" s="75"/>
      <c r="F253" s="75"/>
      <c r="G253" s="75"/>
      <c r="H253" s="7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5"/>
      <c r="AE253" s="75"/>
      <c r="AF253" s="75"/>
      <c r="AG253" s="75"/>
      <c r="AH253" s="75"/>
      <c r="AI253" s="75"/>
      <c r="AJ253" s="75"/>
      <c r="AK253" s="75"/>
      <c r="AL253" s="75"/>
    </row>
    <row r="254">
      <c r="A254" s="75"/>
      <c r="B254" s="75"/>
      <c r="C254" s="75"/>
      <c r="D254" s="75"/>
      <c r="E254" s="75"/>
      <c r="F254" s="75"/>
      <c r="G254" s="75"/>
      <c r="H254" s="7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5"/>
      <c r="AE254" s="75"/>
      <c r="AF254" s="75"/>
      <c r="AG254" s="75"/>
      <c r="AH254" s="75"/>
      <c r="AI254" s="75"/>
      <c r="AJ254" s="75"/>
      <c r="AK254" s="75"/>
      <c r="AL254" s="75"/>
    </row>
    <row r="255">
      <c r="A255" s="75"/>
      <c r="B255" s="75"/>
      <c r="C255" s="75"/>
      <c r="D255" s="75"/>
      <c r="E255" s="75"/>
      <c r="F255" s="75"/>
      <c r="G255" s="75"/>
      <c r="H255" s="7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5"/>
      <c r="AE255" s="75"/>
      <c r="AF255" s="75"/>
      <c r="AG255" s="75"/>
      <c r="AH255" s="75"/>
      <c r="AI255" s="75"/>
      <c r="AJ255" s="75"/>
      <c r="AK255" s="75"/>
      <c r="AL255" s="75"/>
    </row>
    <row r="256">
      <c r="A256" s="75"/>
      <c r="B256" s="75"/>
      <c r="C256" s="75"/>
      <c r="D256" s="75"/>
      <c r="E256" s="75"/>
      <c r="F256" s="75"/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5"/>
      <c r="AE256" s="75"/>
      <c r="AF256" s="75"/>
      <c r="AG256" s="75"/>
      <c r="AH256" s="75"/>
      <c r="AI256" s="75"/>
      <c r="AJ256" s="75"/>
      <c r="AK256" s="75"/>
      <c r="AL256" s="75"/>
    </row>
    <row r="257">
      <c r="A257" s="75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5"/>
      <c r="AE257" s="75"/>
      <c r="AF257" s="75"/>
      <c r="AG257" s="75"/>
      <c r="AH257" s="75"/>
      <c r="AI257" s="75"/>
      <c r="AJ257" s="75"/>
      <c r="AK257" s="75"/>
      <c r="AL257" s="75"/>
    </row>
    <row r="258">
      <c r="A258" s="75"/>
      <c r="B258" s="75"/>
      <c r="C258" s="75"/>
      <c r="D258" s="75"/>
      <c r="E258" s="75"/>
      <c r="F258" s="75"/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5"/>
      <c r="AE258" s="75"/>
      <c r="AF258" s="75"/>
      <c r="AG258" s="75"/>
      <c r="AH258" s="75"/>
      <c r="AI258" s="75"/>
      <c r="AJ258" s="75"/>
      <c r="AK258" s="75"/>
      <c r="AL258" s="75"/>
    </row>
    <row r="259">
      <c r="A259" s="75"/>
      <c r="B259" s="75"/>
      <c r="C259" s="75"/>
      <c r="D259" s="75"/>
      <c r="E259" s="75"/>
      <c r="F259" s="75"/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5"/>
      <c r="AE259" s="75"/>
      <c r="AF259" s="75"/>
      <c r="AG259" s="75"/>
      <c r="AH259" s="75"/>
      <c r="AI259" s="75"/>
      <c r="AJ259" s="75"/>
      <c r="AK259" s="75"/>
      <c r="AL259" s="75"/>
    </row>
    <row r="260">
      <c r="A260" s="75"/>
      <c r="B260" s="75"/>
      <c r="C260" s="75"/>
      <c r="D260" s="75"/>
      <c r="E260" s="75"/>
      <c r="F260" s="75"/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5"/>
      <c r="AE260" s="75"/>
      <c r="AF260" s="75"/>
      <c r="AG260" s="75"/>
      <c r="AH260" s="75"/>
      <c r="AI260" s="75"/>
      <c r="AJ260" s="75"/>
      <c r="AK260" s="75"/>
      <c r="AL260" s="75"/>
    </row>
    <row r="261">
      <c r="A261" s="75"/>
      <c r="B261" s="75"/>
      <c r="C261" s="75"/>
      <c r="D261" s="75"/>
      <c r="E261" s="75"/>
      <c r="F261" s="75"/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5"/>
      <c r="AE261" s="75"/>
      <c r="AF261" s="75"/>
      <c r="AG261" s="75"/>
      <c r="AH261" s="75"/>
      <c r="AI261" s="75"/>
      <c r="AJ261" s="75"/>
      <c r="AK261" s="75"/>
      <c r="AL261" s="75"/>
    </row>
    <row r="262">
      <c r="A262" s="75"/>
      <c r="B262" s="75"/>
      <c r="C262" s="75"/>
      <c r="D262" s="75"/>
      <c r="E262" s="75"/>
      <c r="F262" s="75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5"/>
      <c r="AE262" s="75"/>
      <c r="AF262" s="75"/>
      <c r="AG262" s="75"/>
      <c r="AH262" s="75"/>
      <c r="AI262" s="75"/>
      <c r="AJ262" s="75"/>
      <c r="AK262" s="75"/>
      <c r="AL262" s="75"/>
    </row>
    <row r="263">
      <c r="A263" s="75"/>
      <c r="B263" s="75"/>
      <c r="C263" s="75"/>
      <c r="D263" s="75"/>
      <c r="E263" s="75"/>
      <c r="F263" s="75"/>
      <c r="G263" s="75"/>
      <c r="H263" s="7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5"/>
      <c r="AE263" s="75"/>
      <c r="AF263" s="75"/>
      <c r="AG263" s="75"/>
      <c r="AH263" s="75"/>
      <c r="AI263" s="75"/>
      <c r="AJ263" s="75"/>
      <c r="AK263" s="75"/>
      <c r="AL263" s="75"/>
    </row>
    <row r="264">
      <c r="A264" s="75"/>
      <c r="B264" s="75"/>
      <c r="C264" s="75"/>
      <c r="D264" s="75"/>
      <c r="E264" s="75"/>
      <c r="F264" s="75"/>
      <c r="G264" s="75"/>
      <c r="H264" s="7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5"/>
      <c r="AE264" s="75"/>
      <c r="AF264" s="75"/>
      <c r="AG264" s="75"/>
      <c r="AH264" s="75"/>
      <c r="AI264" s="75"/>
      <c r="AJ264" s="75"/>
      <c r="AK264" s="75"/>
      <c r="AL264" s="75"/>
    </row>
    <row r="265">
      <c r="A265" s="75"/>
      <c r="B265" s="75"/>
      <c r="C265" s="75"/>
      <c r="D265" s="75"/>
      <c r="E265" s="75"/>
      <c r="F265" s="75"/>
      <c r="G265" s="75"/>
      <c r="H265" s="7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5"/>
      <c r="AE265" s="75"/>
      <c r="AF265" s="75"/>
      <c r="AG265" s="75"/>
      <c r="AH265" s="75"/>
      <c r="AI265" s="75"/>
      <c r="AJ265" s="75"/>
      <c r="AK265" s="75"/>
      <c r="AL265" s="75"/>
    </row>
    <row r="266">
      <c r="A266" s="75"/>
      <c r="B266" s="75"/>
      <c r="C266" s="75"/>
      <c r="D266" s="75"/>
      <c r="E266" s="75"/>
      <c r="F266" s="75"/>
      <c r="G266" s="75"/>
      <c r="H266" s="7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5"/>
      <c r="AE266" s="75"/>
      <c r="AF266" s="75"/>
      <c r="AG266" s="75"/>
      <c r="AH266" s="75"/>
      <c r="AI266" s="75"/>
      <c r="AJ266" s="75"/>
      <c r="AK266" s="75"/>
      <c r="AL266" s="75"/>
    </row>
    <row r="267">
      <c r="A267" s="75"/>
      <c r="B267" s="75"/>
      <c r="C267" s="75"/>
      <c r="D267" s="75"/>
      <c r="E267" s="75"/>
      <c r="F267" s="75"/>
      <c r="G267" s="75"/>
      <c r="H267" s="7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5"/>
      <c r="AE267" s="75"/>
      <c r="AF267" s="75"/>
      <c r="AG267" s="75"/>
      <c r="AH267" s="75"/>
      <c r="AI267" s="75"/>
      <c r="AJ267" s="75"/>
      <c r="AK267" s="75"/>
      <c r="AL267" s="75"/>
    </row>
    <row r="268">
      <c r="A268" s="75"/>
      <c r="B268" s="75"/>
      <c r="C268" s="75"/>
      <c r="D268" s="75"/>
      <c r="E268" s="75"/>
      <c r="F268" s="75"/>
      <c r="G268" s="75"/>
      <c r="H268" s="7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5"/>
      <c r="AE268" s="75"/>
      <c r="AF268" s="75"/>
      <c r="AG268" s="75"/>
      <c r="AH268" s="75"/>
      <c r="AI268" s="75"/>
      <c r="AJ268" s="75"/>
      <c r="AK268" s="75"/>
      <c r="AL268" s="75"/>
    </row>
    <row r="269">
      <c r="A269" s="75"/>
      <c r="B269" s="75"/>
      <c r="C269" s="75"/>
      <c r="D269" s="75"/>
      <c r="E269" s="75"/>
      <c r="F269" s="75"/>
      <c r="G269" s="75"/>
      <c r="H269" s="7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5"/>
      <c r="AE269" s="75"/>
      <c r="AF269" s="75"/>
      <c r="AG269" s="75"/>
      <c r="AH269" s="75"/>
      <c r="AI269" s="75"/>
      <c r="AJ269" s="75"/>
      <c r="AK269" s="75"/>
      <c r="AL269" s="75"/>
    </row>
    <row r="270">
      <c r="A270" s="75"/>
      <c r="B270" s="75"/>
      <c r="C270" s="75"/>
      <c r="D270" s="75"/>
      <c r="E270" s="75"/>
      <c r="F270" s="75"/>
      <c r="G270" s="75"/>
      <c r="H270" s="7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5"/>
      <c r="AE270" s="75"/>
      <c r="AF270" s="75"/>
      <c r="AG270" s="75"/>
      <c r="AH270" s="75"/>
      <c r="AI270" s="75"/>
      <c r="AJ270" s="75"/>
      <c r="AK270" s="75"/>
      <c r="AL270" s="75"/>
    </row>
    <row r="271">
      <c r="A271" s="75"/>
      <c r="B271" s="75"/>
      <c r="C271" s="75"/>
      <c r="D271" s="75"/>
      <c r="E271" s="75"/>
      <c r="F271" s="75"/>
      <c r="G271" s="75"/>
      <c r="H271" s="7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5"/>
      <c r="AE271" s="75"/>
      <c r="AF271" s="75"/>
      <c r="AG271" s="75"/>
      <c r="AH271" s="75"/>
      <c r="AI271" s="75"/>
      <c r="AJ271" s="75"/>
      <c r="AK271" s="75"/>
      <c r="AL271" s="75"/>
    </row>
    <row r="272">
      <c r="A272" s="75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5"/>
      <c r="AE272" s="75"/>
      <c r="AF272" s="75"/>
      <c r="AG272" s="75"/>
      <c r="AH272" s="75"/>
      <c r="AI272" s="75"/>
      <c r="AJ272" s="75"/>
      <c r="AK272" s="75"/>
      <c r="AL272" s="75"/>
    </row>
    <row r="273">
      <c r="A273" s="75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5"/>
      <c r="AE273" s="75"/>
      <c r="AF273" s="75"/>
      <c r="AG273" s="75"/>
      <c r="AH273" s="75"/>
      <c r="AI273" s="75"/>
      <c r="AJ273" s="75"/>
      <c r="AK273" s="75"/>
      <c r="AL273" s="75"/>
    </row>
    <row r="274">
      <c r="A274" s="75"/>
      <c r="B274" s="75"/>
      <c r="C274" s="75"/>
      <c r="D274" s="75"/>
      <c r="E274" s="75"/>
      <c r="F274" s="75"/>
      <c r="G274" s="75"/>
      <c r="H274" s="7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5"/>
      <c r="AE274" s="75"/>
      <c r="AF274" s="75"/>
      <c r="AG274" s="75"/>
      <c r="AH274" s="75"/>
      <c r="AI274" s="75"/>
      <c r="AJ274" s="75"/>
      <c r="AK274" s="75"/>
      <c r="AL274" s="75"/>
    </row>
    <row r="275">
      <c r="A275" s="75"/>
      <c r="B275" s="75"/>
      <c r="C275" s="75"/>
      <c r="D275" s="75"/>
      <c r="E275" s="75"/>
      <c r="F275" s="75"/>
      <c r="G275" s="75"/>
      <c r="H275" s="7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5"/>
      <c r="AE275" s="75"/>
      <c r="AF275" s="75"/>
      <c r="AG275" s="75"/>
      <c r="AH275" s="75"/>
      <c r="AI275" s="75"/>
      <c r="AJ275" s="75"/>
      <c r="AK275" s="75"/>
      <c r="AL275" s="75"/>
    </row>
    <row r="276">
      <c r="A276" s="75"/>
      <c r="B276" s="75"/>
      <c r="C276" s="75"/>
      <c r="D276" s="75"/>
      <c r="E276" s="75"/>
      <c r="F276" s="75"/>
      <c r="G276" s="75"/>
      <c r="H276" s="7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5"/>
      <c r="AE276" s="75"/>
      <c r="AF276" s="75"/>
      <c r="AG276" s="75"/>
      <c r="AH276" s="75"/>
      <c r="AI276" s="75"/>
      <c r="AJ276" s="75"/>
      <c r="AK276" s="75"/>
      <c r="AL276" s="75"/>
    </row>
    <row r="277">
      <c r="A277" s="75"/>
      <c r="B277" s="75"/>
      <c r="C277" s="75"/>
      <c r="D277" s="75"/>
      <c r="E277" s="75"/>
      <c r="F277" s="75"/>
      <c r="G277" s="75"/>
      <c r="H277" s="7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5"/>
      <c r="AE277" s="75"/>
      <c r="AF277" s="75"/>
      <c r="AG277" s="75"/>
      <c r="AH277" s="75"/>
      <c r="AI277" s="75"/>
      <c r="AJ277" s="75"/>
      <c r="AK277" s="75"/>
      <c r="AL277" s="75"/>
    </row>
    <row r="278">
      <c r="A278" s="75"/>
      <c r="B278" s="75"/>
      <c r="C278" s="75"/>
      <c r="D278" s="75"/>
      <c r="E278" s="75"/>
      <c r="F278" s="75"/>
      <c r="G278" s="75"/>
      <c r="H278" s="7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5"/>
      <c r="AE278" s="75"/>
      <c r="AF278" s="75"/>
      <c r="AG278" s="75"/>
      <c r="AH278" s="75"/>
      <c r="AI278" s="75"/>
      <c r="AJ278" s="75"/>
      <c r="AK278" s="75"/>
      <c r="AL278" s="75"/>
    </row>
    <row r="279">
      <c r="A279" s="75"/>
      <c r="B279" s="75"/>
      <c r="C279" s="75"/>
      <c r="D279" s="75"/>
      <c r="E279" s="75"/>
      <c r="F279" s="75"/>
      <c r="G279" s="75"/>
      <c r="H279" s="7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5"/>
      <c r="AE279" s="75"/>
      <c r="AF279" s="75"/>
      <c r="AG279" s="75"/>
      <c r="AH279" s="75"/>
      <c r="AI279" s="75"/>
      <c r="AJ279" s="75"/>
      <c r="AK279" s="75"/>
      <c r="AL279" s="75"/>
    </row>
    <row r="280">
      <c r="A280" s="75"/>
      <c r="B280" s="75"/>
      <c r="C280" s="75"/>
      <c r="D280" s="75"/>
      <c r="E280" s="75"/>
      <c r="F280" s="75"/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5"/>
      <c r="AE280" s="75"/>
      <c r="AF280" s="75"/>
      <c r="AG280" s="75"/>
      <c r="AH280" s="75"/>
      <c r="AI280" s="75"/>
      <c r="AJ280" s="75"/>
      <c r="AK280" s="75"/>
      <c r="AL280" s="75"/>
    </row>
    <row r="281">
      <c r="A281" s="75"/>
      <c r="B281" s="75"/>
      <c r="C281" s="75"/>
      <c r="D281" s="75"/>
      <c r="E281" s="75"/>
      <c r="F281" s="75"/>
      <c r="G281" s="75"/>
      <c r="H281" s="7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5"/>
      <c r="AE281" s="75"/>
      <c r="AF281" s="75"/>
      <c r="AG281" s="75"/>
      <c r="AH281" s="75"/>
      <c r="AI281" s="75"/>
      <c r="AJ281" s="75"/>
      <c r="AK281" s="75"/>
      <c r="AL281" s="75"/>
    </row>
    <row r="282">
      <c r="A282" s="75"/>
      <c r="B282" s="75"/>
      <c r="C282" s="75"/>
      <c r="D282" s="75"/>
      <c r="E282" s="75"/>
      <c r="F282" s="75"/>
      <c r="G282" s="75"/>
      <c r="H282" s="7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5"/>
      <c r="AE282" s="75"/>
      <c r="AF282" s="75"/>
      <c r="AG282" s="75"/>
      <c r="AH282" s="75"/>
      <c r="AI282" s="75"/>
      <c r="AJ282" s="75"/>
      <c r="AK282" s="75"/>
      <c r="AL282" s="75"/>
    </row>
    <row r="283">
      <c r="A283" s="75"/>
      <c r="B283" s="75"/>
      <c r="C283" s="75"/>
      <c r="D283" s="75"/>
      <c r="E283" s="75"/>
      <c r="F283" s="75"/>
      <c r="G283" s="75"/>
      <c r="H283" s="7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5"/>
      <c r="AE283" s="75"/>
      <c r="AF283" s="75"/>
      <c r="AG283" s="75"/>
      <c r="AH283" s="75"/>
      <c r="AI283" s="75"/>
      <c r="AJ283" s="75"/>
      <c r="AK283" s="75"/>
      <c r="AL283" s="75"/>
    </row>
    <row r="284">
      <c r="A284" s="75"/>
      <c r="B284" s="75"/>
      <c r="C284" s="75"/>
      <c r="D284" s="75"/>
      <c r="E284" s="75"/>
      <c r="F284" s="75"/>
      <c r="G284" s="75"/>
      <c r="H284" s="7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5"/>
      <c r="AE284" s="75"/>
      <c r="AF284" s="75"/>
      <c r="AG284" s="75"/>
      <c r="AH284" s="75"/>
      <c r="AI284" s="75"/>
      <c r="AJ284" s="75"/>
      <c r="AK284" s="75"/>
      <c r="AL284" s="75"/>
    </row>
    <row r="285">
      <c r="A285" s="75"/>
      <c r="B285" s="75"/>
      <c r="C285" s="75"/>
      <c r="D285" s="75"/>
      <c r="E285" s="75"/>
      <c r="F285" s="75"/>
      <c r="G285" s="75"/>
      <c r="H285" s="7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5"/>
      <c r="AE285" s="75"/>
      <c r="AF285" s="75"/>
      <c r="AG285" s="75"/>
      <c r="AH285" s="75"/>
      <c r="AI285" s="75"/>
      <c r="AJ285" s="75"/>
      <c r="AK285" s="75"/>
      <c r="AL285" s="75"/>
    </row>
    <row r="286">
      <c r="A286" s="75"/>
      <c r="B286" s="75"/>
      <c r="C286" s="75"/>
      <c r="D286" s="75"/>
      <c r="E286" s="75"/>
      <c r="F286" s="75"/>
      <c r="G286" s="75"/>
      <c r="H286" s="7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5"/>
      <c r="AE286" s="75"/>
      <c r="AF286" s="75"/>
      <c r="AG286" s="75"/>
      <c r="AH286" s="75"/>
      <c r="AI286" s="75"/>
      <c r="AJ286" s="75"/>
      <c r="AK286" s="75"/>
      <c r="AL286" s="75"/>
    </row>
    <row r="287">
      <c r="A287" s="75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5"/>
      <c r="AE287" s="75"/>
      <c r="AF287" s="75"/>
      <c r="AG287" s="75"/>
      <c r="AH287" s="75"/>
      <c r="AI287" s="75"/>
      <c r="AJ287" s="75"/>
      <c r="AK287" s="75"/>
      <c r="AL287" s="75"/>
    </row>
    <row r="288">
      <c r="A288" s="75"/>
      <c r="B288" s="75"/>
      <c r="C288" s="75"/>
      <c r="D288" s="75"/>
      <c r="E288" s="75"/>
      <c r="F288" s="75"/>
      <c r="G288" s="75"/>
      <c r="H288" s="7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5"/>
      <c r="AE288" s="75"/>
      <c r="AF288" s="75"/>
      <c r="AG288" s="75"/>
      <c r="AH288" s="75"/>
      <c r="AI288" s="75"/>
      <c r="AJ288" s="75"/>
      <c r="AK288" s="75"/>
      <c r="AL288" s="75"/>
    </row>
    <row r="289">
      <c r="A289" s="75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5"/>
      <c r="AE289" s="75"/>
      <c r="AF289" s="75"/>
      <c r="AG289" s="75"/>
      <c r="AH289" s="75"/>
      <c r="AI289" s="75"/>
      <c r="AJ289" s="75"/>
      <c r="AK289" s="75"/>
      <c r="AL289" s="75"/>
    </row>
    <row r="290">
      <c r="A290" s="75"/>
      <c r="B290" s="75"/>
      <c r="C290" s="75"/>
      <c r="D290" s="75"/>
      <c r="E290" s="75"/>
      <c r="F290" s="75"/>
      <c r="G290" s="75"/>
      <c r="H290" s="7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5"/>
      <c r="AE290" s="75"/>
      <c r="AF290" s="75"/>
      <c r="AG290" s="75"/>
      <c r="AH290" s="75"/>
      <c r="AI290" s="75"/>
      <c r="AJ290" s="75"/>
      <c r="AK290" s="75"/>
      <c r="AL290" s="75"/>
    </row>
    <row r="291">
      <c r="A291" s="75"/>
      <c r="B291" s="75"/>
      <c r="C291" s="75"/>
      <c r="D291" s="75"/>
      <c r="E291" s="75"/>
      <c r="F291" s="75"/>
      <c r="G291" s="75"/>
      <c r="H291" s="7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5"/>
      <c r="AE291" s="75"/>
      <c r="AF291" s="75"/>
      <c r="AG291" s="75"/>
      <c r="AH291" s="75"/>
      <c r="AI291" s="75"/>
      <c r="AJ291" s="75"/>
      <c r="AK291" s="75"/>
      <c r="AL291" s="75"/>
    </row>
    <row r="292">
      <c r="A292" s="75"/>
      <c r="B292" s="75"/>
      <c r="C292" s="75"/>
      <c r="D292" s="75"/>
      <c r="E292" s="75"/>
      <c r="F292" s="75"/>
      <c r="G292" s="75"/>
      <c r="H292" s="7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5"/>
      <c r="AE292" s="75"/>
      <c r="AF292" s="75"/>
      <c r="AG292" s="75"/>
      <c r="AH292" s="75"/>
      <c r="AI292" s="75"/>
      <c r="AJ292" s="75"/>
      <c r="AK292" s="75"/>
      <c r="AL292" s="75"/>
    </row>
    <row r="293">
      <c r="A293" s="75"/>
      <c r="B293" s="75"/>
      <c r="C293" s="75"/>
      <c r="D293" s="75"/>
      <c r="E293" s="75"/>
      <c r="F293" s="75"/>
      <c r="G293" s="75"/>
      <c r="H293" s="7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5"/>
      <c r="AE293" s="75"/>
      <c r="AF293" s="75"/>
      <c r="AG293" s="75"/>
      <c r="AH293" s="75"/>
      <c r="AI293" s="75"/>
      <c r="AJ293" s="75"/>
      <c r="AK293" s="75"/>
      <c r="AL293" s="75"/>
    </row>
    <row r="294">
      <c r="A294" s="75"/>
      <c r="B294" s="75"/>
      <c r="C294" s="75"/>
      <c r="D294" s="75"/>
      <c r="E294" s="75"/>
      <c r="F294" s="75"/>
      <c r="G294" s="75"/>
      <c r="H294" s="7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5"/>
      <c r="AE294" s="75"/>
      <c r="AF294" s="75"/>
      <c r="AG294" s="75"/>
      <c r="AH294" s="75"/>
      <c r="AI294" s="75"/>
      <c r="AJ294" s="75"/>
      <c r="AK294" s="75"/>
      <c r="AL294" s="75"/>
    </row>
    <row r="295">
      <c r="A295" s="75"/>
      <c r="B295" s="75"/>
      <c r="C295" s="75"/>
      <c r="D295" s="75"/>
      <c r="E295" s="75"/>
      <c r="F295" s="75"/>
      <c r="G295" s="75"/>
      <c r="H295" s="7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5"/>
      <c r="AE295" s="75"/>
      <c r="AF295" s="75"/>
      <c r="AG295" s="75"/>
      <c r="AH295" s="75"/>
      <c r="AI295" s="75"/>
      <c r="AJ295" s="75"/>
      <c r="AK295" s="75"/>
      <c r="AL295" s="75"/>
    </row>
    <row r="296">
      <c r="A296" s="75"/>
      <c r="B296" s="75"/>
      <c r="C296" s="75"/>
      <c r="D296" s="75"/>
      <c r="E296" s="75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5"/>
      <c r="AE296" s="75"/>
      <c r="AF296" s="75"/>
      <c r="AG296" s="75"/>
      <c r="AH296" s="75"/>
      <c r="AI296" s="75"/>
      <c r="AJ296" s="75"/>
      <c r="AK296" s="75"/>
      <c r="AL296" s="75"/>
    </row>
    <row r="297">
      <c r="A297" s="75"/>
      <c r="B297" s="75"/>
      <c r="C297" s="75"/>
      <c r="D297" s="75"/>
      <c r="E297" s="75"/>
      <c r="F297" s="75"/>
      <c r="G297" s="75"/>
      <c r="H297" s="7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5"/>
      <c r="AE297" s="75"/>
      <c r="AF297" s="75"/>
      <c r="AG297" s="75"/>
      <c r="AH297" s="75"/>
      <c r="AI297" s="75"/>
      <c r="AJ297" s="75"/>
      <c r="AK297" s="75"/>
      <c r="AL297" s="75"/>
    </row>
    <row r="298">
      <c r="A298" s="75"/>
      <c r="B298" s="75"/>
      <c r="C298" s="75"/>
      <c r="D298" s="75"/>
      <c r="E298" s="75"/>
      <c r="F298" s="75"/>
      <c r="G298" s="75"/>
      <c r="H298" s="7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5"/>
      <c r="AE298" s="75"/>
      <c r="AF298" s="75"/>
      <c r="AG298" s="75"/>
      <c r="AH298" s="75"/>
      <c r="AI298" s="75"/>
      <c r="AJ298" s="75"/>
      <c r="AK298" s="75"/>
      <c r="AL298" s="75"/>
    </row>
    <row r="299">
      <c r="A299" s="75"/>
      <c r="B299" s="75"/>
      <c r="C299" s="75"/>
      <c r="D299" s="75"/>
      <c r="E299" s="75"/>
      <c r="F299" s="75"/>
      <c r="G299" s="75"/>
      <c r="H299" s="7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5"/>
      <c r="AE299" s="75"/>
      <c r="AF299" s="75"/>
      <c r="AG299" s="75"/>
      <c r="AH299" s="75"/>
      <c r="AI299" s="75"/>
      <c r="AJ299" s="75"/>
      <c r="AK299" s="75"/>
      <c r="AL299" s="75"/>
    </row>
    <row r="300">
      <c r="A300" s="75"/>
      <c r="B300" s="75"/>
      <c r="C300" s="75"/>
      <c r="D300" s="75"/>
      <c r="E300" s="75"/>
      <c r="F300" s="75"/>
      <c r="G300" s="75"/>
      <c r="H300" s="7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5"/>
      <c r="AE300" s="75"/>
      <c r="AF300" s="75"/>
      <c r="AG300" s="75"/>
      <c r="AH300" s="75"/>
      <c r="AI300" s="75"/>
      <c r="AJ300" s="75"/>
      <c r="AK300" s="75"/>
      <c r="AL300" s="75"/>
    </row>
    <row r="301">
      <c r="A301" s="75"/>
      <c r="B301" s="75"/>
      <c r="C301" s="75"/>
      <c r="D301" s="75"/>
      <c r="E301" s="75"/>
      <c r="F301" s="75"/>
      <c r="G301" s="75"/>
      <c r="H301" s="7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5"/>
      <c r="AE301" s="75"/>
      <c r="AF301" s="75"/>
      <c r="AG301" s="75"/>
      <c r="AH301" s="75"/>
      <c r="AI301" s="75"/>
      <c r="AJ301" s="75"/>
      <c r="AK301" s="75"/>
      <c r="AL301" s="75"/>
    </row>
    <row r="302">
      <c r="A302" s="75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5"/>
      <c r="AE302" s="75"/>
      <c r="AF302" s="75"/>
      <c r="AG302" s="75"/>
      <c r="AH302" s="75"/>
      <c r="AI302" s="75"/>
      <c r="AJ302" s="75"/>
      <c r="AK302" s="75"/>
      <c r="AL302" s="75"/>
    </row>
    <row r="303">
      <c r="A303" s="75"/>
      <c r="B303" s="75"/>
      <c r="C303" s="75"/>
      <c r="D303" s="75"/>
      <c r="E303" s="75"/>
      <c r="F303" s="75"/>
      <c r="G303" s="75"/>
      <c r="H303" s="7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5"/>
      <c r="AE303" s="75"/>
      <c r="AF303" s="75"/>
      <c r="AG303" s="75"/>
      <c r="AH303" s="75"/>
      <c r="AI303" s="75"/>
      <c r="AJ303" s="75"/>
      <c r="AK303" s="75"/>
      <c r="AL303" s="75"/>
    </row>
    <row r="304">
      <c r="A304" s="75"/>
      <c r="B304" s="75"/>
      <c r="C304" s="75"/>
      <c r="D304" s="75"/>
      <c r="E304" s="75"/>
      <c r="F304" s="75"/>
      <c r="G304" s="75"/>
      <c r="H304" s="7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5"/>
      <c r="AE304" s="75"/>
      <c r="AF304" s="75"/>
      <c r="AG304" s="75"/>
      <c r="AH304" s="75"/>
      <c r="AI304" s="75"/>
      <c r="AJ304" s="75"/>
      <c r="AK304" s="75"/>
      <c r="AL304" s="75"/>
    </row>
    <row r="305">
      <c r="A305" s="75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5"/>
      <c r="AE305" s="75"/>
      <c r="AF305" s="75"/>
      <c r="AG305" s="75"/>
      <c r="AH305" s="75"/>
      <c r="AI305" s="75"/>
      <c r="AJ305" s="75"/>
      <c r="AK305" s="75"/>
      <c r="AL305" s="75"/>
    </row>
    <row r="306">
      <c r="A306" s="75"/>
      <c r="B306" s="75"/>
      <c r="C306" s="75"/>
      <c r="D306" s="75"/>
      <c r="E306" s="75"/>
      <c r="F306" s="75"/>
      <c r="G306" s="75"/>
      <c r="H306" s="7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5"/>
      <c r="AE306" s="75"/>
      <c r="AF306" s="75"/>
      <c r="AG306" s="75"/>
      <c r="AH306" s="75"/>
      <c r="AI306" s="75"/>
      <c r="AJ306" s="75"/>
      <c r="AK306" s="75"/>
      <c r="AL306" s="75"/>
    </row>
    <row r="307">
      <c r="A307" s="75"/>
      <c r="B307" s="75"/>
      <c r="C307" s="75"/>
      <c r="D307" s="75"/>
      <c r="E307" s="75"/>
      <c r="F307" s="75"/>
      <c r="G307" s="75"/>
      <c r="H307" s="7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5"/>
      <c r="AE307" s="75"/>
      <c r="AF307" s="75"/>
      <c r="AG307" s="75"/>
      <c r="AH307" s="75"/>
      <c r="AI307" s="75"/>
      <c r="AJ307" s="75"/>
      <c r="AK307" s="75"/>
      <c r="AL307" s="75"/>
    </row>
    <row r="308">
      <c r="A308" s="75"/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  <c r="AI308" s="75"/>
      <c r="AJ308" s="75"/>
      <c r="AK308" s="75"/>
      <c r="AL308" s="75"/>
    </row>
    <row r="309">
      <c r="A309" s="75"/>
      <c r="B309" s="75"/>
      <c r="C309" s="75"/>
      <c r="D309" s="75"/>
      <c r="E309" s="75"/>
      <c r="F309" s="75"/>
      <c r="G309" s="75"/>
      <c r="H309" s="7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5"/>
      <c r="AE309" s="75"/>
      <c r="AF309" s="75"/>
      <c r="AG309" s="75"/>
      <c r="AH309" s="75"/>
      <c r="AI309" s="75"/>
      <c r="AJ309" s="75"/>
      <c r="AK309" s="75"/>
      <c r="AL309" s="75"/>
    </row>
    <row r="310">
      <c r="A310" s="75"/>
      <c r="B310" s="75"/>
      <c r="C310" s="75"/>
      <c r="D310" s="75"/>
      <c r="E310" s="75"/>
      <c r="F310" s="75"/>
      <c r="G310" s="75"/>
      <c r="H310" s="7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5"/>
      <c r="AE310" s="75"/>
      <c r="AF310" s="75"/>
      <c r="AG310" s="75"/>
      <c r="AH310" s="75"/>
      <c r="AI310" s="75"/>
      <c r="AJ310" s="75"/>
      <c r="AK310" s="75"/>
      <c r="AL310" s="75"/>
    </row>
    <row r="311">
      <c r="A311" s="75"/>
      <c r="B311" s="75"/>
      <c r="C311" s="75"/>
      <c r="D311" s="75"/>
      <c r="E311" s="75"/>
      <c r="F311" s="75"/>
      <c r="G311" s="75"/>
      <c r="H311" s="7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5"/>
      <c r="AE311" s="75"/>
      <c r="AF311" s="75"/>
      <c r="AG311" s="75"/>
      <c r="AH311" s="75"/>
      <c r="AI311" s="75"/>
      <c r="AJ311" s="75"/>
      <c r="AK311" s="75"/>
      <c r="AL311" s="75"/>
    </row>
    <row r="312">
      <c r="A312" s="75"/>
      <c r="B312" s="75"/>
      <c r="C312" s="75"/>
      <c r="D312" s="75"/>
      <c r="E312" s="75"/>
      <c r="F312" s="75"/>
      <c r="G312" s="75"/>
      <c r="H312" s="7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5"/>
      <c r="AE312" s="75"/>
      <c r="AF312" s="75"/>
      <c r="AG312" s="75"/>
      <c r="AH312" s="75"/>
      <c r="AI312" s="75"/>
      <c r="AJ312" s="75"/>
      <c r="AK312" s="75"/>
      <c r="AL312" s="75"/>
    </row>
    <row r="313">
      <c r="A313" s="75"/>
      <c r="B313" s="75"/>
      <c r="C313" s="75"/>
      <c r="D313" s="75"/>
      <c r="E313" s="75"/>
      <c r="F313" s="75"/>
      <c r="G313" s="75"/>
      <c r="H313" s="7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5"/>
      <c r="AE313" s="75"/>
      <c r="AF313" s="75"/>
      <c r="AG313" s="75"/>
      <c r="AH313" s="75"/>
      <c r="AI313" s="75"/>
      <c r="AJ313" s="75"/>
      <c r="AK313" s="75"/>
      <c r="AL313" s="75"/>
    </row>
    <row r="314">
      <c r="A314" s="75"/>
      <c r="B314" s="75"/>
      <c r="C314" s="75"/>
      <c r="D314" s="75"/>
      <c r="E314" s="75"/>
      <c r="F314" s="75"/>
      <c r="G314" s="75"/>
      <c r="H314" s="7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5"/>
      <c r="AE314" s="75"/>
      <c r="AF314" s="75"/>
      <c r="AG314" s="75"/>
      <c r="AH314" s="75"/>
      <c r="AI314" s="75"/>
      <c r="AJ314" s="75"/>
      <c r="AK314" s="75"/>
      <c r="AL314" s="75"/>
    </row>
    <row r="315">
      <c r="A315" s="75"/>
      <c r="B315" s="75"/>
      <c r="C315" s="75"/>
      <c r="D315" s="75"/>
      <c r="E315" s="75"/>
      <c r="F315" s="75"/>
      <c r="G315" s="75"/>
      <c r="H315" s="7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5"/>
      <c r="AE315" s="75"/>
      <c r="AF315" s="75"/>
      <c r="AG315" s="75"/>
      <c r="AH315" s="75"/>
      <c r="AI315" s="75"/>
      <c r="AJ315" s="75"/>
      <c r="AK315" s="75"/>
      <c r="AL315" s="75"/>
    </row>
    <row r="316">
      <c r="A316" s="75"/>
      <c r="B316" s="75"/>
      <c r="C316" s="75"/>
      <c r="D316" s="75"/>
      <c r="E316" s="75"/>
      <c r="F316" s="75"/>
      <c r="G316" s="75"/>
      <c r="H316" s="7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5"/>
      <c r="AE316" s="75"/>
      <c r="AF316" s="75"/>
      <c r="AG316" s="75"/>
      <c r="AH316" s="75"/>
      <c r="AI316" s="75"/>
      <c r="AJ316" s="75"/>
      <c r="AK316" s="75"/>
      <c r="AL316" s="75"/>
    </row>
    <row r="317">
      <c r="A317" s="75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5"/>
      <c r="AE317" s="75"/>
      <c r="AF317" s="75"/>
      <c r="AG317" s="75"/>
      <c r="AH317" s="75"/>
      <c r="AI317" s="75"/>
      <c r="AJ317" s="75"/>
      <c r="AK317" s="75"/>
      <c r="AL317" s="75"/>
    </row>
    <row r="318">
      <c r="A318" s="75"/>
      <c r="B318" s="75"/>
      <c r="C318" s="75"/>
      <c r="D318" s="75"/>
      <c r="E318" s="75"/>
      <c r="F318" s="75"/>
      <c r="G318" s="75"/>
      <c r="H318" s="7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5"/>
      <c r="AE318" s="75"/>
      <c r="AF318" s="75"/>
      <c r="AG318" s="75"/>
      <c r="AH318" s="75"/>
      <c r="AI318" s="75"/>
      <c r="AJ318" s="75"/>
      <c r="AK318" s="75"/>
      <c r="AL318" s="75"/>
    </row>
    <row r="319">
      <c r="A319" s="75"/>
      <c r="B319" s="75"/>
      <c r="C319" s="75"/>
      <c r="D319" s="75"/>
      <c r="E319" s="75"/>
      <c r="F319" s="75"/>
      <c r="G319" s="75"/>
      <c r="H319" s="7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5"/>
      <c r="AE319" s="75"/>
      <c r="AF319" s="75"/>
      <c r="AG319" s="75"/>
      <c r="AH319" s="75"/>
      <c r="AI319" s="75"/>
      <c r="AJ319" s="75"/>
      <c r="AK319" s="75"/>
      <c r="AL319" s="75"/>
    </row>
    <row r="320">
      <c r="A320" s="75"/>
      <c r="B320" s="75"/>
      <c r="C320" s="75"/>
      <c r="D320" s="75"/>
      <c r="E320" s="75"/>
      <c r="F320" s="75"/>
      <c r="G320" s="75"/>
      <c r="H320" s="7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5"/>
      <c r="AE320" s="75"/>
      <c r="AF320" s="75"/>
      <c r="AG320" s="75"/>
      <c r="AH320" s="75"/>
      <c r="AI320" s="75"/>
      <c r="AJ320" s="75"/>
      <c r="AK320" s="75"/>
      <c r="AL320" s="75"/>
    </row>
    <row r="321">
      <c r="A321" s="75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5"/>
      <c r="AE321" s="75"/>
      <c r="AF321" s="75"/>
      <c r="AG321" s="75"/>
      <c r="AH321" s="75"/>
      <c r="AI321" s="75"/>
      <c r="AJ321" s="75"/>
      <c r="AK321" s="75"/>
      <c r="AL321" s="75"/>
    </row>
    <row r="322">
      <c r="A322" s="75"/>
      <c r="B322" s="75"/>
      <c r="C322" s="75"/>
      <c r="D322" s="75"/>
      <c r="E322" s="75"/>
      <c r="F322" s="75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5"/>
      <c r="AE322" s="75"/>
      <c r="AF322" s="75"/>
      <c r="AG322" s="75"/>
      <c r="AH322" s="75"/>
      <c r="AI322" s="75"/>
      <c r="AJ322" s="75"/>
      <c r="AK322" s="75"/>
      <c r="AL322" s="75"/>
    </row>
    <row r="323">
      <c r="A323" s="75"/>
      <c r="B323" s="75"/>
      <c r="C323" s="75"/>
      <c r="D323" s="75"/>
      <c r="E323" s="75"/>
      <c r="F323" s="75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5"/>
      <c r="AE323" s="75"/>
      <c r="AF323" s="75"/>
      <c r="AG323" s="75"/>
      <c r="AH323" s="75"/>
      <c r="AI323" s="75"/>
      <c r="AJ323" s="75"/>
      <c r="AK323" s="75"/>
      <c r="AL323" s="75"/>
    </row>
    <row r="324">
      <c r="A324" s="75"/>
      <c r="B324" s="75"/>
      <c r="C324" s="75"/>
      <c r="D324" s="75"/>
      <c r="E324" s="75"/>
      <c r="F324" s="75"/>
      <c r="G324" s="75"/>
      <c r="H324" s="7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5"/>
      <c r="AE324" s="75"/>
      <c r="AF324" s="75"/>
      <c r="AG324" s="75"/>
      <c r="AH324" s="75"/>
      <c r="AI324" s="75"/>
      <c r="AJ324" s="75"/>
      <c r="AK324" s="75"/>
      <c r="AL324" s="75"/>
    </row>
    <row r="325">
      <c r="A325" s="75"/>
      <c r="B325" s="75"/>
      <c r="C325" s="75"/>
      <c r="D325" s="75"/>
      <c r="E325" s="75"/>
      <c r="F325" s="75"/>
      <c r="G325" s="75"/>
      <c r="H325" s="7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5"/>
      <c r="AE325" s="75"/>
      <c r="AF325" s="75"/>
      <c r="AG325" s="75"/>
      <c r="AH325" s="75"/>
      <c r="AI325" s="75"/>
      <c r="AJ325" s="75"/>
      <c r="AK325" s="75"/>
      <c r="AL325" s="75"/>
    </row>
    <row r="326">
      <c r="A326" s="75"/>
      <c r="B326" s="75"/>
      <c r="C326" s="75"/>
      <c r="D326" s="75"/>
      <c r="E326" s="75"/>
      <c r="F326" s="75"/>
      <c r="G326" s="75"/>
      <c r="H326" s="7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5"/>
      <c r="AE326" s="75"/>
      <c r="AF326" s="75"/>
      <c r="AG326" s="75"/>
      <c r="AH326" s="75"/>
      <c r="AI326" s="75"/>
      <c r="AJ326" s="75"/>
      <c r="AK326" s="75"/>
      <c r="AL326" s="75"/>
    </row>
    <row r="327">
      <c r="A327" s="75"/>
      <c r="B327" s="75"/>
      <c r="C327" s="75"/>
      <c r="D327" s="75"/>
      <c r="E327" s="75"/>
      <c r="F327" s="75"/>
      <c r="G327" s="75"/>
      <c r="H327" s="7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</row>
    <row r="328">
      <c r="A328" s="75"/>
      <c r="B328" s="75"/>
      <c r="C328" s="75"/>
      <c r="D328" s="75"/>
      <c r="E328" s="75"/>
      <c r="F328" s="75"/>
      <c r="G328" s="75"/>
      <c r="H328" s="7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5"/>
      <c r="AE328" s="75"/>
      <c r="AF328" s="75"/>
      <c r="AG328" s="75"/>
      <c r="AH328" s="75"/>
      <c r="AI328" s="75"/>
      <c r="AJ328" s="75"/>
      <c r="AK328" s="75"/>
      <c r="AL328" s="75"/>
    </row>
    <row r="329">
      <c r="A329" s="75"/>
      <c r="B329" s="75"/>
      <c r="C329" s="75"/>
      <c r="D329" s="75"/>
      <c r="E329" s="75"/>
      <c r="F329" s="75"/>
      <c r="G329" s="75"/>
      <c r="H329" s="7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5"/>
      <c r="AE329" s="75"/>
      <c r="AF329" s="75"/>
      <c r="AG329" s="75"/>
      <c r="AH329" s="75"/>
      <c r="AI329" s="75"/>
      <c r="AJ329" s="75"/>
      <c r="AK329" s="75"/>
      <c r="AL329" s="75"/>
    </row>
    <row r="330">
      <c r="A330" s="75"/>
      <c r="B330" s="75"/>
      <c r="C330" s="75"/>
      <c r="D330" s="75"/>
      <c r="E330" s="75"/>
      <c r="F330" s="75"/>
      <c r="G330" s="75"/>
      <c r="H330" s="7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5"/>
      <c r="AE330" s="75"/>
      <c r="AF330" s="75"/>
      <c r="AG330" s="75"/>
      <c r="AH330" s="75"/>
      <c r="AI330" s="75"/>
      <c r="AJ330" s="75"/>
      <c r="AK330" s="75"/>
      <c r="AL330" s="75"/>
    </row>
    <row r="331">
      <c r="A331" s="75"/>
      <c r="B331" s="75"/>
      <c r="C331" s="75"/>
      <c r="D331" s="75"/>
      <c r="E331" s="75"/>
      <c r="F331" s="75"/>
      <c r="G331" s="75"/>
      <c r="H331" s="7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5"/>
      <c r="AE331" s="75"/>
      <c r="AF331" s="75"/>
      <c r="AG331" s="75"/>
      <c r="AH331" s="75"/>
      <c r="AI331" s="75"/>
      <c r="AJ331" s="75"/>
      <c r="AK331" s="75"/>
      <c r="AL331" s="75"/>
    </row>
    <row r="332">
      <c r="A332" s="75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5"/>
      <c r="AE332" s="75"/>
      <c r="AF332" s="75"/>
      <c r="AG332" s="75"/>
      <c r="AH332" s="75"/>
      <c r="AI332" s="75"/>
      <c r="AJ332" s="75"/>
      <c r="AK332" s="75"/>
      <c r="AL332" s="75"/>
    </row>
    <row r="333">
      <c r="A333" s="75"/>
      <c r="B333" s="75"/>
      <c r="C333" s="75"/>
      <c r="D333" s="75"/>
      <c r="E333" s="75"/>
      <c r="F333" s="75"/>
      <c r="G333" s="75"/>
      <c r="H333" s="7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5"/>
      <c r="AE333" s="75"/>
      <c r="AF333" s="75"/>
      <c r="AG333" s="75"/>
      <c r="AH333" s="75"/>
      <c r="AI333" s="75"/>
      <c r="AJ333" s="75"/>
      <c r="AK333" s="75"/>
      <c r="AL333" s="75"/>
    </row>
    <row r="334">
      <c r="A334" s="75"/>
      <c r="B334" s="75"/>
      <c r="C334" s="75"/>
      <c r="D334" s="75"/>
      <c r="E334" s="75"/>
      <c r="F334" s="75"/>
      <c r="G334" s="75"/>
      <c r="H334" s="7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5"/>
      <c r="AE334" s="75"/>
      <c r="AF334" s="75"/>
      <c r="AG334" s="75"/>
      <c r="AH334" s="75"/>
      <c r="AI334" s="75"/>
      <c r="AJ334" s="75"/>
      <c r="AK334" s="75"/>
      <c r="AL334" s="75"/>
    </row>
    <row r="335">
      <c r="A335" s="75"/>
      <c r="B335" s="75"/>
      <c r="C335" s="75"/>
      <c r="D335" s="75"/>
      <c r="E335" s="75"/>
      <c r="F335" s="75"/>
      <c r="G335" s="75"/>
      <c r="H335" s="7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5"/>
      <c r="AE335" s="75"/>
      <c r="AF335" s="75"/>
      <c r="AG335" s="75"/>
      <c r="AH335" s="75"/>
      <c r="AI335" s="75"/>
      <c r="AJ335" s="75"/>
      <c r="AK335" s="75"/>
      <c r="AL335" s="75"/>
    </row>
    <row r="336">
      <c r="A336" s="75"/>
      <c r="B336" s="75"/>
      <c r="C336" s="75"/>
      <c r="D336" s="75"/>
      <c r="E336" s="75"/>
      <c r="F336" s="75"/>
      <c r="G336" s="75"/>
      <c r="H336" s="7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5"/>
      <c r="AE336" s="75"/>
      <c r="AF336" s="75"/>
      <c r="AG336" s="75"/>
      <c r="AH336" s="75"/>
      <c r="AI336" s="75"/>
      <c r="AJ336" s="75"/>
      <c r="AK336" s="75"/>
      <c r="AL336" s="75"/>
    </row>
    <row r="337">
      <c r="A337" s="75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5"/>
      <c r="AE337" s="75"/>
      <c r="AF337" s="75"/>
      <c r="AG337" s="75"/>
      <c r="AH337" s="75"/>
      <c r="AI337" s="75"/>
      <c r="AJ337" s="75"/>
      <c r="AK337" s="75"/>
      <c r="AL337" s="75"/>
    </row>
    <row r="338">
      <c r="A338" s="75"/>
      <c r="B338" s="75"/>
      <c r="C338" s="75"/>
      <c r="D338" s="75"/>
      <c r="E338" s="75"/>
      <c r="F338" s="75"/>
      <c r="G338" s="75"/>
      <c r="H338" s="7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</row>
    <row r="339">
      <c r="A339" s="75"/>
      <c r="B339" s="75"/>
      <c r="C339" s="75"/>
      <c r="D339" s="75"/>
      <c r="E339" s="75"/>
      <c r="F339" s="75"/>
      <c r="G339" s="75"/>
      <c r="H339" s="7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5"/>
      <c r="AE339" s="75"/>
      <c r="AF339" s="75"/>
      <c r="AG339" s="75"/>
      <c r="AH339" s="75"/>
      <c r="AI339" s="75"/>
      <c r="AJ339" s="75"/>
      <c r="AK339" s="75"/>
      <c r="AL339" s="75"/>
    </row>
    <row r="340">
      <c r="A340" s="75"/>
      <c r="B340" s="75"/>
      <c r="C340" s="75"/>
      <c r="D340" s="75"/>
      <c r="E340" s="75"/>
      <c r="F340" s="75"/>
      <c r="G340" s="75"/>
      <c r="H340" s="7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5"/>
      <c r="AE340" s="75"/>
      <c r="AF340" s="75"/>
      <c r="AG340" s="75"/>
      <c r="AH340" s="75"/>
      <c r="AI340" s="75"/>
      <c r="AJ340" s="75"/>
      <c r="AK340" s="75"/>
      <c r="AL340" s="75"/>
    </row>
    <row r="341">
      <c r="A341" s="75"/>
      <c r="B341" s="75"/>
      <c r="C341" s="75"/>
      <c r="D341" s="75"/>
      <c r="E341" s="75"/>
      <c r="F341" s="75"/>
      <c r="G341" s="75"/>
      <c r="H341" s="7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5"/>
      <c r="AE341" s="75"/>
      <c r="AF341" s="75"/>
      <c r="AG341" s="75"/>
      <c r="AH341" s="75"/>
      <c r="AI341" s="75"/>
      <c r="AJ341" s="75"/>
      <c r="AK341" s="75"/>
      <c r="AL341" s="75"/>
    </row>
    <row r="342">
      <c r="A342" s="75"/>
      <c r="B342" s="75"/>
      <c r="C342" s="75"/>
      <c r="D342" s="75"/>
      <c r="E342" s="75"/>
      <c r="F342" s="75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5"/>
      <c r="AE342" s="75"/>
      <c r="AF342" s="75"/>
      <c r="AG342" s="75"/>
      <c r="AH342" s="75"/>
      <c r="AI342" s="75"/>
      <c r="AJ342" s="75"/>
      <c r="AK342" s="75"/>
      <c r="AL342" s="75"/>
    </row>
    <row r="343">
      <c r="A343" s="75"/>
      <c r="B343" s="75"/>
      <c r="C343" s="75"/>
      <c r="D343" s="75"/>
      <c r="E343" s="75"/>
      <c r="F343" s="75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5"/>
      <c r="AE343" s="75"/>
      <c r="AF343" s="75"/>
      <c r="AG343" s="75"/>
      <c r="AH343" s="75"/>
      <c r="AI343" s="75"/>
      <c r="AJ343" s="75"/>
      <c r="AK343" s="75"/>
      <c r="AL343" s="75"/>
    </row>
    <row r="344">
      <c r="A344" s="75"/>
      <c r="B344" s="75"/>
      <c r="C344" s="75"/>
      <c r="D344" s="75"/>
      <c r="E344" s="75"/>
      <c r="F344" s="75"/>
      <c r="G344" s="75"/>
      <c r="H344" s="7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5"/>
      <c r="AE344" s="75"/>
      <c r="AF344" s="75"/>
      <c r="AG344" s="75"/>
      <c r="AH344" s="75"/>
      <c r="AI344" s="75"/>
      <c r="AJ344" s="75"/>
      <c r="AK344" s="75"/>
      <c r="AL344" s="75"/>
    </row>
    <row r="345">
      <c r="A345" s="75"/>
      <c r="B345" s="75"/>
      <c r="C345" s="75"/>
      <c r="D345" s="75"/>
      <c r="E345" s="75"/>
      <c r="F345" s="75"/>
      <c r="G345" s="75"/>
      <c r="H345" s="7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5"/>
      <c r="AE345" s="75"/>
      <c r="AF345" s="75"/>
      <c r="AG345" s="75"/>
      <c r="AH345" s="75"/>
      <c r="AI345" s="75"/>
      <c r="AJ345" s="75"/>
      <c r="AK345" s="75"/>
      <c r="AL345" s="75"/>
    </row>
    <row r="346">
      <c r="A346" s="75"/>
      <c r="B346" s="75"/>
      <c r="C346" s="75"/>
      <c r="D346" s="75"/>
      <c r="E346" s="75"/>
      <c r="F346" s="75"/>
      <c r="G346" s="75"/>
      <c r="H346" s="7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5"/>
      <c r="AE346" s="75"/>
      <c r="AF346" s="75"/>
      <c r="AG346" s="75"/>
      <c r="AH346" s="75"/>
      <c r="AI346" s="75"/>
      <c r="AJ346" s="75"/>
      <c r="AK346" s="75"/>
      <c r="AL346" s="75"/>
    </row>
    <row r="347">
      <c r="A347" s="75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5"/>
      <c r="AE347" s="75"/>
      <c r="AF347" s="75"/>
      <c r="AG347" s="75"/>
      <c r="AH347" s="75"/>
      <c r="AI347" s="75"/>
      <c r="AJ347" s="75"/>
      <c r="AK347" s="75"/>
      <c r="AL347" s="75"/>
    </row>
    <row r="348">
      <c r="A348" s="75"/>
      <c r="B348" s="75"/>
      <c r="C348" s="75"/>
      <c r="D348" s="75"/>
      <c r="E348" s="75"/>
      <c r="F348" s="75"/>
      <c r="G348" s="75"/>
      <c r="H348" s="7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75"/>
      <c r="AF348" s="75"/>
      <c r="AG348" s="75"/>
      <c r="AH348" s="75"/>
      <c r="AI348" s="75"/>
      <c r="AJ348" s="75"/>
      <c r="AK348" s="75"/>
      <c r="AL348" s="75"/>
    </row>
    <row r="349">
      <c r="A349" s="75"/>
      <c r="B349" s="75"/>
      <c r="C349" s="75"/>
      <c r="D349" s="75"/>
      <c r="E349" s="75"/>
      <c r="F349" s="75"/>
      <c r="G349" s="75"/>
      <c r="H349" s="7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5"/>
      <c r="AE349" s="75"/>
      <c r="AF349" s="75"/>
      <c r="AG349" s="75"/>
      <c r="AH349" s="75"/>
      <c r="AI349" s="75"/>
      <c r="AJ349" s="75"/>
      <c r="AK349" s="75"/>
      <c r="AL349" s="75"/>
    </row>
    <row r="350">
      <c r="A350" s="75"/>
      <c r="B350" s="75"/>
      <c r="C350" s="75"/>
      <c r="D350" s="75"/>
      <c r="E350" s="75"/>
      <c r="F350" s="75"/>
      <c r="G350" s="75"/>
      <c r="H350" s="7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5"/>
      <c r="AE350" s="75"/>
      <c r="AF350" s="75"/>
      <c r="AG350" s="75"/>
      <c r="AH350" s="75"/>
      <c r="AI350" s="75"/>
      <c r="AJ350" s="75"/>
      <c r="AK350" s="75"/>
      <c r="AL350" s="75"/>
    </row>
    <row r="351">
      <c r="A351" s="75"/>
      <c r="B351" s="75"/>
      <c r="C351" s="75"/>
      <c r="D351" s="75"/>
      <c r="E351" s="75"/>
      <c r="F351" s="75"/>
      <c r="G351" s="75"/>
      <c r="H351" s="7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5"/>
      <c r="AE351" s="75"/>
      <c r="AF351" s="75"/>
      <c r="AG351" s="75"/>
      <c r="AH351" s="75"/>
      <c r="AI351" s="75"/>
      <c r="AJ351" s="75"/>
      <c r="AK351" s="75"/>
      <c r="AL351" s="75"/>
    </row>
    <row r="352">
      <c r="A352" s="75"/>
      <c r="B352" s="75"/>
      <c r="C352" s="75"/>
      <c r="D352" s="75"/>
      <c r="E352" s="75"/>
      <c r="F352" s="75"/>
      <c r="G352" s="75"/>
      <c r="H352" s="7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5"/>
      <c r="AE352" s="75"/>
      <c r="AF352" s="75"/>
      <c r="AG352" s="75"/>
      <c r="AH352" s="75"/>
      <c r="AI352" s="75"/>
      <c r="AJ352" s="75"/>
      <c r="AK352" s="75"/>
      <c r="AL352" s="75"/>
    </row>
    <row r="353">
      <c r="A353" s="75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5"/>
      <c r="AE353" s="75"/>
      <c r="AF353" s="75"/>
      <c r="AG353" s="75"/>
      <c r="AH353" s="75"/>
      <c r="AI353" s="75"/>
      <c r="AJ353" s="75"/>
      <c r="AK353" s="75"/>
      <c r="AL353" s="75"/>
    </row>
    <row r="354">
      <c r="A354" s="75"/>
      <c r="B354" s="75"/>
      <c r="C354" s="75"/>
      <c r="D354" s="75"/>
      <c r="E354" s="75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5"/>
      <c r="AE354" s="75"/>
      <c r="AF354" s="75"/>
      <c r="AG354" s="75"/>
      <c r="AH354" s="75"/>
      <c r="AI354" s="75"/>
      <c r="AJ354" s="75"/>
      <c r="AK354" s="75"/>
      <c r="AL354" s="75"/>
    </row>
    <row r="355">
      <c r="A355" s="75"/>
      <c r="B355" s="75"/>
      <c r="C355" s="75"/>
      <c r="D355" s="75"/>
      <c r="E355" s="75"/>
      <c r="F355" s="75"/>
      <c r="G355" s="75"/>
      <c r="H355" s="7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5"/>
      <c r="AE355" s="75"/>
      <c r="AF355" s="75"/>
      <c r="AG355" s="75"/>
      <c r="AH355" s="75"/>
      <c r="AI355" s="75"/>
      <c r="AJ355" s="75"/>
      <c r="AK355" s="75"/>
      <c r="AL355" s="75"/>
    </row>
    <row r="356">
      <c r="A356" s="75"/>
      <c r="B356" s="75"/>
      <c r="C356" s="75"/>
      <c r="D356" s="75"/>
      <c r="E356" s="75"/>
      <c r="F356" s="75"/>
      <c r="G356" s="75"/>
      <c r="H356" s="7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5"/>
      <c r="AE356" s="75"/>
      <c r="AF356" s="75"/>
      <c r="AG356" s="75"/>
      <c r="AH356" s="75"/>
      <c r="AI356" s="75"/>
      <c r="AJ356" s="75"/>
      <c r="AK356" s="75"/>
      <c r="AL356" s="75"/>
    </row>
    <row r="357">
      <c r="A357" s="75"/>
      <c r="B357" s="75"/>
      <c r="C357" s="75"/>
      <c r="D357" s="75"/>
      <c r="E357" s="75"/>
      <c r="F357" s="75"/>
      <c r="G357" s="75"/>
      <c r="H357" s="7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5"/>
      <c r="AE357" s="75"/>
      <c r="AF357" s="75"/>
      <c r="AG357" s="75"/>
      <c r="AH357" s="75"/>
      <c r="AI357" s="75"/>
      <c r="AJ357" s="75"/>
      <c r="AK357" s="75"/>
      <c r="AL357" s="75"/>
    </row>
    <row r="358">
      <c r="A358" s="75"/>
      <c r="B358" s="75"/>
      <c r="C358" s="75"/>
      <c r="D358" s="75"/>
      <c r="E358" s="75"/>
      <c r="F358" s="75"/>
      <c r="G358" s="75"/>
      <c r="H358" s="7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5"/>
      <c r="AE358" s="75"/>
      <c r="AF358" s="75"/>
      <c r="AG358" s="75"/>
      <c r="AH358" s="75"/>
      <c r="AI358" s="75"/>
      <c r="AJ358" s="75"/>
      <c r="AK358" s="75"/>
      <c r="AL358" s="75"/>
    </row>
    <row r="359">
      <c r="A359" s="75"/>
      <c r="B359" s="75"/>
      <c r="C359" s="75"/>
      <c r="D359" s="75"/>
      <c r="E359" s="75"/>
      <c r="F359" s="75"/>
      <c r="G359" s="75"/>
      <c r="H359" s="7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5"/>
      <c r="AE359" s="75"/>
      <c r="AF359" s="75"/>
      <c r="AG359" s="75"/>
      <c r="AH359" s="75"/>
      <c r="AI359" s="75"/>
      <c r="AJ359" s="75"/>
      <c r="AK359" s="75"/>
      <c r="AL359" s="75"/>
    </row>
    <row r="360">
      <c r="A360" s="75"/>
      <c r="B360" s="75"/>
      <c r="C360" s="75"/>
      <c r="D360" s="75"/>
      <c r="E360" s="75"/>
      <c r="F360" s="75"/>
      <c r="G360" s="75"/>
      <c r="H360" s="7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5"/>
      <c r="AE360" s="75"/>
      <c r="AF360" s="75"/>
      <c r="AG360" s="75"/>
      <c r="AH360" s="75"/>
      <c r="AI360" s="75"/>
      <c r="AJ360" s="75"/>
      <c r="AK360" s="75"/>
      <c r="AL360" s="75"/>
    </row>
    <row r="361">
      <c r="A361" s="75"/>
      <c r="B361" s="75"/>
      <c r="C361" s="75"/>
      <c r="D361" s="75"/>
      <c r="E361" s="75"/>
      <c r="F361" s="75"/>
      <c r="G361" s="75"/>
      <c r="H361" s="7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5"/>
      <c r="AE361" s="75"/>
      <c r="AF361" s="75"/>
      <c r="AG361" s="75"/>
      <c r="AH361" s="75"/>
      <c r="AI361" s="75"/>
      <c r="AJ361" s="75"/>
      <c r="AK361" s="75"/>
      <c r="AL361" s="75"/>
    </row>
    <row r="362">
      <c r="A362" s="75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5"/>
      <c r="AE362" s="75"/>
      <c r="AF362" s="75"/>
      <c r="AG362" s="75"/>
      <c r="AH362" s="75"/>
      <c r="AI362" s="75"/>
      <c r="AJ362" s="75"/>
      <c r="AK362" s="75"/>
      <c r="AL362" s="75"/>
    </row>
    <row r="363">
      <c r="A363" s="75"/>
      <c r="B363" s="75"/>
      <c r="C363" s="75"/>
      <c r="D363" s="75"/>
      <c r="E363" s="75"/>
      <c r="F363" s="75"/>
      <c r="G363" s="75"/>
      <c r="H363" s="7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5"/>
      <c r="AE363" s="75"/>
      <c r="AF363" s="75"/>
      <c r="AG363" s="75"/>
      <c r="AH363" s="75"/>
      <c r="AI363" s="75"/>
      <c r="AJ363" s="75"/>
      <c r="AK363" s="75"/>
      <c r="AL363" s="75"/>
    </row>
    <row r="364">
      <c r="A364" s="75"/>
      <c r="B364" s="75"/>
      <c r="C364" s="75"/>
      <c r="D364" s="75"/>
      <c r="E364" s="75"/>
      <c r="F364" s="75"/>
      <c r="G364" s="75"/>
      <c r="H364" s="7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5"/>
      <c r="AE364" s="75"/>
      <c r="AF364" s="75"/>
      <c r="AG364" s="75"/>
      <c r="AH364" s="75"/>
      <c r="AI364" s="75"/>
      <c r="AJ364" s="75"/>
      <c r="AK364" s="75"/>
      <c r="AL364" s="75"/>
    </row>
    <row r="365">
      <c r="A365" s="75"/>
      <c r="B365" s="75"/>
      <c r="C365" s="75"/>
      <c r="D365" s="75"/>
      <c r="E365" s="75"/>
      <c r="F365" s="75"/>
      <c r="G365" s="75"/>
      <c r="H365" s="7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5"/>
      <c r="AE365" s="75"/>
      <c r="AF365" s="75"/>
      <c r="AG365" s="75"/>
      <c r="AH365" s="75"/>
      <c r="AI365" s="75"/>
      <c r="AJ365" s="75"/>
      <c r="AK365" s="75"/>
      <c r="AL365" s="75"/>
    </row>
    <row r="366">
      <c r="A366" s="75"/>
      <c r="B366" s="75"/>
      <c r="C366" s="75"/>
      <c r="D366" s="75"/>
      <c r="E366" s="75"/>
      <c r="F366" s="75"/>
      <c r="G366" s="75"/>
      <c r="H366" s="7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5"/>
      <c r="AE366" s="75"/>
      <c r="AF366" s="75"/>
      <c r="AG366" s="75"/>
      <c r="AH366" s="75"/>
      <c r="AI366" s="75"/>
      <c r="AJ366" s="75"/>
      <c r="AK366" s="75"/>
      <c r="AL366" s="75"/>
    </row>
    <row r="367">
      <c r="A367" s="75"/>
      <c r="B367" s="75"/>
      <c r="C367" s="75"/>
      <c r="D367" s="75"/>
      <c r="E367" s="75"/>
      <c r="F367" s="75"/>
      <c r="G367" s="75"/>
      <c r="H367" s="7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5"/>
      <c r="AE367" s="75"/>
      <c r="AF367" s="75"/>
      <c r="AG367" s="75"/>
      <c r="AH367" s="75"/>
      <c r="AI367" s="75"/>
      <c r="AJ367" s="75"/>
      <c r="AK367" s="75"/>
      <c r="AL367" s="75"/>
    </row>
    <row r="368">
      <c r="A368" s="75"/>
      <c r="B368" s="75"/>
      <c r="C368" s="75"/>
      <c r="D368" s="75"/>
      <c r="E368" s="75"/>
      <c r="F368" s="75"/>
      <c r="G368" s="75"/>
      <c r="H368" s="7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5"/>
      <c r="AE368" s="75"/>
      <c r="AF368" s="75"/>
      <c r="AG368" s="75"/>
      <c r="AH368" s="75"/>
      <c r="AI368" s="75"/>
      <c r="AJ368" s="75"/>
      <c r="AK368" s="75"/>
      <c r="AL368" s="75"/>
    </row>
    <row r="369">
      <c r="A369" s="75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5"/>
      <c r="AE369" s="75"/>
      <c r="AF369" s="75"/>
      <c r="AG369" s="75"/>
      <c r="AH369" s="75"/>
      <c r="AI369" s="75"/>
      <c r="AJ369" s="75"/>
      <c r="AK369" s="75"/>
      <c r="AL369" s="75"/>
    </row>
    <row r="370">
      <c r="A370" s="75"/>
      <c r="B370" s="75"/>
      <c r="C370" s="75"/>
      <c r="D370" s="75"/>
      <c r="E370" s="75"/>
      <c r="F370" s="75"/>
      <c r="G370" s="75"/>
      <c r="H370" s="7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5"/>
      <c r="AE370" s="75"/>
      <c r="AF370" s="75"/>
      <c r="AG370" s="75"/>
      <c r="AH370" s="75"/>
      <c r="AI370" s="75"/>
      <c r="AJ370" s="75"/>
      <c r="AK370" s="75"/>
      <c r="AL370" s="75"/>
    </row>
    <row r="371">
      <c r="A371" s="75"/>
      <c r="B371" s="75"/>
      <c r="C371" s="75"/>
      <c r="D371" s="75"/>
      <c r="E371" s="75"/>
      <c r="F371" s="75"/>
      <c r="G371" s="75"/>
      <c r="H371" s="7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5"/>
      <c r="AE371" s="75"/>
      <c r="AF371" s="75"/>
      <c r="AG371" s="75"/>
      <c r="AH371" s="75"/>
      <c r="AI371" s="75"/>
      <c r="AJ371" s="75"/>
      <c r="AK371" s="75"/>
      <c r="AL371" s="75"/>
    </row>
    <row r="372">
      <c r="A372" s="75"/>
      <c r="B372" s="75"/>
      <c r="C372" s="75"/>
      <c r="D372" s="75"/>
      <c r="E372" s="75"/>
      <c r="F372" s="75"/>
      <c r="G372" s="75"/>
      <c r="H372" s="7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5"/>
      <c r="AE372" s="75"/>
      <c r="AF372" s="75"/>
      <c r="AG372" s="75"/>
      <c r="AH372" s="75"/>
      <c r="AI372" s="75"/>
      <c r="AJ372" s="75"/>
      <c r="AK372" s="75"/>
      <c r="AL372" s="75"/>
    </row>
    <row r="373">
      <c r="A373" s="75"/>
      <c r="B373" s="75"/>
      <c r="C373" s="75"/>
      <c r="D373" s="75"/>
      <c r="E373" s="75"/>
      <c r="F373" s="75"/>
      <c r="G373" s="75"/>
      <c r="H373" s="7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5"/>
      <c r="AE373" s="75"/>
      <c r="AF373" s="75"/>
      <c r="AG373" s="75"/>
      <c r="AH373" s="75"/>
      <c r="AI373" s="75"/>
      <c r="AJ373" s="75"/>
      <c r="AK373" s="75"/>
      <c r="AL373" s="75"/>
    </row>
    <row r="374">
      <c r="A374" s="75"/>
      <c r="B374" s="75"/>
      <c r="C374" s="75"/>
      <c r="D374" s="75"/>
      <c r="E374" s="75"/>
      <c r="F374" s="75"/>
      <c r="G374" s="75"/>
      <c r="H374" s="7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5"/>
      <c r="AE374" s="75"/>
      <c r="AF374" s="75"/>
      <c r="AG374" s="75"/>
      <c r="AH374" s="75"/>
      <c r="AI374" s="75"/>
      <c r="AJ374" s="75"/>
      <c r="AK374" s="75"/>
      <c r="AL374" s="75"/>
    </row>
    <row r="375">
      <c r="A375" s="75"/>
      <c r="B375" s="75"/>
      <c r="C375" s="75"/>
      <c r="D375" s="75"/>
      <c r="E375" s="75"/>
      <c r="F375" s="75"/>
      <c r="G375" s="75"/>
      <c r="H375" s="7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5"/>
      <c r="AE375" s="75"/>
      <c r="AF375" s="75"/>
      <c r="AG375" s="75"/>
      <c r="AH375" s="75"/>
      <c r="AI375" s="75"/>
      <c r="AJ375" s="75"/>
      <c r="AK375" s="75"/>
      <c r="AL375" s="75"/>
    </row>
    <row r="376">
      <c r="A376" s="75"/>
      <c r="B376" s="75"/>
      <c r="C376" s="75"/>
      <c r="D376" s="75"/>
      <c r="E376" s="75"/>
      <c r="F376" s="75"/>
      <c r="G376" s="75"/>
      <c r="H376" s="7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5"/>
      <c r="AE376" s="75"/>
      <c r="AF376" s="75"/>
      <c r="AG376" s="75"/>
      <c r="AH376" s="75"/>
      <c r="AI376" s="75"/>
      <c r="AJ376" s="75"/>
      <c r="AK376" s="75"/>
      <c r="AL376" s="75"/>
    </row>
    <row r="377">
      <c r="A377" s="75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5"/>
      <c r="AE377" s="75"/>
      <c r="AF377" s="75"/>
      <c r="AG377" s="75"/>
      <c r="AH377" s="75"/>
      <c r="AI377" s="75"/>
      <c r="AJ377" s="75"/>
      <c r="AK377" s="75"/>
      <c r="AL377" s="75"/>
    </row>
    <row r="378">
      <c r="A378" s="75"/>
      <c r="B378" s="75"/>
      <c r="C378" s="75"/>
      <c r="D378" s="75"/>
      <c r="E378" s="75"/>
      <c r="F378" s="75"/>
      <c r="G378" s="75"/>
      <c r="H378" s="7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5"/>
      <c r="AE378" s="75"/>
      <c r="AF378" s="75"/>
      <c r="AG378" s="75"/>
      <c r="AH378" s="75"/>
      <c r="AI378" s="75"/>
      <c r="AJ378" s="75"/>
      <c r="AK378" s="75"/>
      <c r="AL378" s="75"/>
    </row>
    <row r="379">
      <c r="A379" s="75"/>
      <c r="B379" s="75"/>
      <c r="C379" s="75"/>
      <c r="D379" s="75"/>
      <c r="E379" s="75"/>
      <c r="F379" s="75"/>
      <c r="G379" s="75"/>
      <c r="H379" s="7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5"/>
      <c r="AE379" s="75"/>
      <c r="AF379" s="75"/>
      <c r="AG379" s="75"/>
      <c r="AH379" s="75"/>
      <c r="AI379" s="75"/>
      <c r="AJ379" s="75"/>
      <c r="AK379" s="75"/>
      <c r="AL379" s="75"/>
    </row>
    <row r="380">
      <c r="A380" s="75"/>
      <c r="B380" s="75"/>
      <c r="C380" s="75"/>
      <c r="D380" s="75"/>
      <c r="E380" s="75"/>
      <c r="F380" s="75"/>
      <c r="G380" s="75"/>
      <c r="H380" s="7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5"/>
      <c r="AE380" s="75"/>
      <c r="AF380" s="75"/>
      <c r="AG380" s="75"/>
      <c r="AH380" s="75"/>
      <c r="AI380" s="75"/>
      <c r="AJ380" s="75"/>
      <c r="AK380" s="75"/>
      <c r="AL380" s="75"/>
    </row>
    <row r="381">
      <c r="A381" s="75"/>
      <c r="B381" s="75"/>
      <c r="C381" s="75"/>
      <c r="D381" s="75"/>
      <c r="E381" s="75"/>
      <c r="F381" s="75"/>
      <c r="G381" s="75"/>
      <c r="H381" s="7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5"/>
      <c r="AE381" s="75"/>
      <c r="AF381" s="75"/>
      <c r="AG381" s="75"/>
      <c r="AH381" s="75"/>
      <c r="AI381" s="75"/>
      <c r="AJ381" s="75"/>
      <c r="AK381" s="75"/>
      <c r="AL381" s="75"/>
    </row>
    <row r="382">
      <c r="A382" s="75"/>
      <c r="B382" s="75"/>
      <c r="C382" s="75"/>
      <c r="D382" s="75"/>
      <c r="E382" s="75"/>
      <c r="F382" s="75"/>
      <c r="G382" s="75"/>
      <c r="H382" s="7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5"/>
      <c r="AE382" s="75"/>
      <c r="AF382" s="75"/>
      <c r="AG382" s="75"/>
      <c r="AH382" s="75"/>
      <c r="AI382" s="75"/>
      <c r="AJ382" s="75"/>
      <c r="AK382" s="75"/>
      <c r="AL382" s="75"/>
    </row>
    <row r="383">
      <c r="A383" s="75"/>
      <c r="B383" s="75"/>
      <c r="C383" s="75"/>
      <c r="D383" s="75"/>
      <c r="E383" s="75"/>
      <c r="F383" s="75"/>
      <c r="G383" s="75"/>
      <c r="H383" s="7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5"/>
      <c r="AE383" s="75"/>
      <c r="AF383" s="75"/>
      <c r="AG383" s="75"/>
      <c r="AH383" s="75"/>
      <c r="AI383" s="75"/>
      <c r="AJ383" s="75"/>
      <c r="AK383" s="75"/>
      <c r="AL383" s="75"/>
    </row>
    <row r="384">
      <c r="A384" s="75"/>
      <c r="B384" s="75"/>
      <c r="C384" s="75"/>
      <c r="D384" s="75"/>
      <c r="E384" s="75"/>
      <c r="F384" s="75"/>
      <c r="G384" s="75"/>
      <c r="H384" s="7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5"/>
      <c r="AE384" s="75"/>
      <c r="AF384" s="75"/>
      <c r="AG384" s="75"/>
      <c r="AH384" s="75"/>
      <c r="AI384" s="75"/>
      <c r="AJ384" s="75"/>
      <c r="AK384" s="75"/>
      <c r="AL384" s="75"/>
    </row>
    <row r="385">
      <c r="A385" s="75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5"/>
      <c r="AE385" s="75"/>
      <c r="AF385" s="75"/>
      <c r="AG385" s="75"/>
      <c r="AH385" s="75"/>
      <c r="AI385" s="75"/>
      <c r="AJ385" s="75"/>
      <c r="AK385" s="75"/>
      <c r="AL385" s="75"/>
    </row>
    <row r="386">
      <c r="A386" s="75"/>
      <c r="B386" s="75"/>
      <c r="C386" s="75"/>
      <c r="D386" s="75"/>
      <c r="E386" s="75"/>
      <c r="F386" s="75"/>
      <c r="G386" s="75"/>
      <c r="H386" s="7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5"/>
      <c r="AE386" s="75"/>
      <c r="AF386" s="75"/>
      <c r="AG386" s="75"/>
      <c r="AH386" s="75"/>
      <c r="AI386" s="75"/>
      <c r="AJ386" s="75"/>
      <c r="AK386" s="75"/>
      <c r="AL386" s="75"/>
    </row>
    <row r="387">
      <c r="A387" s="75"/>
      <c r="B387" s="75"/>
      <c r="C387" s="75"/>
      <c r="D387" s="75"/>
      <c r="E387" s="75"/>
      <c r="F387" s="75"/>
      <c r="G387" s="75"/>
      <c r="H387" s="7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5"/>
      <c r="AE387" s="75"/>
      <c r="AF387" s="75"/>
      <c r="AG387" s="75"/>
      <c r="AH387" s="75"/>
      <c r="AI387" s="75"/>
      <c r="AJ387" s="75"/>
      <c r="AK387" s="75"/>
      <c r="AL387" s="75"/>
    </row>
    <row r="388">
      <c r="A388" s="75"/>
      <c r="B388" s="75"/>
      <c r="C388" s="75"/>
      <c r="D388" s="75"/>
      <c r="E388" s="75"/>
      <c r="F388" s="75"/>
      <c r="G388" s="75"/>
      <c r="H388" s="7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5"/>
      <c r="AE388" s="75"/>
      <c r="AF388" s="75"/>
      <c r="AG388" s="75"/>
      <c r="AH388" s="75"/>
      <c r="AI388" s="75"/>
      <c r="AJ388" s="75"/>
      <c r="AK388" s="75"/>
      <c r="AL388" s="75"/>
    </row>
    <row r="389">
      <c r="A389" s="75"/>
      <c r="B389" s="75"/>
      <c r="C389" s="75"/>
      <c r="D389" s="75"/>
      <c r="E389" s="75"/>
      <c r="F389" s="75"/>
      <c r="G389" s="75"/>
      <c r="H389" s="7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5"/>
      <c r="AE389" s="75"/>
      <c r="AF389" s="75"/>
      <c r="AG389" s="75"/>
      <c r="AH389" s="75"/>
      <c r="AI389" s="75"/>
      <c r="AJ389" s="75"/>
      <c r="AK389" s="75"/>
      <c r="AL389" s="75"/>
    </row>
    <row r="390">
      <c r="A390" s="75"/>
      <c r="B390" s="75"/>
      <c r="C390" s="75"/>
      <c r="D390" s="75"/>
      <c r="E390" s="75"/>
      <c r="F390" s="75"/>
      <c r="G390" s="75"/>
      <c r="H390" s="7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5"/>
      <c r="AE390" s="75"/>
      <c r="AF390" s="75"/>
      <c r="AG390" s="75"/>
      <c r="AH390" s="75"/>
      <c r="AI390" s="75"/>
      <c r="AJ390" s="75"/>
      <c r="AK390" s="75"/>
      <c r="AL390" s="75"/>
    </row>
    <row r="391">
      <c r="A391" s="75"/>
      <c r="B391" s="75"/>
      <c r="C391" s="75"/>
      <c r="D391" s="75"/>
      <c r="E391" s="75"/>
      <c r="F391" s="75"/>
      <c r="G391" s="75"/>
      <c r="H391" s="7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5"/>
      <c r="AE391" s="75"/>
      <c r="AF391" s="75"/>
      <c r="AG391" s="75"/>
      <c r="AH391" s="75"/>
      <c r="AI391" s="75"/>
      <c r="AJ391" s="75"/>
      <c r="AK391" s="75"/>
      <c r="AL391" s="75"/>
    </row>
    <row r="392">
      <c r="A392" s="75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5"/>
      <c r="AE392" s="75"/>
      <c r="AF392" s="75"/>
      <c r="AG392" s="75"/>
      <c r="AH392" s="75"/>
      <c r="AI392" s="75"/>
      <c r="AJ392" s="75"/>
      <c r="AK392" s="75"/>
      <c r="AL392" s="75"/>
    </row>
    <row r="393">
      <c r="A393" s="75"/>
      <c r="B393" s="75"/>
      <c r="C393" s="75"/>
      <c r="D393" s="75"/>
      <c r="E393" s="75"/>
      <c r="F393" s="75"/>
      <c r="G393" s="75"/>
      <c r="H393" s="7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5"/>
      <c r="AE393" s="75"/>
      <c r="AF393" s="75"/>
      <c r="AG393" s="75"/>
      <c r="AH393" s="75"/>
      <c r="AI393" s="75"/>
      <c r="AJ393" s="75"/>
      <c r="AK393" s="75"/>
      <c r="AL393" s="75"/>
    </row>
    <row r="394">
      <c r="A394" s="75"/>
      <c r="B394" s="75"/>
      <c r="C394" s="75"/>
      <c r="D394" s="75"/>
      <c r="E394" s="75"/>
      <c r="F394" s="75"/>
      <c r="G394" s="75"/>
      <c r="H394" s="7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5"/>
      <c r="AE394" s="75"/>
      <c r="AF394" s="75"/>
      <c r="AG394" s="75"/>
      <c r="AH394" s="75"/>
      <c r="AI394" s="75"/>
      <c r="AJ394" s="75"/>
      <c r="AK394" s="75"/>
      <c r="AL394" s="75"/>
    </row>
    <row r="395">
      <c r="A395" s="75"/>
      <c r="B395" s="75"/>
      <c r="C395" s="75"/>
      <c r="D395" s="75"/>
      <c r="E395" s="75"/>
      <c r="F395" s="75"/>
      <c r="G395" s="75"/>
      <c r="H395" s="7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5"/>
      <c r="AE395" s="75"/>
      <c r="AF395" s="75"/>
      <c r="AG395" s="75"/>
      <c r="AH395" s="75"/>
      <c r="AI395" s="75"/>
      <c r="AJ395" s="75"/>
      <c r="AK395" s="75"/>
      <c r="AL395" s="75"/>
    </row>
    <row r="396">
      <c r="A396" s="75"/>
      <c r="B396" s="75"/>
      <c r="C396" s="75"/>
      <c r="D396" s="75"/>
      <c r="E396" s="75"/>
      <c r="F396" s="75"/>
      <c r="G396" s="75"/>
      <c r="H396" s="7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5"/>
      <c r="AE396" s="75"/>
      <c r="AF396" s="75"/>
      <c r="AG396" s="75"/>
      <c r="AH396" s="75"/>
      <c r="AI396" s="75"/>
      <c r="AJ396" s="75"/>
      <c r="AK396" s="75"/>
      <c r="AL396" s="75"/>
    </row>
    <row r="397">
      <c r="A397" s="75"/>
      <c r="B397" s="75"/>
      <c r="C397" s="75"/>
      <c r="D397" s="75"/>
      <c r="E397" s="75"/>
      <c r="F397" s="75"/>
      <c r="G397" s="75"/>
      <c r="H397" s="7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5"/>
      <c r="AE397" s="75"/>
      <c r="AF397" s="75"/>
      <c r="AG397" s="75"/>
      <c r="AH397" s="75"/>
      <c r="AI397" s="75"/>
      <c r="AJ397" s="75"/>
      <c r="AK397" s="75"/>
      <c r="AL397" s="75"/>
    </row>
    <row r="398">
      <c r="A398" s="75"/>
      <c r="B398" s="75"/>
      <c r="C398" s="75"/>
      <c r="D398" s="75"/>
      <c r="E398" s="75"/>
      <c r="F398" s="75"/>
      <c r="G398" s="75"/>
      <c r="H398" s="7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5"/>
      <c r="AE398" s="75"/>
      <c r="AF398" s="75"/>
      <c r="AG398" s="75"/>
      <c r="AH398" s="75"/>
      <c r="AI398" s="75"/>
      <c r="AJ398" s="75"/>
      <c r="AK398" s="75"/>
      <c r="AL398" s="75"/>
    </row>
    <row r="399">
      <c r="A399" s="75"/>
      <c r="B399" s="75"/>
      <c r="C399" s="75"/>
      <c r="D399" s="75"/>
      <c r="E399" s="75"/>
      <c r="F399" s="75"/>
      <c r="G399" s="75"/>
      <c r="H399" s="7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5"/>
      <c r="AE399" s="75"/>
      <c r="AF399" s="75"/>
      <c r="AG399" s="75"/>
      <c r="AH399" s="75"/>
      <c r="AI399" s="75"/>
      <c r="AJ399" s="75"/>
      <c r="AK399" s="75"/>
      <c r="AL399" s="75"/>
    </row>
    <row r="400">
      <c r="A400" s="75"/>
      <c r="B400" s="75"/>
      <c r="C400" s="75"/>
      <c r="D400" s="75"/>
      <c r="E400" s="75"/>
      <c r="F400" s="75"/>
      <c r="G400" s="75"/>
      <c r="H400" s="7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5"/>
      <c r="AE400" s="75"/>
      <c r="AF400" s="75"/>
      <c r="AG400" s="75"/>
      <c r="AH400" s="75"/>
      <c r="AI400" s="75"/>
      <c r="AJ400" s="75"/>
      <c r="AK400" s="75"/>
      <c r="AL400" s="75"/>
    </row>
    <row r="401">
      <c r="A401" s="75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5"/>
      <c r="AE401" s="75"/>
      <c r="AF401" s="75"/>
      <c r="AG401" s="75"/>
      <c r="AH401" s="75"/>
      <c r="AI401" s="75"/>
      <c r="AJ401" s="75"/>
      <c r="AK401" s="75"/>
      <c r="AL401" s="75"/>
    </row>
    <row r="402">
      <c r="A402" s="75"/>
      <c r="B402" s="75"/>
      <c r="C402" s="75"/>
      <c r="D402" s="75"/>
      <c r="E402" s="75"/>
      <c r="F402" s="75"/>
      <c r="G402" s="75"/>
      <c r="H402" s="7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5"/>
      <c r="AE402" s="75"/>
      <c r="AF402" s="75"/>
      <c r="AG402" s="75"/>
      <c r="AH402" s="75"/>
      <c r="AI402" s="75"/>
      <c r="AJ402" s="75"/>
      <c r="AK402" s="75"/>
      <c r="AL402" s="75"/>
    </row>
    <row r="403">
      <c r="A403" s="75"/>
      <c r="B403" s="75"/>
      <c r="C403" s="75"/>
      <c r="D403" s="75"/>
      <c r="E403" s="75"/>
      <c r="F403" s="75"/>
      <c r="G403" s="75"/>
      <c r="H403" s="7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5"/>
      <c r="AE403" s="75"/>
      <c r="AF403" s="75"/>
      <c r="AG403" s="75"/>
      <c r="AH403" s="75"/>
      <c r="AI403" s="75"/>
      <c r="AJ403" s="75"/>
      <c r="AK403" s="75"/>
      <c r="AL403" s="75"/>
    </row>
    <row r="404">
      <c r="A404" s="75"/>
      <c r="B404" s="75"/>
      <c r="C404" s="75"/>
      <c r="D404" s="75"/>
      <c r="E404" s="75"/>
      <c r="F404" s="75"/>
      <c r="G404" s="75"/>
      <c r="H404" s="7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5"/>
      <c r="AE404" s="75"/>
      <c r="AF404" s="75"/>
      <c r="AG404" s="75"/>
      <c r="AH404" s="75"/>
      <c r="AI404" s="75"/>
      <c r="AJ404" s="75"/>
      <c r="AK404" s="75"/>
      <c r="AL404" s="75"/>
    </row>
    <row r="405">
      <c r="A405" s="75"/>
      <c r="B405" s="75"/>
      <c r="C405" s="75"/>
      <c r="D405" s="75"/>
      <c r="E405" s="75"/>
      <c r="F405" s="75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5"/>
      <c r="AE405" s="75"/>
      <c r="AF405" s="75"/>
      <c r="AG405" s="75"/>
      <c r="AH405" s="75"/>
      <c r="AI405" s="75"/>
      <c r="AJ405" s="75"/>
      <c r="AK405" s="75"/>
      <c r="AL405" s="75"/>
    </row>
    <row r="406">
      <c r="A406" s="75"/>
      <c r="B406" s="75"/>
      <c r="C406" s="75"/>
      <c r="D406" s="75"/>
      <c r="E406" s="75"/>
      <c r="F406" s="75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5"/>
      <c r="AE406" s="75"/>
      <c r="AF406" s="75"/>
      <c r="AG406" s="75"/>
      <c r="AH406" s="75"/>
      <c r="AI406" s="75"/>
      <c r="AJ406" s="75"/>
      <c r="AK406" s="75"/>
      <c r="AL406" s="75"/>
    </row>
    <row r="407">
      <c r="A407" s="75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5"/>
      <c r="AE407" s="75"/>
      <c r="AF407" s="75"/>
      <c r="AG407" s="75"/>
      <c r="AH407" s="75"/>
      <c r="AI407" s="75"/>
      <c r="AJ407" s="75"/>
      <c r="AK407" s="75"/>
      <c r="AL407" s="75"/>
    </row>
    <row r="408">
      <c r="A408" s="75"/>
      <c r="B408" s="75"/>
      <c r="C408" s="75"/>
      <c r="D408" s="75"/>
      <c r="E408" s="75"/>
      <c r="F408" s="75"/>
      <c r="G408" s="75"/>
      <c r="H408" s="7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5"/>
      <c r="AE408" s="75"/>
      <c r="AF408" s="75"/>
      <c r="AG408" s="75"/>
      <c r="AH408" s="75"/>
      <c r="AI408" s="75"/>
      <c r="AJ408" s="75"/>
      <c r="AK408" s="75"/>
      <c r="AL408" s="75"/>
    </row>
    <row r="409">
      <c r="A409" s="75"/>
      <c r="B409" s="75"/>
      <c r="C409" s="75"/>
      <c r="D409" s="75"/>
      <c r="E409" s="75"/>
      <c r="F409" s="75"/>
      <c r="G409" s="75"/>
      <c r="H409" s="7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5"/>
      <c r="AE409" s="75"/>
      <c r="AF409" s="75"/>
      <c r="AG409" s="75"/>
      <c r="AH409" s="75"/>
      <c r="AI409" s="75"/>
      <c r="AJ409" s="75"/>
      <c r="AK409" s="75"/>
      <c r="AL409" s="75"/>
    </row>
    <row r="410">
      <c r="A410" s="75"/>
      <c r="B410" s="75"/>
      <c r="C410" s="75"/>
      <c r="D410" s="75"/>
      <c r="E410" s="75"/>
      <c r="F410" s="75"/>
      <c r="G410" s="75"/>
      <c r="H410" s="7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5"/>
      <c r="AE410" s="75"/>
      <c r="AF410" s="75"/>
      <c r="AG410" s="75"/>
      <c r="AH410" s="75"/>
      <c r="AI410" s="75"/>
      <c r="AJ410" s="75"/>
      <c r="AK410" s="75"/>
      <c r="AL410" s="75"/>
    </row>
    <row r="411">
      <c r="A411" s="75"/>
      <c r="B411" s="75"/>
      <c r="C411" s="75"/>
      <c r="D411" s="75"/>
      <c r="E411" s="75"/>
      <c r="F411" s="75"/>
      <c r="G411" s="75"/>
      <c r="H411" s="7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5"/>
      <c r="AE411" s="75"/>
      <c r="AF411" s="75"/>
      <c r="AG411" s="75"/>
      <c r="AH411" s="75"/>
      <c r="AI411" s="75"/>
      <c r="AJ411" s="75"/>
      <c r="AK411" s="75"/>
      <c r="AL411" s="75"/>
    </row>
    <row r="412">
      <c r="A412" s="75"/>
      <c r="B412" s="75"/>
      <c r="C412" s="75"/>
      <c r="D412" s="75"/>
      <c r="E412" s="75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5"/>
      <c r="AE412" s="75"/>
      <c r="AF412" s="75"/>
      <c r="AG412" s="75"/>
      <c r="AH412" s="75"/>
      <c r="AI412" s="75"/>
      <c r="AJ412" s="75"/>
      <c r="AK412" s="75"/>
      <c r="AL412" s="75"/>
    </row>
    <row r="413">
      <c r="A413" s="75"/>
      <c r="B413" s="75"/>
      <c r="C413" s="75"/>
      <c r="D413" s="75"/>
      <c r="E413" s="75"/>
      <c r="F413" s="75"/>
      <c r="G413" s="75"/>
      <c r="H413" s="7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5"/>
      <c r="AE413" s="75"/>
      <c r="AF413" s="75"/>
      <c r="AG413" s="75"/>
      <c r="AH413" s="75"/>
      <c r="AI413" s="75"/>
      <c r="AJ413" s="75"/>
      <c r="AK413" s="75"/>
      <c r="AL413" s="75"/>
    </row>
    <row r="414">
      <c r="A414" s="75"/>
      <c r="B414" s="75"/>
      <c r="C414" s="75"/>
      <c r="D414" s="75"/>
      <c r="E414" s="75"/>
      <c r="F414" s="75"/>
      <c r="G414" s="75"/>
      <c r="H414" s="7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5"/>
      <c r="AE414" s="75"/>
      <c r="AF414" s="75"/>
      <c r="AG414" s="75"/>
      <c r="AH414" s="75"/>
      <c r="AI414" s="75"/>
      <c r="AJ414" s="75"/>
      <c r="AK414" s="75"/>
      <c r="AL414" s="75"/>
    </row>
    <row r="415">
      <c r="A415" s="75"/>
      <c r="B415" s="75"/>
      <c r="C415" s="75"/>
      <c r="D415" s="75"/>
      <c r="E415" s="75"/>
      <c r="F415" s="75"/>
      <c r="G415" s="75"/>
      <c r="H415" s="7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5"/>
      <c r="AE415" s="75"/>
      <c r="AF415" s="75"/>
      <c r="AG415" s="75"/>
      <c r="AH415" s="75"/>
      <c r="AI415" s="75"/>
      <c r="AJ415" s="75"/>
      <c r="AK415" s="75"/>
      <c r="AL415" s="75"/>
    </row>
    <row r="416">
      <c r="A416" s="75"/>
      <c r="B416" s="75"/>
      <c r="C416" s="75"/>
      <c r="D416" s="75"/>
      <c r="E416" s="75"/>
      <c r="F416" s="75"/>
      <c r="G416" s="75"/>
      <c r="H416" s="7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5"/>
      <c r="AE416" s="75"/>
      <c r="AF416" s="75"/>
      <c r="AG416" s="75"/>
      <c r="AH416" s="75"/>
      <c r="AI416" s="75"/>
      <c r="AJ416" s="75"/>
      <c r="AK416" s="75"/>
      <c r="AL416" s="75"/>
    </row>
    <row r="417">
      <c r="A417" s="75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5"/>
      <c r="AE417" s="75"/>
      <c r="AF417" s="75"/>
      <c r="AG417" s="75"/>
      <c r="AH417" s="75"/>
      <c r="AI417" s="75"/>
      <c r="AJ417" s="75"/>
      <c r="AK417" s="75"/>
      <c r="AL417" s="75"/>
    </row>
    <row r="418">
      <c r="A418" s="75"/>
      <c r="B418" s="75"/>
      <c r="C418" s="75"/>
      <c r="D418" s="75"/>
      <c r="E418" s="75"/>
      <c r="F418" s="75"/>
      <c r="G418" s="75"/>
      <c r="H418" s="7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5"/>
      <c r="AE418" s="75"/>
      <c r="AF418" s="75"/>
      <c r="AG418" s="75"/>
      <c r="AH418" s="75"/>
      <c r="AI418" s="75"/>
      <c r="AJ418" s="75"/>
      <c r="AK418" s="75"/>
      <c r="AL418" s="75"/>
    </row>
    <row r="419">
      <c r="A419" s="75"/>
      <c r="B419" s="75"/>
      <c r="C419" s="75"/>
      <c r="D419" s="75"/>
      <c r="E419" s="75"/>
      <c r="F419" s="75"/>
      <c r="G419" s="75"/>
      <c r="H419" s="7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5"/>
      <c r="AE419" s="75"/>
      <c r="AF419" s="75"/>
      <c r="AG419" s="75"/>
      <c r="AH419" s="75"/>
      <c r="AI419" s="75"/>
      <c r="AJ419" s="75"/>
      <c r="AK419" s="75"/>
      <c r="AL419" s="75"/>
    </row>
    <row r="420">
      <c r="A420" s="75"/>
      <c r="B420" s="75"/>
      <c r="C420" s="75"/>
      <c r="D420" s="75"/>
      <c r="E420" s="75"/>
      <c r="F420" s="75"/>
      <c r="G420" s="75"/>
      <c r="H420" s="7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5"/>
      <c r="AE420" s="75"/>
      <c r="AF420" s="75"/>
      <c r="AG420" s="75"/>
      <c r="AH420" s="75"/>
      <c r="AI420" s="75"/>
      <c r="AJ420" s="75"/>
      <c r="AK420" s="75"/>
      <c r="AL420" s="75"/>
    </row>
    <row r="421">
      <c r="A421" s="75"/>
      <c r="B421" s="75"/>
      <c r="C421" s="75"/>
      <c r="D421" s="75"/>
      <c r="E421" s="75"/>
      <c r="F421" s="75"/>
      <c r="G421" s="75"/>
      <c r="H421" s="7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5"/>
      <c r="AE421" s="75"/>
      <c r="AF421" s="75"/>
      <c r="AG421" s="75"/>
      <c r="AH421" s="75"/>
      <c r="AI421" s="75"/>
      <c r="AJ421" s="75"/>
      <c r="AK421" s="75"/>
      <c r="AL421" s="75"/>
    </row>
    <row r="422">
      <c r="A422" s="75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5"/>
      <c r="AE422" s="75"/>
      <c r="AF422" s="75"/>
      <c r="AG422" s="75"/>
      <c r="AH422" s="75"/>
      <c r="AI422" s="75"/>
      <c r="AJ422" s="75"/>
      <c r="AK422" s="75"/>
      <c r="AL422" s="75"/>
    </row>
    <row r="423">
      <c r="A423" s="75"/>
      <c r="B423" s="75"/>
      <c r="C423" s="75"/>
      <c r="D423" s="75"/>
      <c r="E423" s="75"/>
      <c r="F423" s="75"/>
      <c r="G423" s="75"/>
      <c r="H423" s="7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5"/>
      <c r="AE423" s="75"/>
      <c r="AF423" s="75"/>
      <c r="AG423" s="75"/>
      <c r="AH423" s="75"/>
      <c r="AI423" s="75"/>
      <c r="AJ423" s="75"/>
      <c r="AK423" s="75"/>
      <c r="AL423" s="75"/>
    </row>
    <row r="424">
      <c r="A424" s="75"/>
      <c r="B424" s="75"/>
      <c r="C424" s="75"/>
      <c r="D424" s="75"/>
      <c r="E424" s="75"/>
      <c r="F424" s="75"/>
      <c r="G424" s="75"/>
      <c r="H424" s="7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5"/>
      <c r="AE424" s="75"/>
      <c r="AF424" s="75"/>
      <c r="AG424" s="75"/>
      <c r="AH424" s="75"/>
      <c r="AI424" s="75"/>
      <c r="AJ424" s="75"/>
      <c r="AK424" s="75"/>
      <c r="AL424" s="75"/>
    </row>
    <row r="425">
      <c r="A425" s="75"/>
      <c r="B425" s="75"/>
      <c r="C425" s="75"/>
      <c r="D425" s="75"/>
      <c r="E425" s="75"/>
      <c r="F425" s="75"/>
      <c r="G425" s="75"/>
      <c r="H425" s="7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5"/>
      <c r="AE425" s="75"/>
      <c r="AF425" s="75"/>
      <c r="AG425" s="75"/>
      <c r="AH425" s="75"/>
      <c r="AI425" s="75"/>
      <c r="AJ425" s="75"/>
      <c r="AK425" s="75"/>
      <c r="AL425" s="75"/>
    </row>
    <row r="426">
      <c r="A426" s="75"/>
      <c r="B426" s="75"/>
      <c r="C426" s="75"/>
      <c r="D426" s="75"/>
      <c r="E426" s="75"/>
      <c r="F426" s="75"/>
      <c r="G426" s="75"/>
      <c r="H426" s="7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5"/>
      <c r="AE426" s="75"/>
      <c r="AF426" s="75"/>
      <c r="AG426" s="75"/>
      <c r="AH426" s="75"/>
      <c r="AI426" s="75"/>
      <c r="AJ426" s="75"/>
      <c r="AK426" s="75"/>
      <c r="AL426" s="75"/>
    </row>
    <row r="427">
      <c r="A427" s="75"/>
      <c r="B427" s="75"/>
      <c r="C427" s="75"/>
      <c r="D427" s="75"/>
      <c r="E427" s="75"/>
      <c r="F427" s="75"/>
      <c r="G427" s="75"/>
      <c r="H427" s="7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5"/>
      <c r="AE427" s="75"/>
      <c r="AF427" s="75"/>
      <c r="AG427" s="75"/>
      <c r="AH427" s="75"/>
      <c r="AI427" s="75"/>
      <c r="AJ427" s="75"/>
      <c r="AK427" s="75"/>
      <c r="AL427" s="75"/>
    </row>
    <row r="428">
      <c r="A428" s="75"/>
      <c r="B428" s="75"/>
      <c r="C428" s="75"/>
      <c r="D428" s="75"/>
      <c r="E428" s="75"/>
      <c r="F428" s="75"/>
      <c r="G428" s="75"/>
      <c r="H428" s="7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5"/>
      <c r="AE428" s="75"/>
      <c r="AF428" s="75"/>
      <c r="AG428" s="75"/>
      <c r="AH428" s="75"/>
      <c r="AI428" s="75"/>
      <c r="AJ428" s="75"/>
      <c r="AK428" s="75"/>
      <c r="AL428" s="75"/>
    </row>
    <row r="429">
      <c r="A429" s="75"/>
      <c r="B429" s="75"/>
      <c r="C429" s="75"/>
      <c r="D429" s="75"/>
      <c r="E429" s="75"/>
      <c r="F429" s="75"/>
      <c r="G429" s="75"/>
      <c r="H429" s="7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5"/>
      <c r="AE429" s="75"/>
      <c r="AF429" s="75"/>
      <c r="AG429" s="75"/>
      <c r="AH429" s="75"/>
      <c r="AI429" s="75"/>
      <c r="AJ429" s="75"/>
      <c r="AK429" s="75"/>
      <c r="AL429" s="75"/>
    </row>
    <row r="430">
      <c r="A430" s="75"/>
      <c r="B430" s="75"/>
      <c r="C430" s="75"/>
      <c r="D430" s="75"/>
      <c r="E430" s="75"/>
      <c r="F430" s="75"/>
      <c r="G430" s="75"/>
      <c r="H430" s="7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5"/>
      <c r="AE430" s="75"/>
      <c r="AF430" s="75"/>
      <c r="AG430" s="75"/>
      <c r="AH430" s="75"/>
      <c r="AI430" s="75"/>
      <c r="AJ430" s="75"/>
      <c r="AK430" s="75"/>
      <c r="AL430" s="75"/>
    </row>
    <row r="431">
      <c r="A431" s="75"/>
      <c r="B431" s="75"/>
      <c r="C431" s="75"/>
      <c r="D431" s="75"/>
      <c r="E431" s="75"/>
      <c r="F431" s="75"/>
      <c r="G431" s="75"/>
      <c r="H431" s="7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5"/>
      <c r="AE431" s="75"/>
      <c r="AF431" s="75"/>
      <c r="AG431" s="75"/>
      <c r="AH431" s="75"/>
      <c r="AI431" s="75"/>
      <c r="AJ431" s="75"/>
      <c r="AK431" s="75"/>
      <c r="AL431" s="75"/>
    </row>
    <row r="432">
      <c r="A432" s="75"/>
      <c r="B432" s="75"/>
      <c r="C432" s="75"/>
      <c r="D432" s="75"/>
      <c r="E432" s="75"/>
      <c r="F432" s="75"/>
      <c r="G432" s="75"/>
      <c r="H432" s="7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5"/>
      <c r="AE432" s="75"/>
      <c r="AF432" s="75"/>
      <c r="AG432" s="75"/>
      <c r="AH432" s="75"/>
      <c r="AI432" s="75"/>
      <c r="AJ432" s="75"/>
      <c r="AK432" s="75"/>
      <c r="AL432" s="75"/>
    </row>
    <row r="433">
      <c r="A433" s="75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5"/>
      <c r="AE433" s="75"/>
      <c r="AF433" s="75"/>
      <c r="AG433" s="75"/>
      <c r="AH433" s="75"/>
      <c r="AI433" s="75"/>
      <c r="AJ433" s="75"/>
      <c r="AK433" s="75"/>
      <c r="AL433" s="75"/>
    </row>
    <row r="434">
      <c r="A434" s="75"/>
      <c r="B434" s="75"/>
      <c r="C434" s="75"/>
      <c r="D434" s="75"/>
      <c r="E434" s="75"/>
      <c r="F434" s="75"/>
      <c r="G434" s="75"/>
      <c r="H434" s="7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5"/>
      <c r="AE434" s="75"/>
      <c r="AF434" s="75"/>
      <c r="AG434" s="75"/>
      <c r="AH434" s="75"/>
      <c r="AI434" s="75"/>
      <c r="AJ434" s="75"/>
      <c r="AK434" s="75"/>
      <c r="AL434" s="75"/>
    </row>
    <row r="435">
      <c r="A435" s="75"/>
      <c r="B435" s="75"/>
      <c r="C435" s="75"/>
      <c r="D435" s="75"/>
      <c r="E435" s="75"/>
      <c r="F435" s="75"/>
      <c r="G435" s="75"/>
      <c r="H435" s="7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5"/>
      <c r="AE435" s="75"/>
      <c r="AF435" s="75"/>
      <c r="AG435" s="75"/>
      <c r="AH435" s="75"/>
      <c r="AI435" s="75"/>
      <c r="AJ435" s="75"/>
      <c r="AK435" s="75"/>
      <c r="AL435" s="75"/>
    </row>
    <row r="436">
      <c r="A436" s="75"/>
      <c r="B436" s="75"/>
      <c r="C436" s="75"/>
      <c r="D436" s="75"/>
      <c r="E436" s="75"/>
      <c r="F436" s="75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5"/>
      <c r="AE436" s="75"/>
      <c r="AF436" s="75"/>
      <c r="AG436" s="75"/>
      <c r="AH436" s="75"/>
      <c r="AI436" s="75"/>
      <c r="AJ436" s="75"/>
      <c r="AK436" s="75"/>
      <c r="AL436" s="75"/>
    </row>
    <row r="437">
      <c r="A437" s="75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5"/>
      <c r="AE437" s="75"/>
      <c r="AF437" s="75"/>
      <c r="AG437" s="75"/>
      <c r="AH437" s="75"/>
      <c r="AI437" s="75"/>
      <c r="AJ437" s="75"/>
      <c r="AK437" s="75"/>
      <c r="AL437" s="75"/>
    </row>
    <row r="438">
      <c r="A438" s="75"/>
      <c r="B438" s="75"/>
      <c r="C438" s="75"/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5"/>
      <c r="AE438" s="75"/>
      <c r="AF438" s="75"/>
      <c r="AG438" s="75"/>
      <c r="AH438" s="75"/>
      <c r="AI438" s="75"/>
      <c r="AJ438" s="75"/>
      <c r="AK438" s="75"/>
      <c r="AL438" s="75"/>
    </row>
    <row r="439">
      <c r="A439" s="75"/>
      <c r="B439" s="75"/>
      <c r="C439" s="75"/>
      <c r="D439" s="75"/>
      <c r="E439" s="75"/>
      <c r="F439" s="75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5"/>
      <c r="AE439" s="75"/>
      <c r="AF439" s="75"/>
      <c r="AG439" s="75"/>
      <c r="AH439" s="75"/>
      <c r="AI439" s="75"/>
      <c r="AJ439" s="75"/>
      <c r="AK439" s="75"/>
      <c r="AL439" s="75"/>
    </row>
    <row r="440">
      <c r="A440" s="75"/>
      <c r="B440" s="75"/>
      <c r="C440" s="75"/>
      <c r="D440" s="75"/>
      <c r="E440" s="75"/>
      <c r="F440" s="75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5"/>
      <c r="AE440" s="75"/>
      <c r="AF440" s="75"/>
      <c r="AG440" s="75"/>
      <c r="AH440" s="75"/>
      <c r="AI440" s="75"/>
      <c r="AJ440" s="75"/>
      <c r="AK440" s="75"/>
      <c r="AL440" s="75"/>
    </row>
    <row r="441">
      <c r="A441" s="75"/>
      <c r="B441" s="75"/>
      <c r="C441" s="75"/>
      <c r="D441" s="75"/>
      <c r="E441" s="75"/>
      <c r="F441" s="75"/>
      <c r="G441" s="75"/>
      <c r="H441" s="7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5"/>
      <c r="AE441" s="75"/>
      <c r="AF441" s="75"/>
      <c r="AG441" s="75"/>
      <c r="AH441" s="75"/>
      <c r="AI441" s="75"/>
      <c r="AJ441" s="75"/>
      <c r="AK441" s="75"/>
      <c r="AL441" s="75"/>
    </row>
    <row r="442">
      <c r="A442" s="75"/>
      <c r="B442" s="75"/>
      <c r="C442" s="75"/>
      <c r="D442" s="75"/>
      <c r="E442" s="75"/>
      <c r="F442" s="75"/>
      <c r="G442" s="75"/>
      <c r="H442" s="7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5"/>
      <c r="AE442" s="75"/>
      <c r="AF442" s="75"/>
      <c r="AG442" s="75"/>
      <c r="AH442" s="75"/>
      <c r="AI442" s="75"/>
      <c r="AJ442" s="75"/>
      <c r="AK442" s="75"/>
      <c r="AL442" s="75"/>
    </row>
    <row r="443">
      <c r="A443" s="75"/>
      <c r="B443" s="75"/>
      <c r="C443" s="75"/>
      <c r="D443" s="75"/>
      <c r="E443" s="75"/>
      <c r="F443" s="75"/>
      <c r="G443" s="75"/>
      <c r="H443" s="7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5"/>
      <c r="AE443" s="75"/>
      <c r="AF443" s="75"/>
      <c r="AG443" s="75"/>
      <c r="AH443" s="75"/>
      <c r="AI443" s="75"/>
      <c r="AJ443" s="75"/>
      <c r="AK443" s="75"/>
      <c r="AL443" s="75"/>
    </row>
    <row r="444">
      <c r="A444" s="75"/>
      <c r="B444" s="75"/>
      <c r="C444" s="75"/>
      <c r="D444" s="75"/>
      <c r="E444" s="75"/>
      <c r="F444" s="75"/>
      <c r="G444" s="75"/>
      <c r="H444" s="7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5"/>
      <c r="AE444" s="75"/>
      <c r="AF444" s="75"/>
      <c r="AG444" s="75"/>
      <c r="AH444" s="75"/>
      <c r="AI444" s="75"/>
      <c r="AJ444" s="75"/>
      <c r="AK444" s="75"/>
      <c r="AL444" s="75"/>
    </row>
    <row r="445">
      <c r="A445" s="75"/>
      <c r="B445" s="75"/>
      <c r="C445" s="75"/>
      <c r="D445" s="75"/>
      <c r="E445" s="75"/>
      <c r="F445" s="75"/>
      <c r="G445" s="75"/>
      <c r="H445" s="7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5"/>
      <c r="AE445" s="75"/>
      <c r="AF445" s="75"/>
      <c r="AG445" s="75"/>
      <c r="AH445" s="75"/>
      <c r="AI445" s="75"/>
      <c r="AJ445" s="75"/>
      <c r="AK445" s="75"/>
      <c r="AL445" s="75"/>
    </row>
    <row r="446">
      <c r="A446" s="75"/>
      <c r="B446" s="75"/>
      <c r="C446" s="75"/>
      <c r="D446" s="75"/>
      <c r="E446" s="75"/>
      <c r="F446" s="75"/>
      <c r="G446" s="75"/>
      <c r="H446" s="7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5"/>
      <c r="AE446" s="75"/>
      <c r="AF446" s="75"/>
      <c r="AG446" s="75"/>
      <c r="AH446" s="75"/>
      <c r="AI446" s="75"/>
      <c r="AJ446" s="75"/>
      <c r="AK446" s="75"/>
      <c r="AL446" s="75"/>
    </row>
    <row r="447">
      <c r="A447" s="75"/>
      <c r="B447" s="75"/>
      <c r="C447" s="75"/>
      <c r="D447" s="75"/>
      <c r="E447" s="75"/>
      <c r="F447" s="75"/>
      <c r="G447" s="75"/>
      <c r="H447" s="7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5"/>
      <c r="AE447" s="75"/>
      <c r="AF447" s="75"/>
      <c r="AG447" s="75"/>
      <c r="AH447" s="75"/>
      <c r="AI447" s="75"/>
      <c r="AJ447" s="75"/>
      <c r="AK447" s="75"/>
      <c r="AL447" s="75"/>
    </row>
    <row r="448">
      <c r="A448" s="75"/>
      <c r="B448" s="75"/>
      <c r="C448" s="75"/>
      <c r="D448" s="75"/>
      <c r="E448" s="75"/>
      <c r="F448" s="75"/>
      <c r="G448" s="75"/>
      <c r="H448" s="7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5"/>
      <c r="AE448" s="75"/>
      <c r="AF448" s="75"/>
      <c r="AG448" s="75"/>
      <c r="AH448" s="75"/>
      <c r="AI448" s="75"/>
      <c r="AJ448" s="75"/>
      <c r="AK448" s="75"/>
      <c r="AL448" s="75"/>
    </row>
    <row r="449">
      <c r="A449" s="75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5"/>
      <c r="AE449" s="75"/>
      <c r="AF449" s="75"/>
      <c r="AG449" s="75"/>
      <c r="AH449" s="75"/>
      <c r="AI449" s="75"/>
      <c r="AJ449" s="75"/>
      <c r="AK449" s="75"/>
      <c r="AL449" s="75"/>
    </row>
    <row r="450">
      <c r="A450" s="75"/>
      <c r="B450" s="75"/>
      <c r="C450" s="75"/>
      <c r="D450" s="75"/>
      <c r="E450" s="75"/>
      <c r="F450" s="75"/>
      <c r="G450" s="75"/>
      <c r="H450" s="7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5"/>
      <c r="AE450" s="75"/>
      <c r="AF450" s="75"/>
      <c r="AG450" s="75"/>
      <c r="AH450" s="75"/>
      <c r="AI450" s="75"/>
      <c r="AJ450" s="75"/>
      <c r="AK450" s="75"/>
      <c r="AL450" s="75"/>
    </row>
    <row r="451">
      <c r="A451" s="75"/>
      <c r="B451" s="75"/>
      <c r="C451" s="75"/>
      <c r="D451" s="75"/>
      <c r="E451" s="75"/>
      <c r="F451" s="75"/>
      <c r="G451" s="75"/>
      <c r="H451" s="7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5"/>
      <c r="AE451" s="75"/>
      <c r="AF451" s="75"/>
      <c r="AG451" s="75"/>
      <c r="AH451" s="75"/>
      <c r="AI451" s="75"/>
      <c r="AJ451" s="75"/>
      <c r="AK451" s="75"/>
      <c r="AL451" s="75"/>
    </row>
    <row r="452">
      <c r="A452" s="75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5"/>
      <c r="AE452" s="75"/>
      <c r="AF452" s="75"/>
      <c r="AG452" s="75"/>
      <c r="AH452" s="75"/>
      <c r="AI452" s="75"/>
      <c r="AJ452" s="75"/>
      <c r="AK452" s="75"/>
      <c r="AL452" s="75"/>
    </row>
    <row r="453">
      <c r="A453" s="75"/>
      <c r="B453" s="75"/>
      <c r="C453" s="75"/>
      <c r="D453" s="75"/>
      <c r="E453" s="75"/>
      <c r="F453" s="75"/>
      <c r="G453" s="75"/>
      <c r="H453" s="7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5"/>
      <c r="AE453" s="75"/>
      <c r="AF453" s="75"/>
      <c r="AG453" s="75"/>
      <c r="AH453" s="75"/>
      <c r="AI453" s="75"/>
      <c r="AJ453" s="75"/>
      <c r="AK453" s="75"/>
      <c r="AL453" s="75"/>
    </row>
    <row r="454">
      <c r="A454" s="75"/>
      <c r="B454" s="75"/>
      <c r="C454" s="75"/>
      <c r="D454" s="75"/>
      <c r="E454" s="75"/>
      <c r="F454" s="75"/>
      <c r="G454" s="75"/>
      <c r="H454" s="7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5"/>
      <c r="AE454" s="75"/>
      <c r="AF454" s="75"/>
      <c r="AG454" s="75"/>
      <c r="AH454" s="75"/>
      <c r="AI454" s="75"/>
      <c r="AJ454" s="75"/>
      <c r="AK454" s="75"/>
      <c r="AL454" s="75"/>
    </row>
    <row r="455">
      <c r="A455" s="75"/>
      <c r="B455" s="75"/>
      <c r="C455" s="75"/>
      <c r="D455" s="75"/>
      <c r="E455" s="75"/>
      <c r="F455" s="75"/>
      <c r="G455" s="75"/>
      <c r="H455" s="7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5"/>
      <c r="AE455" s="75"/>
      <c r="AF455" s="75"/>
      <c r="AG455" s="75"/>
      <c r="AH455" s="75"/>
      <c r="AI455" s="75"/>
      <c r="AJ455" s="75"/>
      <c r="AK455" s="75"/>
      <c r="AL455" s="75"/>
    </row>
    <row r="456">
      <c r="A456" s="75"/>
      <c r="B456" s="75"/>
      <c r="C456" s="75"/>
      <c r="D456" s="75"/>
      <c r="E456" s="75"/>
      <c r="F456" s="75"/>
      <c r="G456" s="75"/>
      <c r="H456" s="7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5"/>
      <c r="AE456" s="75"/>
      <c r="AF456" s="75"/>
      <c r="AG456" s="75"/>
      <c r="AH456" s="75"/>
      <c r="AI456" s="75"/>
      <c r="AJ456" s="75"/>
      <c r="AK456" s="75"/>
      <c r="AL456" s="75"/>
    </row>
    <row r="457">
      <c r="A457" s="75"/>
      <c r="B457" s="75"/>
      <c r="C457" s="75"/>
      <c r="D457" s="75"/>
      <c r="E457" s="75"/>
      <c r="F457" s="75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5"/>
      <c r="AE457" s="75"/>
      <c r="AF457" s="75"/>
      <c r="AG457" s="75"/>
      <c r="AH457" s="75"/>
      <c r="AI457" s="75"/>
      <c r="AJ457" s="75"/>
      <c r="AK457" s="75"/>
      <c r="AL457" s="75"/>
    </row>
    <row r="458">
      <c r="A458" s="75"/>
      <c r="B458" s="75"/>
      <c r="C458" s="75"/>
      <c r="D458" s="75"/>
      <c r="E458" s="75"/>
      <c r="F458" s="75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5"/>
      <c r="AE458" s="75"/>
      <c r="AF458" s="75"/>
      <c r="AG458" s="75"/>
      <c r="AH458" s="75"/>
      <c r="AI458" s="75"/>
      <c r="AJ458" s="75"/>
      <c r="AK458" s="75"/>
      <c r="AL458" s="75"/>
    </row>
    <row r="459">
      <c r="A459" s="75"/>
      <c r="B459" s="75"/>
      <c r="C459" s="75"/>
      <c r="D459" s="75"/>
      <c r="E459" s="75"/>
      <c r="F459" s="75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5"/>
      <c r="AE459" s="75"/>
      <c r="AF459" s="75"/>
      <c r="AG459" s="75"/>
      <c r="AH459" s="75"/>
      <c r="AI459" s="75"/>
      <c r="AJ459" s="75"/>
      <c r="AK459" s="75"/>
      <c r="AL459" s="75"/>
    </row>
    <row r="460">
      <c r="A460" s="75"/>
      <c r="B460" s="75"/>
      <c r="C460" s="75"/>
      <c r="D460" s="75"/>
      <c r="E460" s="75"/>
      <c r="F460" s="75"/>
      <c r="G460" s="75"/>
      <c r="H460" s="7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5"/>
      <c r="AE460" s="75"/>
      <c r="AF460" s="75"/>
      <c r="AG460" s="75"/>
      <c r="AH460" s="75"/>
      <c r="AI460" s="75"/>
      <c r="AJ460" s="75"/>
      <c r="AK460" s="75"/>
      <c r="AL460" s="75"/>
    </row>
    <row r="461">
      <c r="A461" s="75"/>
      <c r="B461" s="75"/>
      <c r="C461" s="75"/>
      <c r="D461" s="75"/>
      <c r="E461" s="75"/>
      <c r="F461" s="75"/>
      <c r="G461" s="75"/>
      <c r="H461" s="7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5"/>
      <c r="AE461" s="75"/>
      <c r="AF461" s="75"/>
      <c r="AG461" s="75"/>
      <c r="AH461" s="75"/>
      <c r="AI461" s="75"/>
      <c r="AJ461" s="75"/>
      <c r="AK461" s="75"/>
      <c r="AL461" s="75"/>
    </row>
    <row r="462">
      <c r="A462" s="75"/>
      <c r="B462" s="75"/>
      <c r="C462" s="75"/>
      <c r="D462" s="75"/>
      <c r="E462" s="75"/>
      <c r="F462" s="75"/>
      <c r="G462" s="75"/>
      <c r="H462" s="7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5"/>
      <c r="AE462" s="75"/>
      <c r="AF462" s="75"/>
      <c r="AG462" s="75"/>
      <c r="AH462" s="75"/>
      <c r="AI462" s="75"/>
      <c r="AJ462" s="75"/>
      <c r="AK462" s="75"/>
      <c r="AL462" s="75"/>
    </row>
    <row r="463">
      <c r="A463" s="75"/>
      <c r="B463" s="75"/>
      <c r="C463" s="75"/>
      <c r="D463" s="75"/>
      <c r="E463" s="75"/>
      <c r="F463" s="75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5"/>
      <c r="AE463" s="75"/>
      <c r="AF463" s="75"/>
      <c r="AG463" s="75"/>
      <c r="AH463" s="75"/>
      <c r="AI463" s="75"/>
      <c r="AJ463" s="75"/>
      <c r="AK463" s="75"/>
      <c r="AL463" s="75"/>
    </row>
    <row r="464">
      <c r="A464" s="75"/>
      <c r="B464" s="75"/>
      <c r="C464" s="75"/>
      <c r="D464" s="75"/>
      <c r="E464" s="75"/>
      <c r="F464" s="75"/>
      <c r="G464" s="75"/>
      <c r="H464" s="7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5"/>
      <c r="AE464" s="75"/>
      <c r="AF464" s="75"/>
      <c r="AG464" s="75"/>
      <c r="AH464" s="75"/>
      <c r="AI464" s="75"/>
      <c r="AJ464" s="75"/>
      <c r="AK464" s="75"/>
      <c r="AL464" s="75"/>
    </row>
    <row r="465">
      <c r="A465" s="75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5"/>
      <c r="AE465" s="75"/>
      <c r="AF465" s="75"/>
      <c r="AG465" s="75"/>
      <c r="AH465" s="75"/>
      <c r="AI465" s="75"/>
      <c r="AJ465" s="75"/>
      <c r="AK465" s="75"/>
      <c r="AL465" s="75"/>
    </row>
    <row r="466">
      <c r="A466" s="75"/>
      <c r="B466" s="75"/>
      <c r="C466" s="75"/>
      <c r="D466" s="75"/>
      <c r="E466" s="75"/>
      <c r="F466" s="75"/>
      <c r="G466" s="75"/>
      <c r="H466" s="7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5"/>
      <c r="AE466" s="75"/>
      <c r="AF466" s="75"/>
      <c r="AG466" s="75"/>
      <c r="AH466" s="75"/>
      <c r="AI466" s="75"/>
      <c r="AJ466" s="75"/>
      <c r="AK466" s="75"/>
      <c r="AL466" s="75"/>
    </row>
    <row r="467">
      <c r="A467" s="75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5"/>
      <c r="AE467" s="75"/>
      <c r="AF467" s="75"/>
      <c r="AG467" s="75"/>
      <c r="AH467" s="75"/>
      <c r="AI467" s="75"/>
      <c r="AJ467" s="75"/>
      <c r="AK467" s="75"/>
      <c r="AL467" s="75"/>
    </row>
    <row r="468">
      <c r="A468" s="75"/>
      <c r="B468" s="75"/>
      <c r="C468" s="75"/>
      <c r="D468" s="75"/>
      <c r="E468" s="75"/>
      <c r="F468" s="75"/>
      <c r="G468" s="75"/>
      <c r="H468" s="7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5"/>
      <c r="AE468" s="75"/>
      <c r="AF468" s="75"/>
      <c r="AG468" s="75"/>
      <c r="AH468" s="75"/>
      <c r="AI468" s="75"/>
      <c r="AJ468" s="75"/>
      <c r="AK468" s="75"/>
      <c r="AL468" s="75"/>
    </row>
    <row r="469">
      <c r="A469" s="75"/>
      <c r="B469" s="75"/>
      <c r="C469" s="75"/>
      <c r="D469" s="75"/>
      <c r="E469" s="75"/>
      <c r="F469" s="75"/>
      <c r="G469" s="75"/>
      <c r="H469" s="7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5"/>
      <c r="AE469" s="75"/>
      <c r="AF469" s="75"/>
      <c r="AG469" s="75"/>
      <c r="AH469" s="75"/>
      <c r="AI469" s="75"/>
      <c r="AJ469" s="75"/>
      <c r="AK469" s="75"/>
      <c r="AL469" s="75"/>
    </row>
    <row r="470">
      <c r="A470" s="75"/>
      <c r="B470" s="75"/>
      <c r="C470" s="75"/>
      <c r="D470" s="75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</row>
    <row r="471">
      <c r="A471" s="75"/>
      <c r="B471" s="75"/>
      <c r="C471" s="75"/>
      <c r="D471" s="75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</row>
    <row r="472">
      <c r="A472" s="75"/>
      <c r="B472" s="75"/>
      <c r="C472" s="75"/>
      <c r="D472" s="75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</row>
    <row r="473">
      <c r="A473" s="75"/>
      <c r="B473" s="75"/>
      <c r="C473" s="75"/>
      <c r="D473" s="75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</row>
    <row r="474">
      <c r="A474" s="75"/>
      <c r="B474" s="75"/>
      <c r="C474" s="75"/>
      <c r="D474" s="75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</row>
    <row r="475">
      <c r="A475" s="75"/>
      <c r="B475" s="75"/>
      <c r="C475" s="75"/>
      <c r="D475" s="75"/>
      <c r="E475" s="75"/>
      <c r="F475" s="75"/>
      <c r="G475" s="75"/>
      <c r="H475" s="7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5"/>
      <c r="AE475" s="75"/>
      <c r="AF475" s="75"/>
      <c r="AG475" s="75"/>
      <c r="AH475" s="75"/>
      <c r="AI475" s="75"/>
      <c r="AJ475" s="75"/>
      <c r="AK475" s="75"/>
      <c r="AL475" s="75"/>
    </row>
    <row r="476">
      <c r="A476" s="75"/>
      <c r="B476" s="75"/>
      <c r="C476" s="75"/>
      <c r="D476" s="75"/>
      <c r="E476" s="75"/>
      <c r="F476" s="75"/>
      <c r="G476" s="75"/>
      <c r="H476" s="7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5"/>
      <c r="AE476" s="75"/>
      <c r="AF476" s="75"/>
      <c r="AG476" s="75"/>
      <c r="AH476" s="75"/>
      <c r="AI476" s="75"/>
      <c r="AJ476" s="75"/>
      <c r="AK476" s="75"/>
      <c r="AL476" s="75"/>
    </row>
    <row r="477">
      <c r="A477" s="75"/>
      <c r="B477" s="75"/>
      <c r="C477" s="75"/>
      <c r="D477" s="75"/>
      <c r="E477" s="75"/>
      <c r="F477" s="75"/>
      <c r="G477" s="75"/>
      <c r="H477" s="7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5"/>
      <c r="AE477" s="75"/>
      <c r="AF477" s="75"/>
      <c r="AG477" s="75"/>
      <c r="AH477" s="75"/>
      <c r="AI477" s="75"/>
      <c r="AJ477" s="75"/>
      <c r="AK477" s="75"/>
      <c r="AL477" s="75"/>
    </row>
    <row r="478">
      <c r="A478" s="75"/>
      <c r="B478" s="75"/>
      <c r="C478" s="75"/>
      <c r="D478" s="75"/>
      <c r="E478" s="75"/>
      <c r="F478" s="75"/>
      <c r="G478" s="75"/>
      <c r="H478" s="7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5"/>
      <c r="AE478" s="75"/>
      <c r="AF478" s="75"/>
      <c r="AG478" s="75"/>
      <c r="AH478" s="75"/>
      <c r="AI478" s="75"/>
      <c r="AJ478" s="75"/>
      <c r="AK478" s="75"/>
      <c r="AL478" s="75"/>
    </row>
    <row r="479">
      <c r="A479" s="75"/>
      <c r="B479" s="75"/>
      <c r="C479" s="75"/>
      <c r="D479" s="75"/>
      <c r="E479" s="75"/>
      <c r="F479" s="75"/>
      <c r="G479" s="75"/>
      <c r="H479" s="7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5"/>
      <c r="AE479" s="75"/>
      <c r="AF479" s="75"/>
      <c r="AG479" s="75"/>
      <c r="AH479" s="75"/>
      <c r="AI479" s="75"/>
      <c r="AJ479" s="75"/>
      <c r="AK479" s="75"/>
      <c r="AL479" s="75"/>
    </row>
    <row r="480">
      <c r="A480" s="75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5"/>
      <c r="AE480" s="75"/>
      <c r="AF480" s="75"/>
      <c r="AG480" s="75"/>
      <c r="AH480" s="75"/>
      <c r="AI480" s="75"/>
      <c r="AJ480" s="75"/>
      <c r="AK480" s="75"/>
      <c r="AL480" s="75"/>
    </row>
    <row r="481">
      <c r="A481" s="75"/>
      <c r="B481" s="75"/>
      <c r="C481" s="75"/>
      <c r="D481" s="75"/>
      <c r="E481" s="75"/>
      <c r="F481" s="75"/>
      <c r="G481" s="75"/>
      <c r="H481" s="7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5"/>
      <c r="AE481" s="75"/>
      <c r="AF481" s="75"/>
      <c r="AG481" s="75"/>
      <c r="AH481" s="75"/>
      <c r="AI481" s="75"/>
      <c r="AJ481" s="75"/>
      <c r="AK481" s="75"/>
      <c r="AL481" s="75"/>
    </row>
    <row r="482">
      <c r="A482" s="75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</row>
    <row r="483">
      <c r="A483" s="75"/>
      <c r="B483" s="75"/>
      <c r="C483" s="75"/>
      <c r="D483" s="75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</row>
    <row r="484">
      <c r="A484" s="75"/>
      <c r="B484" s="75"/>
      <c r="C484" s="75"/>
      <c r="D484" s="75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</row>
    <row r="485">
      <c r="A485" s="75"/>
      <c r="B485" s="75"/>
      <c r="C485" s="75"/>
      <c r="D485" s="75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</row>
    <row r="486">
      <c r="A486" s="75"/>
      <c r="B486" s="75"/>
      <c r="C486" s="75"/>
      <c r="D486" s="75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</row>
    <row r="487">
      <c r="A487" s="75"/>
      <c r="B487" s="75"/>
      <c r="C487" s="75"/>
      <c r="D487" s="75"/>
      <c r="E487" s="75"/>
      <c r="F487" s="75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5"/>
      <c r="AE487" s="75"/>
      <c r="AF487" s="75"/>
      <c r="AG487" s="75"/>
      <c r="AH487" s="75"/>
      <c r="AI487" s="75"/>
      <c r="AJ487" s="75"/>
      <c r="AK487" s="75"/>
      <c r="AL487" s="75"/>
    </row>
    <row r="488">
      <c r="A488" s="75"/>
      <c r="B488" s="75"/>
      <c r="C488" s="75"/>
      <c r="D488" s="75"/>
      <c r="E488" s="75"/>
      <c r="F488" s="75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5"/>
      <c r="AE488" s="75"/>
      <c r="AF488" s="75"/>
      <c r="AG488" s="75"/>
      <c r="AH488" s="75"/>
      <c r="AI488" s="75"/>
      <c r="AJ488" s="75"/>
      <c r="AK488" s="75"/>
      <c r="AL488" s="75"/>
    </row>
    <row r="489">
      <c r="A489" s="75"/>
      <c r="B489" s="75"/>
      <c r="C489" s="75"/>
      <c r="D489" s="75"/>
      <c r="E489" s="75"/>
      <c r="F489" s="75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5"/>
      <c r="AE489" s="75"/>
      <c r="AF489" s="75"/>
      <c r="AG489" s="75"/>
      <c r="AH489" s="75"/>
      <c r="AI489" s="75"/>
      <c r="AJ489" s="75"/>
      <c r="AK489" s="75"/>
      <c r="AL489" s="75"/>
    </row>
    <row r="490">
      <c r="A490" s="75"/>
      <c r="B490" s="75"/>
      <c r="C490" s="75"/>
      <c r="D490" s="75"/>
      <c r="E490" s="75"/>
      <c r="F490" s="75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5"/>
      <c r="AE490" s="75"/>
      <c r="AF490" s="75"/>
      <c r="AG490" s="75"/>
      <c r="AH490" s="75"/>
      <c r="AI490" s="75"/>
      <c r="AJ490" s="75"/>
      <c r="AK490" s="75"/>
      <c r="AL490" s="75"/>
    </row>
    <row r="491">
      <c r="A491" s="75"/>
      <c r="B491" s="75"/>
      <c r="C491" s="75"/>
      <c r="D491" s="75"/>
      <c r="E491" s="75"/>
      <c r="F491" s="75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5"/>
      <c r="AE491" s="75"/>
      <c r="AF491" s="75"/>
      <c r="AG491" s="75"/>
      <c r="AH491" s="75"/>
      <c r="AI491" s="75"/>
      <c r="AJ491" s="75"/>
      <c r="AK491" s="75"/>
      <c r="AL491" s="75"/>
    </row>
    <row r="492">
      <c r="A492" s="75"/>
      <c r="B492" s="75"/>
      <c r="C492" s="75"/>
      <c r="D492" s="75"/>
      <c r="E492" s="75"/>
      <c r="F492" s="75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5"/>
      <c r="AE492" s="75"/>
      <c r="AF492" s="75"/>
      <c r="AG492" s="75"/>
      <c r="AH492" s="75"/>
      <c r="AI492" s="75"/>
      <c r="AJ492" s="75"/>
      <c r="AK492" s="75"/>
      <c r="AL492" s="75"/>
    </row>
    <row r="493">
      <c r="A493" s="75"/>
      <c r="B493" s="75"/>
      <c r="C493" s="75"/>
      <c r="D493" s="75"/>
      <c r="E493" s="75"/>
      <c r="F493" s="75"/>
      <c r="G493" s="75"/>
      <c r="H493" s="7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5"/>
      <c r="AE493" s="75"/>
      <c r="AF493" s="75"/>
      <c r="AG493" s="75"/>
      <c r="AH493" s="75"/>
      <c r="AI493" s="75"/>
      <c r="AJ493" s="75"/>
      <c r="AK493" s="75"/>
      <c r="AL493" s="75"/>
    </row>
    <row r="494">
      <c r="A494" s="75"/>
      <c r="B494" s="75"/>
      <c r="C494" s="75"/>
      <c r="D494" s="75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</row>
    <row r="495">
      <c r="A495" s="75"/>
      <c r="B495" s="75"/>
      <c r="C495" s="75"/>
      <c r="D495" s="75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</row>
    <row r="496">
      <c r="A496" s="75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</row>
    <row r="497">
      <c r="A497" s="75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</row>
    <row r="498">
      <c r="A498" s="75"/>
      <c r="B498" s="75"/>
      <c r="C498" s="75"/>
      <c r="D498" s="75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</row>
    <row r="499">
      <c r="A499" s="75"/>
      <c r="B499" s="75"/>
      <c r="C499" s="75"/>
      <c r="D499" s="75"/>
      <c r="E499" s="75"/>
      <c r="F499" s="75"/>
      <c r="G499" s="75"/>
      <c r="H499" s="7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5"/>
      <c r="AE499" s="75"/>
      <c r="AF499" s="75"/>
      <c r="AG499" s="75"/>
      <c r="AH499" s="75"/>
      <c r="AI499" s="75"/>
      <c r="AJ499" s="75"/>
      <c r="AK499" s="75"/>
      <c r="AL499" s="75"/>
    </row>
    <row r="500">
      <c r="A500" s="75"/>
      <c r="B500" s="75"/>
      <c r="C500" s="75"/>
      <c r="D500" s="75"/>
      <c r="E500" s="75"/>
      <c r="F500" s="75"/>
      <c r="G500" s="75"/>
      <c r="H500" s="7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5"/>
      <c r="AE500" s="75"/>
      <c r="AF500" s="75"/>
      <c r="AG500" s="75"/>
      <c r="AH500" s="75"/>
      <c r="AI500" s="75"/>
      <c r="AJ500" s="75"/>
      <c r="AK500" s="75"/>
      <c r="AL500" s="75"/>
    </row>
    <row r="501">
      <c r="A501" s="75"/>
      <c r="B501" s="75"/>
      <c r="C501" s="75"/>
      <c r="D501" s="75"/>
      <c r="E501" s="75"/>
      <c r="F501" s="75"/>
      <c r="G501" s="75"/>
      <c r="H501" s="7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5"/>
      <c r="AE501" s="75"/>
      <c r="AF501" s="75"/>
      <c r="AG501" s="75"/>
      <c r="AH501" s="75"/>
      <c r="AI501" s="75"/>
      <c r="AJ501" s="75"/>
      <c r="AK501" s="75"/>
      <c r="AL501" s="75"/>
    </row>
    <row r="502">
      <c r="A502" s="75"/>
      <c r="B502" s="75"/>
      <c r="C502" s="75"/>
      <c r="D502" s="75"/>
      <c r="E502" s="75"/>
      <c r="F502" s="75"/>
      <c r="G502" s="75"/>
      <c r="H502" s="7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5"/>
      <c r="AE502" s="75"/>
      <c r="AF502" s="75"/>
      <c r="AG502" s="75"/>
      <c r="AH502" s="75"/>
      <c r="AI502" s="75"/>
      <c r="AJ502" s="75"/>
      <c r="AK502" s="75"/>
      <c r="AL502" s="75"/>
    </row>
    <row r="503">
      <c r="A503" s="75"/>
      <c r="B503" s="75"/>
      <c r="C503" s="75"/>
      <c r="D503" s="75"/>
      <c r="E503" s="75"/>
      <c r="F503" s="75"/>
      <c r="G503" s="75"/>
      <c r="H503" s="7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5"/>
      <c r="AE503" s="75"/>
      <c r="AF503" s="75"/>
      <c r="AG503" s="75"/>
      <c r="AH503" s="75"/>
      <c r="AI503" s="75"/>
      <c r="AJ503" s="75"/>
      <c r="AK503" s="75"/>
      <c r="AL503" s="75"/>
    </row>
    <row r="504">
      <c r="A504" s="75"/>
      <c r="B504" s="75"/>
      <c r="C504" s="75"/>
      <c r="D504" s="75"/>
      <c r="E504" s="75"/>
      <c r="F504" s="75"/>
      <c r="G504" s="75"/>
      <c r="H504" s="7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5"/>
      <c r="AE504" s="75"/>
      <c r="AF504" s="75"/>
      <c r="AG504" s="75"/>
      <c r="AH504" s="75"/>
      <c r="AI504" s="75"/>
      <c r="AJ504" s="75"/>
      <c r="AK504" s="75"/>
      <c r="AL504" s="75"/>
    </row>
    <row r="505">
      <c r="A505" s="75"/>
      <c r="B505" s="75"/>
      <c r="C505" s="75"/>
      <c r="D505" s="75"/>
      <c r="E505" s="75"/>
      <c r="F505" s="75"/>
      <c r="G505" s="75"/>
      <c r="H505" s="7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5"/>
      <c r="AE505" s="75"/>
      <c r="AF505" s="75"/>
      <c r="AG505" s="75"/>
      <c r="AH505" s="75"/>
      <c r="AI505" s="75"/>
      <c r="AJ505" s="75"/>
      <c r="AK505" s="75"/>
      <c r="AL505" s="75"/>
    </row>
    <row r="506">
      <c r="A506" s="75"/>
      <c r="B506" s="75"/>
      <c r="C506" s="75"/>
      <c r="D506" s="75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</row>
    <row r="507">
      <c r="A507" s="75"/>
      <c r="B507" s="75"/>
      <c r="C507" s="75"/>
      <c r="D507" s="75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</row>
    <row r="508">
      <c r="A508" s="75"/>
      <c r="B508" s="75"/>
      <c r="C508" s="75"/>
      <c r="D508" s="75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</row>
    <row r="509">
      <c r="A509" s="75"/>
      <c r="B509" s="75"/>
      <c r="C509" s="75"/>
      <c r="D509" s="75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</row>
    <row r="510">
      <c r="A510" s="75"/>
      <c r="B510" s="75"/>
      <c r="C510" s="75"/>
      <c r="D510" s="75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</row>
    <row r="511">
      <c r="A511" s="75"/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  <c r="AI511" s="75"/>
      <c r="AJ511" s="75"/>
      <c r="AK511" s="75"/>
      <c r="AL511" s="75"/>
    </row>
    <row r="512">
      <c r="A512" s="75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5"/>
      <c r="AE512" s="75"/>
      <c r="AF512" s="75"/>
      <c r="AG512" s="75"/>
      <c r="AH512" s="75"/>
      <c r="AI512" s="75"/>
      <c r="AJ512" s="75"/>
      <c r="AK512" s="75"/>
      <c r="AL512" s="75"/>
    </row>
    <row r="513">
      <c r="A513" s="75"/>
      <c r="B513" s="75"/>
      <c r="C513" s="75"/>
      <c r="D513" s="75"/>
      <c r="E513" s="75"/>
      <c r="F513" s="75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5"/>
      <c r="AE513" s="75"/>
      <c r="AF513" s="75"/>
      <c r="AG513" s="75"/>
      <c r="AH513" s="75"/>
      <c r="AI513" s="75"/>
      <c r="AJ513" s="75"/>
      <c r="AK513" s="75"/>
      <c r="AL513" s="75"/>
    </row>
    <row r="514">
      <c r="A514" s="75"/>
      <c r="B514" s="75"/>
      <c r="C514" s="75"/>
      <c r="D514" s="75"/>
      <c r="E514" s="75"/>
      <c r="F514" s="75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5"/>
      <c r="AE514" s="75"/>
      <c r="AF514" s="75"/>
      <c r="AG514" s="75"/>
      <c r="AH514" s="75"/>
      <c r="AI514" s="75"/>
      <c r="AJ514" s="75"/>
      <c r="AK514" s="75"/>
      <c r="AL514" s="75"/>
    </row>
    <row r="515">
      <c r="A515" s="75"/>
      <c r="B515" s="75"/>
      <c r="C515" s="75"/>
      <c r="D515" s="75"/>
      <c r="E515" s="75"/>
      <c r="F515" s="75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5"/>
      <c r="AE515" s="75"/>
      <c r="AF515" s="75"/>
      <c r="AG515" s="75"/>
      <c r="AH515" s="75"/>
      <c r="AI515" s="75"/>
      <c r="AJ515" s="75"/>
      <c r="AK515" s="75"/>
      <c r="AL515" s="75"/>
    </row>
    <row r="516">
      <c r="A516" s="75"/>
      <c r="B516" s="75"/>
      <c r="C516" s="75"/>
      <c r="D516" s="75"/>
      <c r="E516" s="75"/>
      <c r="F516" s="75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5"/>
      <c r="AE516" s="75"/>
      <c r="AF516" s="75"/>
      <c r="AG516" s="75"/>
      <c r="AH516" s="75"/>
      <c r="AI516" s="75"/>
      <c r="AJ516" s="75"/>
      <c r="AK516" s="75"/>
      <c r="AL516" s="75"/>
    </row>
    <row r="517">
      <c r="A517" s="75"/>
      <c r="B517" s="75"/>
      <c r="C517" s="75"/>
      <c r="D517" s="75"/>
      <c r="E517" s="75"/>
      <c r="F517" s="75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5"/>
      <c r="AE517" s="75"/>
      <c r="AF517" s="75"/>
      <c r="AG517" s="75"/>
      <c r="AH517" s="75"/>
      <c r="AI517" s="75"/>
      <c r="AJ517" s="75"/>
      <c r="AK517" s="75"/>
      <c r="AL517" s="75"/>
    </row>
    <row r="518">
      <c r="A518" s="75"/>
      <c r="B518" s="75"/>
      <c r="C518" s="75"/>
      <c r="D518" s="75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</row>
    <row r="519">
      <c r="A519" s="75"/>
      <c r="B519" s="75"/>
      <c r="C519" s="75"/>
      <c r="D519" s="75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</row>
    <row r="520">
      <c r="A520" s="75"/>
      <c r="B520" s="75"/>
      <c r="C520" s="75"/>
      <c r="D520" s="75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</row>
    <row r="521">
      <c r="A521" s="75"/>
      <c r="B521" s="75"/>
      <c r="C521" s="75"/>
      <c r="D521" s="75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</row>
    <row r="522">
      <c r="A522" s="75"/>
      <c r="B522" s="75"/>
      <c r="C522" s="75"/>
      <c r="D522" s="75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</row>
    <row r="523">
      <c r="A523" s="75"/>
      <c r="B523" s="75"/>
      <c r="C523" s="75"/>
      <c r="D523" s="75"/>
      <c r="E523" s="75"/>
      <c r="F523" s="75"/>
      <c r="G523" s="75"/>
      <c r="H523" s="7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5"/>
      <c r="AE523" s="75"/>
      <c r="AF523" s="75"/>
      <c r="AG523" s="75"/>
      <c r="AH523" s="75"/>
      <c r="AI523" s="75"/>
      <c r="AJ523" s="75"/>
      <c r="AK523" s="75"/>
      <c r="AL523" s="75"/>
    </row>
    <row r="524">
      <c r="A524" s="75"/>
      <c r="B524" s="75"/>
      <c r="C524" s="75"/>
      <c r="D524" s="75"/>
      <c r="E524" s="75"/>
      <c r="F524" s="75"/>
      <c r="G524" s="75"/>
      <c r="H524" s="7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5"/>
      <c r="AE524" s="75"/>
      <c r="AF524" s="75"/>
      <c r="AG524" s="75"/>
      <c r="AH524" s="75"/>
      <c r="AI524" s="75"/>
      <c r="AJ524" s="75"/>
      <c r="AK524" s="75"/>
      <c r="AL524" s="75"/>
    </row>
    <row r="525">
      <c r="A525" s="75"/>
      <c r="B525" s="75"/>
      <c r="C525" s="75"/>
      <c r="D525" s="75"/>
      <c r="E525" s="75"/>
      <c r="F525" s="75"/>
      <c r="G525" s="75"/>
      <c r="H525" s="7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5"/>
      <c r="AE525" s="75"/>
      <c r="AF525" s="75"/>
      <c r="AG525" s="75"/>
      <c r="AH525" s="75"/>
      <c r="AI525" s="75"/>
      <c r="AJ525" s="75"/>
      <c r="AK525" s="75"/>
      <c r="AL525" s="75"/>
    </row>
    <row r="526">
      <c r="A526" s="75"/>
      <c r="B526" s="75"/>
      <c r="C526" s="75"/>
      <c r="D526" s="75"/>
      <c r="E526" s="75"/>
      <c r="F526" s="75"/>
      <c r="G526" s="75"/>
      <c r="H526" s="7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5"/>
      <c r="AE526" s="75"/>
      <c r="AF526" s="75"/>
      <c r="AG526" s="75"/>
      <c r="AH526" s="75"/>
      <c r="AI526" s="75"/>
      <c r="AJ526" s="75"/>
      <c r="AK526" s="75"/>
      <c r="AL526" s="75"/>
    </row>
    <row r="527">
      <c r="A527" s="75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5"/>
      <c r="AE527" s="75"/>
      <c r="AF527" s="75"/>
      <c r="AG527" s="75"/>
      <c r="AH527" s="75"/>
      <c r="AI527" s="75"/>
      <c r="AJ527" s="75"/>
      <c r="AK527" s="75"/>
      <c r="AL527" s="75"/>
    </row>
    <row r="528">
      <c r="A528" s="75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5"/>
      <c r="AE528" s="75"/>
      <c r="AF528" s="75"/>
      <c r="AG528" s="75"/>
      <c r="AH528" s="75"/>
      <c r="AI528" s="75"/>
      <c r="AJ528" s="75"/>
      <c r="AK528" s="75"/>
      <c r="AL528" s="75"/>
    </row>
    <row r="529">
      <c r="A529" s="75"/>
      <c r="B529" s="75"/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5"/>
      <c r="AE529" s="75"/>
      <c r="AF529" s="75"/>
      <c r="AG529" s="75"/>
      <c r="AH529" s="75"/>
      <c r="AI529" s="75"/>
      <c r="AJ529" s="75"/>
      <c r="AK529" s="75"/>
      <c r="AL529" s="75"/>
    </row>
    <row r="530">
      <c r="A530" s="75"/>
      <c r="B530" s="75"/>
      <c r="C530" s="75"/>
      <c r="D530" s="75"/>
      <c r="E530" s="75"/>
      <c r="F530" s="75"/>
      <c r="G530" s="75"/>
      <c r="H530" s="7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5"/>
      <c r="AE530" s="75"/>
      <c r="AF530" s="75"/>
      <c r="AG530" s="75"/>
      <c r="AH530" s="75"/>
      <c r="AI530" s="75"/>
      <c r="AJ530" s="75"/>
      <c r="AK530" s="75"/>
      <c r="AL530" s="75"/>
    </row>
    <row r="531">
      <c r="A531" s="75"/>
      <c r="B531" s="75"/>
      <c r="C531" s="75"/>
      <c r="D531" s="75"/>
      <c r="E531" s="75"/>
      <c r="F531" s="75"/>
      <c r="G531" s="75"/>
      <c r="H531" s="7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5"/>
      <c r="AE531" s="75"/>
      <c r="AF531" s="75"/>
      <c r="AG531" s="75"/>
      <c r="AH531" s="75"/>
      <c r="AI531" s="75"/>
      <c r="AJ531" s="75"/>
      <c r="AK531" s="75"/>
      <c r="AL531" s="75"/>
    </row>
    <row r="532">
      <c r="A532" s="75"/>
      <c r="B532" s="75"/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5"/>
      <c r="AE532" s="75"/>
      <c r="AF532" s="75"/>
      <c r="AG532" s="75"/>
      <c r="AH532" s="75"/>
      <c r="AI532" s="75"/>
      <c r="AJ532" s="75"/>
      <c r="AK532" s="75"/>
      <c r="AL532" s="75"/>
    </row>
    <row r="533">
      <c r="A533" s="75"/>
      <c r="B533" s="75"/>
      <c r="C533" s="75"/>
      <c r="D533" s="75"/>
      <c r="E533" s="75"/>
      <c r="F533" s="75"/>
      <c r="G533" s="75"/>
      <c r="H533" s="7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5"/>
      <c r="AE533" s="75"/>
      <c r="AF533" s="75"/>
      <c r="AG533" s="75"/>
      <c r="AH533" s="75"/>
      <c r="AI533" s="75"/>
      <c r="AJ533" s="75"/>
      <c r="AK533" s="75"/>
      <c r="AL533" s="75"/>
    </row>
    <row r="534">
      <c r="A534" s="75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5"/>
      <c r="AE534" s="75"/>
      <c r="AF534" s="75"/>
      <c r="AG534" s="75"/>
      <c r="AH534" s="75"/>
      <c r="AI534" s="75"/>
      <c r="AJ534" s="75"/>
      <c r="AK534" s="75"/>
      <c r="AL534" s="75"/>
    </row>
    <row r="535">
      <c r="A535" s="75"/>
      <c r="B535" s="75"/>
      <c r="C535" s="75"/>
      <c r="D535" s="75"/>
      <c r="E535" s="75"/>
      <c r="F535" s="75"/>
      <c r="G535" s="75"/>
      <c r="H535" s="7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5"/>
      <c r="AE535" s="75"/>
      <c r="AF535" s="75"/>
      <c r="AG535" s="75"/>
      <c r="AH535" s="75"/>
      <c r="AI535" s="75"/>
      <c r="AJ535" s="75"/>
      <c r="AK535" s="75"/>
      <c r="AL535" s="75"/>
    </row>
    <row r="536">
      <c r="A536" s="75"/>
      <c r="B536" s="75"/>
      <c r="C536" s="75"/>
      <c r="D536" s="75"/>
      <c r="E536" s="75"/>
      <c r="F536" s="75"/>
      <c r="G536" s="75"/>
      <c r="H536" s="7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5"/>
      <c r="AE536" s="75"/>
      <c r="AF536" s="75"/>
      <c r="AG536" s="75"/>
      <c r="AH536" s="75"/>
      <c r="AI536" s="75"/>
      <c r="AJ536" s="75"/>
      <c r="AK536" s="75"/>
      <c r="AL536" s="75"/>
    </row>
    <row r="537">
      <c r="A537" s="75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5"/>
      <c r="AE537" s="75"/>
      <c r="AF537" s="75"/>
      <c r="AG537" s="75"/>
      <c r="AH537" s="75"/>
      <c r="AI537" s="75"/>
      <c r="AJ537" s="75"/>
      <c r="AK537" s="75"/>
      <c r="AL537" s="75"/>
    </row>
    <row r="538">
      <c r="A538" s="75"/>
      <c r="B538" s="75"/>
      <c r="C538" s="75"/>
      <c r="D538" s="75"/>
      <c r="E538" s="75"/>
      <c r="F538" s="75"/>
      <c r="G538" s="75"/>
      <c r="H538" s="7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5"/>
      <c r="AE538" s="75"/>
      <c r="AF538" s="75"/>
      <c r="AG538" s="75"/>
      <c r="AH538" s="75"/>
      <c r="AI538" s="75"/>
      <c r="AJ538" s="75"/>
      <c r="AK538" s="75"/>
      <c r="AL538" s="75"/>
    </row>
    <row r="539">
      <c r="A539" s="75"/>
      <c r="B539" s="75"/>
      <c r="C539" s="75"/>
      <c r="D539" s="75"/>
      <c r="E539" s="75"/>
      <c r="F539" s="75"/>
      <c r="G539" s="75"/>
      <c r="H539" s="7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5"/>
      <c r="AE539" s="75"/>
      <c r="AF539" s="75"/>
      <c r="AG539" s="75"/>
      <c r="AH539" s="75"/>
      <c r="AI539" s="75"/>
      <c r="AJ539" s="75"/>
      <c r="AK539" s="75"/>
      <c r="AL539" s="75"/>
    </row>
    <row r="540">
      <c r="A540" s="75"/>
      <c r="B540" s="75"/>
      <c r="C540" s="75"/>
      <c r="D540" s="75"/>
      <c r="E540" s="75"/>
      <c r="F540" s="75"/>
      <c r="G540" s="75"/>
      <c r="H540" s="7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5"/>
      <c r="AE540" s="75"/>
      <c r="AF540" s="75"/>
      <c r="AG540" s="75"/>
      <c r="AH540" s="75"/>
      <c r="AI540" s="75"/>
      <c r="AJ540" s="75"/>
      <c r="AK540" s="75"/>
      <c r="AL540" s="75"/>
    </row>
    <row r="541">
      <c r="A541" s="75"/>
      <c r="B541" s="75"/>
      <c r="C541" s="75"/>
      <c r="D541" s="75"/>
      <c r="E541" s="75"/>
      <c r="F541" s="75"/>
      <c r="G541" s="75"/>
      <c r="H541" s="7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5"/>
      <c r="AE541" s="75"/>
      <c r="AF541" s="75"/>
      <c r="AG541" s="75"/>
      <c r="AH541" s="75"/>
      <c r="AI541" s="75"/>
      <c r="AJ541" s="75"/>
      <c r="AK541" s="75"/>
      <c r="AL541" s="75"/>
    </row>
    <row r="542">
      <c r="A542" s="75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5"/>
      <c r="AE542" s="75"/>
      <c r="AF542" s="75"/>
      <c r="AG542" s="75"/>
      <c r="AH542" s="75"/>
      <c r="AI542" s="75"/>
      <c r="AJ542" s="75"/>
      <c r="AK542" s="75"/>
      <c r="AL542" s="75"/>
    </row>
    <row r="543">
      <c r="A543" s="75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5"/>
      <c r="AE543" s="75"/>
      <c r="AF543" s="75"/>
      <c r="AG543" s="75"/>
      <c r="AH543" s="75"/>
      <c r="AI543" s="75"/>
      <c r="AJ543" s="75"/>
      <c r="AK543" s="75"/>
      <c r="AL543" s="75"/>
    </row>
    <row r="544">
      <c r="A544" s="75"/>
      <c r="B544" s="75"/>
      <c r="C544" s="75"/>
      <c r="D544" s="75"/>
      <c r="E544" s="75"/>
      <c r="F544" s="75"/>
      <c r="G544" s="75"/>
      <c r="H544" s="7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5"/>
      <c r="AE544" s="75"/>
      <c r="AF544" s="75"/>
      <c r="AG544" s="75"/>
      <c r="AH544" s="75"/>
      <c r="AI544" s="75"/>
      <c r="AJ544" s="75"/>
      <c r="AK544" s="75"/>
      <c r="AL544" s="75"/>
    </row>
    <row r="545">
      <c r="A545" s="75"/>
      <c r="B545" s="75"/>
      <c r="C545" s="75"/>
      <c r="D545" s="75"/>
      <c r="E545" s="75"/>
      <c r="F545" s="75"/>
      <c r="G545" s="75"/>
      <c r="H545" s="7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5"/>
      <c r="AE545" s="75"/>
      <c r="AF545" s="75"/>
      <c r="AG545" s="75"/>
      <c r="AH545" s="75"/>
      <c r="AI545" s="75"/>
      <c r="AJ545" s="75"/>
      <c r="AK545" s="75"/>
      <c r="AL545" s="75"/>
    </row>
    <row r="546">
      <c r="A546" s="75"/>
      <c r="B546" s="75"/>
      <c r="C546" s="75"/>
      <c r="D546" s="75"/>
      <c r="E546" s="75"/>
      <c r="F546" s="75"/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5"/>
      <c r="AE546" s="75"/>
      <c r="AF546" s="75"/>
      <c r="AG546" s="75"/>
      <c r="AH546" s="75"/>
      <c r="AI546" s="75"/>
      <c r="AJ546" s="75"/>
      <c r="AK546" s="75"/>
      <c r="AL546" s="75"/>
    </row>
    <row r="547">
      <c r="A547" s="75"/>
      <c r="B547" s="75"/>
      <c r="C547" s="75"/>
      <c r="D547" s="75"/>
      <c r="E547" s="75"/>
      <c r="F547" s="75"/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5"/>
      <c r="AE547" s="75"/>
      <c r="AF547" s="75"/>
      <c r="AG547" s="75"/>
      <c r="AH547" s="75"/>
      <c r="AI547" s="75"/>
      <c r="AJ547" s="75"/>
      <c r="AK547" s="75"/>
      <c r="AL547" s="75"/>
    </row>
    <row r="548">
      <c r="A548" s="75"/>
      <c r="B548" s="75"/>
      <c r="C548" s="75"/>
      <c r="D548" s="75"/>
      <c r="E548" s="75"/>
      <c r="F548" s="75"/>
      <c r="G548" s="75"/>
      <c r="H548" s="7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5"/>
      <c r="AE548" s="75"/>
      <c r="AF548" s="75"/>
      <c r="AG548" s="75"/>
      <c r="AH548" s="75"/>
      <c r="AI548" s="75"/>
      <c r="AJ548" s="75"/>
      <c r="AK548" s="75"/>
      <c r="AL548" s="75"/>
    </row>
    <row r="549">
      <c r="A549" s="75"/>
      <c r="B549" s="75"/>
      <c r="C549" s="75"/>
      <c r="D549" s="75"/>
      <c r="E549" s="75"/>
      <c r="F549" s="75"/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5"/>
      <c r="AE549" s="75"/>
      <c r="AF549" s="75"/>
      <c r="AG549" s="75"/>
      <c r="AH549" s="75"/>
      <c r="AI549" s="75"/>
      <c r="AJ549" s="75"/>
      <c r="AK549" s="75"/>
      <c r="AL549" s="75"/>
    </row>
    <row r="550">
      <c r="A550" s="75"/>
      <c r="B550" s="75"/>
      <c r="C550" s="75"/>
      <c r="D550" s="75"/>
      <c r="E550" s="75"/>
      <c r="F550" s="75"/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5"/>
      <c r="AE550" s="75"/>
      <c r="AF550" s="75"/>
      <c r="AG550" s="75"/>
      <c r="AH550" s="75"/>
      <c r="AI550" s="75"/>
      <c r="AJ550" s="75"/>
      <c r="AK550" s="75"/>
      <c r="AL550" s="75"/>
    </row>
    <row r="551">
      <c r="A551" s="75"/>
      <c r="B551" s="75"/>
      <c r="C551" s="75"/>
      <c r="D551" s="75"/>
      <c r="E551" s="75"/>
      <c r="F551" s="75"/>
      <c r="G551" s="75"/>
      <c r="H551" s="7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5"/>
      <c r="AE551" s="75"/>
      <c r="AF551" s="75"/>
      <c r="AG551" s="75"/>
      <c r="AH551" s="75"/>
      <c r="AI551" s="75"/>
      <c r="AJ551" s="75"/>
      <c r="AK551" s="75"/>
      <c r="AL551" s="75"/>
    </row>
    <row r="552">
      <c r="A552" s="75"/>
      <c r="B552" s="75"/>
      <c r="C552" s="75"/>
      <c r="D552" s="75"/>
      <c r="E552" s="75"/>
      <c r="F552" s="75"/>
      <c r="G552" s="75"/>
      <c r="H552" s="7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5"/>
      <c r="AE552" s="75"/>
      <c r="AF552" s="75"/>
      <c r="AG552" s="75"/>
      <c r="AH552" s="75"/>
      <c r="AI552" s="75"/>
      <c r="AJ552" s="75"/>
      <c r="AK552" s="75"/>
      <c r="AL552" s="75"/>
    </row>
    <row r="553">
      <c r="A553" s="75"/>
      <c r="B553" s="75"/>
      <c r="C553" s="75"/>
      <c r="D553" s="75"/>
      <c r="E553" s="75"/>
      <c r="F553" s="75"/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5"/>
      <c r="AE553" s="75"/>
      <c r="AF553" s="75"/>
      <c r="AG553" s="75"/>
      <c r="AH553" s="75"/>
      <c r="AI553" s="75"/>
      <c r="AJ553" s="75"/>
      <c r="AK553" s="75"/>
      <c r="AL553" s="75"/>
    </row>
    <row r="554">
      <c r="A554" s="75"/>
      <c r="B554" s="75"/>
      <c r="C554" s="75"/>
      <c r="D554" s="75"/>
      <c r="E554" s="75"/>
      <c r="F554" s="75"/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5"/>
      <c r="AE554" s="75"/>
      <c r="AF554" s="75"/>
      <c r="AG554" s="75"/>
      <c r="AH554" s="75"/>
      <c r="AI554" s="75"/>
      <c r="AJ554" s="75"/>
      <c r="AK554" s="75"/>
      <c r="AL554" s="75"/>
    </row>
    <row r="555">
      <c r="A555" s="75"/>
      <c r="B555" s="75"/>
      <c r="C555" s="75"/>
      <c r="D555" s="75"/>
      <c r="E555" s="75"/>
      <c r="F555" s="75"/>
      <c r="G555" s="75"/>
      <c r="H555" s="7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5"/>
      <c r="AE555" s="75"/>
      <c r="AF555" s="75"/>
      <c r="AG555" s="75"/>
      <c r="AH555" s="75"/>
      <c r="AI555" s="75"/>
      <c r="AJ555" s="75"/>
      <c r="AK555" s="75"/>
      <c r="AL555" s="75"/>
    </row>
    <row r="556">
      <c r="A556" s="75"/>
      <c r="B556" s="75"/>
      <c r="C556" s="75"/>
      <c r="D556" s="75"/>
      <c r="E556" s="75"/>
      <c r="F556" s="75"/>
      <c r="G556" s="75"/>
      <c r="H556" s="7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5"/>
      <c r="AE556" s="75"/>
      <c r="AF556" s="75"/>
      <c r="AG556" s="75"/>
      <c r="AH556" s="75"/>
      <c r="AI556" s="75"/>
      <c r="AJ556" s="75"/>
      <c r="AK556" s="75"/>
      <c r="AL556" s="75"/>
    </row>
    <row r="557">
      <c r="A557" s="75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5"/>
      <c r="AE557" s="75"/>
      <c r="AF557" s="75"/>
      <c r="AG557" s="75"/>
      <c r="AH557" s="75"/>
      <c r="AI557" s="75"/>
      <c r="AJ557" s="75"/>
      <c r="AK557" s="75"/>
      <c r="AL557" s="75"/>
    </row>
    <row r="558">
      <c r="A558" s="75"/>
      <c r="B558" s="75"/>
      <c r="C558" s="75"/>
      <c r="D558" s="75"/>
      <c r="E558" s="75"/>
      <c r="F558" s="75"/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5"/>
      <c r="AE558" s="75"/>
      <c r="AF558" s="75"/>
      <c r="AG558" s="75"/>
      <c r="AH558" s="75"/>
      <c r="AI558" s="75"/>
      <c r="AJ558" s="75"/>
      <c r="AK558" s="75"/>
      <c r="AL558" s="75"/>
    </row>
    <row r="559">
      <c r="A559" s="75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5"/>
      <c r="AE559" s="75"/>
      <c r="AF559" s="75"/>
      <c r="AG559" s="75"/>
      <c r="AH559" s="75"/>
      <c r="AI559" s="75"/>
      <c r="AJ559" s="75"/>
      <c r="AK559" s="75"/>
      <c r="AL559" s="75"/>
    </row>
    <row r="560">
      <c r="A560" s="75"/>
      <c r="B560" s="75"/>
      <c r="C560" s="75"/>
      <c r="D560" s="75"/>
      <c r="E560" s="75"/>
      <c r="F560" s="75"/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5"/>
      <c r="AE560" s="75"/>
      <c r="AF560" s="75"/>
      <c r="AG560" s="75"/>
      <c r="AH560" s="75"/>
      <c r="AI560" s="75"/>
      <c r="AJ560" s="75"/>
      <c r="AK560" s="75"/>
      <c r="AL560" s="75"/>
    </row>
    <row r="561">
      <c r="A561" s="75"/>
      <c r="B561" s="75"/>
      <c r="C561" s="75"/>
      <c r="D561" s="75"/>
      <c r="E561" s="75"/>
      <c r="F561" s="75"/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5"/>
      <c r="AE561" s="75"/>
      <c r="AF561" s="75"/>
      <c r="AG561" s="75"/>
      <c r="AH561" s="75"/>
      <c r="AI561" s="75"/>
      <c r="AJ561" s="75"/>
      <c r="AK561" s="75"/>
      <c r="AL561" s="75"/>
    </row>
    <row r="562">
      <c r="A562" s="75"/>
      <c r="B562" s="75"/>
      <c r="C562" s="75"/>
      <c r="D562" s="75"/>
      <c r="E562" s="75"/>
      <c r="F562" s="75"/>
      <c r="G562" s="75"/>
      <c r="H562" s="7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5"/>
      <c r="AE562" s="75"/>
      <c r="AF562" s="75"/>
      <c r="AG562" s="75"/>
      <c r="AH562" s="75"/>
      <c r="AI562" s="75"/>
      <c r="AJ562" s="75"/>
      <c r="AK562" s="75"/>
      <c r="AL562" s="75"/>
    </row>
    <row r="563">
      <c r="A563" s="75"/>
      <c r="B563" s="75"/>
      <c r="C563" s="75"/>
      <c r="D563" s="75"/>
      <c r="E563" s="75"/>
      <c r="F563" s="75"/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5"/>
      <c r="AE563" s="75"/>
      <c r="AF563" s="75"/>
      <c r="AG563" s="75"/>
      <c r="AH563" s="75"/>
      <c r="AI563" s="75"/>
      <c r="AJ563" s="75"/>
      <c r="AK563" s="75"/>
      <c r="AL563" s="75"/>
    </row>
    <row r="564">
      <c r="A564" s="75"/>
      <c r="B564" s="75"/>
      <c r="C564" s="75"/>
      <c r="D564" s="75"/>
      <c r="E564" s="75"/>
      <c r="F564" s="75"/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5"/>
      <c r="AE564" s="75"/>
      <c r="AF564" s="75"/>
      <c r="AG564" s="75"/>
      <c r="AH564" s="75"/>
      <c r="AI564" s="75"/>
      <c r="AJ564" s="75"/>
      <c r="AK564" s="75"/>
      <c r="AL564" s="75"/>
    </row>
    <row r="565">
      <c r="A565" s="75"/>
      <c r="B565" s="75"/>
      <c r="C565" s="75"/>
      <c r="D565" s="75"/>
      <c r="E565" s="75"/>
      <c r="F565" s="75"/>
      <c r="G565" s="75"/>
      <c r="H565" s="7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5"/>
      <c r="AE565" s="75"/>
      <c r="AF565" s="75"/>
      <c r="AG565" s="75"/>
      <c r="AH565" s="75"/>
      <c r="AI565" s="75"/>
      <c r="AJ565" s="75"/>
      <c r="AK565" s="75"/>
      <c r="AL565" s="75"/>
    </row>
    <row r="566">
      <c r="A566" s="75"/>
      <c r="B566" s="75"/>
      <c r="C566" s="75"/>
      <c r="D566" s="75"/>
      <c r="E566" s="75"/>
      <c r="F566" s="75"/>
      <c r="G566" s="75"/>
      <c r="H566" s="7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5"/>
      <c r="AE566" s="75"/>
      <c r="AF566" s="75"/>
      <c r="AG566" s="75"/>
      <c r="AH566" s="75"/>
      <c r="AI566" s="75"/>
      <c r="AJ566" s="75"/>
      <c r="AK566" s="75"/>
      <c r="AL566" s="75"/>
    </row>
    <row r="567">
      <c r="A567" s="75"/>
      <c r="B567" s="75"/>
      <c r="C567" s="75"/>
      <c r="D567" s="75"/>
      <c r="E567" s="75"/>
      <c r="F567" s="75"/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5"/>
      <c r="AE567" s="75"/>
      <c r="AF567" s="75"/>
      <c r="AG567" s="75"/>
      <c r="AH567" s="75"/>
      <c r="AI567" s="75"/>
      <c r="AJ567" s="75"/>
      <c r="AK567" s="75"/>
      <c r="AL567" s="75"/>
    </row>
    <row r="568">
      <c r="A568" s="75"/>
      <c r="B568" s="75"/>
      <c r="C568" s="75"/>
      <c r="D568" s="75"/>
      <c r="E568" s="75"/>
      <c r="F568" s="75"/>
      <c r="G568" s="75"/>
      <c r="H568" s="7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5"/>
      <c r="AE568" s="75"/>
      <c r="AF568" s="75"/>
      <c r="AG568" s="75"/>
      <c r="AH568" s="75"/>
      <c r="AI568" s="75"/>
      <c r="AJ568" s="75"/>
      <c r="AK568" s="75"/>
      <c r="AL568" s="75"/>
    </row>
    <row r="569">
      <c r="A569" s="75"/>
      <c r="B569" s="75"/>
      <c r="C569" s="75"/>
      <c r="D569" s="75"/>
      <c r="E569" s="75"/>
      <c r="F569" s="75"/>
      <c r="G569" s="75"/>
      <c r="H569" s="7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5"/>
      <c r="AE569" s="75"/>
      <c r="AF569" s="75"/>
      <c r="AG569" s="75"/>
      <c r="AH569" s="75"/>
      <c r="AI569" s="75"/>
      <c r="AJ569" s="75"/>
      <c r="AK569" s="75"/>
      <c r="AL569" s="75"/>
    </row>
    <row r="570">
      <c r="A570" s="75"/>
      <c r="B570" s="75"/>
      <c r="C570" s="75"/>
      <c r="D570" s="75"/>
      <c r="E570" s="75"/>
      <c r="F570" s="75"/>
      <c r="G570" s="75"/>
      <c r="H570" s="7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5"/>
      <c r="AE570" s="75"/>
      <c r="AF570" s="75"/>
      <c r="AG570" s="75"/>
      <c r="AH570" s="75"/>
      <c r="AI570" s="75"/>
      <c r="AJ570" s="75"/>
      <c r="AK570" s="75"/>
      <c r="AL570" s="75"/>
    </row>
    <row r="571">
      <c r="A571" s="75"/>
      <c r="B571" s="75"/>
      <c r="C571" s="75"/>
      <c r="D571" s="75"/>
      <c r="E571" s="75"/>
      <c r="F571" s="75"/>
      <c r="G571" s="75"/>
      <c r="H571" s="7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5"/>
      <c r="AE571" s="75"/>
      <c r="AF571" s="75"/>
      <c r="AG571" s="75"/>
      <c r="AH571" s="75"/>
      <c r="AI571" s="75"/>
      <c r="AJ571" s="75"/>
      <c r="AK571" s="75"/>
      <c r="AL571" s="75"/>
    </row>
    <row r="572">
      <c r="A572" s="75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5"/>
      <c r="AE572" s="75"/>
      <c r="AF572" s="75"/>
      <c r="AG572" s="75"/>
      <c r="AH572" s="75"/>
      <c r="AI572" s="75"/>
      <c r="AJ572" s="75"/>
      <c r="AK572" s="75"/>
      <c r="AL572" s="75"/>
    </row>
    <row r="573">
      <c r="A573" s="75"/>
      <c r="B573" s="75"/>
      <c r="C573" s="75"/>
      <c r="D573" s="75"/>
      <c r="E573" s="75"/>
      <c r="F573" s="75"/>
      <c r="G573" s="75"/>
      <c r="H573" s="7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5"/>
      <c r="AE573" s="75"/>
      <c r="AF573" s="75"/>
      <c r="AG573" s="75"/>
      <c r="AH573" s="75"/>
      <c r="AI573" s="75"/>
      <c r="AJ573" s="75"/>
      <c r="AK573" s="75"/>
      <c r="AL573" s="75"/>
    </row>
    <row r="574">
      <c r="A574" s="75"/>
      <c r="B574" s="75"/>
      <c r="C574" s="75"/>
      <c r="D574" s="75"/>
      <c r="E574" s="75"/>
      <c r="F574" s="75"/>
      <c r="G574" s="75"/>
      <c r="H574" s="7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5"/>
      <c r="AE574" s="75"/>
      <c r="AF574" s="75"/>
      <c r="AG574" s="75"/>
      <c r="AH574" s="75"/>
      <c r="AI574" s="75"/>
      <c r="AJ574" s="75"/>
      <c r="AK574" s="75"/>
      <c r="AL574" s="75"/>
    </row>
    <row r="575">
      <c r="A575" s="75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5"/>
      <c r="AE575" s="75"/>
      <c r="AF575" s="75"/>
      <c r="AG575" s="75"/>
      <c r="AH575" s="75"/>
      <c r="AI575" s="75"/>
      <c r="AJ575" s="75"/>
      <c r="AK575" s="75"/>
      <c r="AL575" s="75"/>
    </row>
    <row r="576">
      <c r="A576" s="75"/>
      <c r="B576" s="75"/>
      <c r="C576" s="75"/>
      <c r="D576" s="75"/>
      <c r="E576" s="75"/>
      <c r="F576" s="75"/>
      <c r="G576" s="75"/>
      <c r="H576" s="7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5"/>
      <c r="AE576" s="75"/>
      <c r="AF576" s="75"/>
      <c r="AG576" s="75"/>
      <c r="AH576" s="75"/>
      <c r="AI576" s="75"/>
      <c r="AJ576" s="75"/>
      <c r="AK576" s="75"/>
      <c r="AL576" s="75"/>
    </row>
    <row r="577">
      <c r="A577" s="75"/>
      <c r="B577" s="75"/>
      <c r="C577" s="75"/>
      <c r="D577" s="75"/>
      <c r="E577" s="75"/>
      <c r="F577" s="75"/>
      <c r="G577" s="75"/>
      <c r="H577" s="7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5"/>
      <c r="AE577" s="75"/>
      <c r="AF577" s="75"/>
      <c r="AG577" s="75"/>
      <c r="AH577" s="75"/>
      <c r="AI577" s="75"/>
      <c r="AJ577" s="75"/>
      <c r="AK577" s="75"/>
      <c r="AL577" s="75"/>
    </row>
    <row r="578">
      <c r="A578" s="75"/>
      <c r="B578" s="75"/>
      <c r="C578" s="75"/>
      <c r="D578" s="75"/>
      <c r="E578" s="75"/>
      <c r="F578" s="75"/>
      <c r="G578" s="75"/>
      <c r="H578" s="7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5"/>
      <c r="AE578" s="75"/>
      <c r="AF578" s="75"/>
      <c r="AG578" s="75"/>
      <c r="AH578" s="75"/>
      <c r="AI578" s="75"/>
      <c r="AJ578" s="75"/>
      <c r="AK578" s="75"/>
      <c r="AL578" s="75"/>
    </row>
    <row r="579">
      <c r="A579" s="75"/>
      <c r="B579" s="75"/>
      <c r="C579" s="75"/>
      <c r="D579" s="75"/>
      <c r="E579" s="75"/>
      <c r="F579" s="75"/>
      <c r="G579" s="75"/>
      <c r="H579" s="7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5"/>
      <c r="AE579" s="75"/>
      <c r="AF579" s="75"/>
      <c r="AG579" s="75"/>
      <c r="AH579" s="75"/>
      <c r="AI579" s="75"/>
      <c r="AJ579" s="75"/>
      <c r="AK579" s="75"/>
      <c r="AL579" s="75"/>
    </row>
    <row r="580">
      <c r="A580" s="75"/>
      <c r="B580" s="75"/>
      <c r="C580" s="75"/>
      <c r="D580" s="75"/>
      <c r="E580" s="75"/>
      <c r="F580" s="75"/>
      <c r="G580" s="75"/>
      <c r="H580" s="7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5"/>
      <c r="AE580" s="75"/>
      <c r="AF580" s="75"/>
      <c r="AG580" s="75"/>
      <c r="AH580" s="75"/>
      <c r="AI580" s="75"/>
      <c r="AJ580" s="75"/>
      <c r="AK580" s="75"/>
      <c r="AL580" s="75"/>
    </row>
    <row r="581">
      <c r="A581" s="75"/>
      <c r="B581" s="75"/>
      <c r="C581" s="75"/>
      <c r="D581" s="75"/>
      <c r="E581" s="75"/>
      <c r="F581" s="75"/>
      <c r="G581" s="75"/>
      <c r="H581" s="7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5"/>
      <c r="AE581" s="75"/>
      <c r="AF581" s="75"/>
      <c r="AG581" s="75"/>
      <c r="AH581" s="75"/>
      <c r="AI581" s="75"/>
      <c r="AJ581" s="75"/>
      <c r="AK581" s="75"/>
      <c r="AL581" s="75"/>
    </row>
    <row r="582">
      <c r="A582" s="75"/>
      <c r="B582" s="75"/>
      <c r="C582" s="75"/>
      <c r="D582" s="75"/>
      <c r="E582" s="75"/>
      <c r="F582" s="75"/>
      <c r="G582" s="75"/>
      <c r="H582" s="7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5"/>
      <c r="AE582" s="75"/>
      <c r="AF582" s="75"/>
      <c r="AG582" s="75"/>
      <c r="AH582" s="75"/>
      <c r="AI582" s="75"/>
      <c r="AJ582" s="75"/>
      <c r="AK582" s="75"/>
      <c r="AL582" s="75"/>
    </row>
    <row r="583">
      <c r="A583" s="75"/>
      <c r="B583" s="75"/>
      <c r="C583" s="75"/>
      <c r="D583" s="75"/>
      <c r="E583" s="75"/>
      <c r="F583" s="75"/>
      <c r="G583" s="75"/>
      <c r="H583" s="7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5"/>
      <c r="AE583" s="75"/>
      <c r="AF583" s="75"/>
      <c r="AG583" s="75"/>
      <c r="AH583" s="75"/>
      <c r="AI583" s="75"/>
      <c r="AJ583" s="75"/>
      <c r="AK583" s="75"/>
      <c r="AL583" s="75"/>
    </row>
    <row r="584">
      <c r="A584" s="75"/>
      <c r="B584" s="75"/>
      <c r="C584" s="75"/>
      <c r="D584" s="75"/>
      <c r="E584" s="75"/>
      <c r="F584" s="75"/>
      <c r="G584" s="75"/>
      <c r="H584" s="7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5"/>
      <c r="AE584" s="75"/>
      <c r="AF584" s="75"/>
      <c r="AG584" s="75"/>
      <c r="AH584" s="75"/>
      <c r="AI584" s="75"/>
      <c r="AJ584" s="75"/>
      <c r="AK584" s="75"/>
      <c r="AL584" s="75"/>
    </row>
    <row r="585">
      <c r="A585" s="75"/>
      <c r="B585" s="75"/>
      <c r="C585" s="75"/>
      <c r="D585" s="75"/>
      <c r="E585" s="75"/>
      <c r="F585" s="75"/>
      <c r="G585" s="75"/>
      <c r="H585" s="7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5"/>
      <c r="AE585" s="75"/>
      <c r="AF585" s="75"/>
      <c r="AG585" s="75"/>
      <c r="AH585" s="75"/>
      <c r="AI585" s="75"/>
      <c r="AJ585" s="75"/>
      <c r="AK585" s="75"/>
      <c r="AL585" s="75"/>
    </row>
    <row r="586">
      <c r="A586" s="75"/>
      <c r="B586" s="75"/>
      <c r="C586" s="75"/>
      <c r="D586" s="75"/>
      <c r="E586" s="75"/>
      <c r="F586" s="75"/>
      <c r="G586" s="75"/>
      <c r="H586" s="7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5"/>
      <c r="AE586" s="75"/>
      <c r="AF586" s="75"/>
      <c r="AG586" s="75"/>
      <c r="AH586" s="75"/>
      <c r="AI586" s="75"/>
      <c r="AJ586" s="75"/>
      <c r="AK586" s="75"/>
      <c r="AL586" s="75"/>
    </row>
    <row r="587">
      <c r="A587" s="75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5"/>
      <c r="AE587" s="75"/>
      <c r="AF587" s="75"/>
      <c r="AG587" s="75"/>
      <c r="AH587" s="75"/>
      <c r="AI587" s="75"/>
      <c r="AJ587" s="75"/>
      <c r="AK587" s="75"/>
      <c r="AL587" s="75"/>
    </row>
    <row r="588">
      <c r="A588" s="75"/>
      <c r="B588" s="75"/>
      <c r="C588" s="75"/>
      <c r="D588" s="75"/>
      <c r="E588" s="75"/>
      <c r="F588" s="75"/>
      <c r="G588" s="75"/>
      <c r="H588" s="7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5"/>
      <c r="AE588" s="75"/>
      <c r="AF588" s="75"/>
      <c r="AG588" s="75"/>
      <c r="AH588" s="75"/>
      <c r="AI588" s="75"/>
      <c r="AJ588" s="75"/>
      <c r="AK588" s="75"/>
      <c r="AL588" s="75"/>
    </row>
    <row r="589">
      <c r="A589" s="75"/>
      <c r="B589" s="75"/>
      <c r="C589" s="75"/>
      <c r="D589" s="75"/>
      <c r="E589" s="75"/>
      <c r="F589" s="75"/>
      <c r="G589" s="75"/>
      <c r="H589" s="7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5"/>
      <c r="AE589" s="75"/>
      <c r="AF589" s="75"/>
      <c r="AG589" s="75"/>
      <c r="AH589" s="75"/>
      <c r="AI589" s="75"/>
      <c r="AJ589" s="75"/>
      <c r="AK589" s="75"/>
      <c r="AL589" s="75"/>
    </row>
    <row r="590">
      <c r="A590" s="75"/>
      <c r="B590" s="75"/>
      <c r="C590" s="75"/>
      <c r="D590" s="75"/>
      <c r="E590" s="75"/>
      <c r="F590" s="75"/>
      <c r="G590" s="75"/>
      <c r="H590" s="7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5"/>
      <c r="AE590" s="75"/>
      <c r="AF590" s="75"/>
      <c r="AG590" s="75"/>
      <c r="AH590" s="75"/>
      <c r="AI590" s="75"/>
      <c r="AJ590" s="75"/>
      <c r="AK590" s="75"/>
      <c r="AL590" s="75"/>
    </row>
    <row r="591">
      <c r="A591" s="75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5"/>
      <c r="AE591" s="75"/>
      <c r="AF591" s="75"/>
      <c r="AG591" s="75"/>
      <c r="AH591" s="75"/>
      <c r="AI591" s="75"/>
      <c r="AJ591" s="75"/>
      <c r="AK591" s="75"/>
      <c r="AL591" s="75"/>
    </row>
    <row r="592">
      <c r="A592" s="75"/>
      <c r="B592" s="75"/>
      <c r="C592" s="75"/>
      <c r="D592" s="75"/>
      <c r="E592" s="75"/>
      <c r="F592" s="75"/>
      <c r="G592" s="75"/>
      <c r="H592" s="7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5"/>
      <c r="AE592" s="75"/>
      <c r="AF592" s="75"/>
      <c r="AG592" s="75"/>
      <c r="AH592" s="75"/>
      <c r="AI592" s="75"/>
      <c r="AJ592" s="75"/>
      <c r="AK592" s="75"/>
      <c r="AL592" s="75"/>
    </row>
    <row r="593">
      <c r="A593" s="75"/>
      <c r="B593" s="75"/>
      <c r="C593" s="75"/>
      <c r="D593" s="75"/>
      <c r="E593" s="75"/>
      <c r="F593" s="75"/>
      <c r="G593" s="75"/>
      <c r="H593" s="7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5"/>
      <c r="AE593" s="75"/>
      <c r="AF593" s="75"/>
      <c r="AG593" s="75"/>
      <c r="AH593" s="75"/>
      <c r="AI593" s="75"/>
      <c r="AJ593" s="75"/>
      <c r="AK593" s="75"/>
      <c r="AL593" s="75"/>
    </row>
    <row r="594">
      <c r="A594" s="75"/>
      <c r="B594" s="75"/>
      <c r="C594" s="75"/>
      <c r="D594" s="75"/>
      <c r="E594" s="75"/>
      <c r="F594" s="75"/>
      <c r="G594" s="75"/>
      <c r="H594" s="7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5"/>
      <c r="AE594" s="75"/>
      <c r="AF594" s="75"/>
      <c r="AG594" s="75"/>
      <c r="AH594" s="75"/>
      <c r="AI594" s="75"/>
      <c r="AJ594" s="75"/>
      <c r="AK594" s="75"/>
      <c r="AL594" s="75"/>
    </row>
    <row r="595">
      <c r="A595" s="75"/>
      <c r="B595" s="75"/>
      <c r="C595" s="75"/>
      <c r="D595" s="75"/>
      <c r="E595" s="75"/>
      <c r="F595" s="75"/>
      <c r="G595" s="75"/>
      <c r="H595" s="7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5"/>
      <c r="AE595" s="75"/>
      <c r="AF595" s="75"/>
      <c r="AG595" s="75"/>
      <c r="AH595" s="75"/>
      <c r="AI595" s="75"/>
      <c r="AJ595" s="75"/>
      <c r="AK595" s="75"/>
      <c r="AL595" s="75"/>
    </row>
    <row r="596">
      <c r="A596" s="75"/>
      <c r="B596" s="75"/>
      <c r="C596" s="75"/>
      <c r="D596" s="75"/>
      <c r="E596" s="75"/>
      <c r="F596" s="75"/>
      <c r="G596" s="75"/>
      <c r="H596" s="7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5"/>
      <c r="AE596" s="75"/>
      <c r="AF596" s="75"/>
      <c r="AG596" s="75"/>
      <c r="AH596" s="75"/>
      <c r="AI596" s="75"/>
      <c r="AJ596" s="75"/>
      <c r="AK596" s="75"/>
      <c r="AL596" s="75"/>
    </row>
    <row r="597">
      <c r="A597" s="75"/>
      <c r="B597" s="75"/>
      <c r="C597" s="75"/>
      <c r="D597" s="75"/>
      <c r="E597" s="75"/>
      <c r="F597" s="75"/>
      <c r="G597" s="75"/>
      <c r="H597" s="7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5"/>
      <c r="AE597" s="75"/>
      <c r="AF597" s="75"/>
      <c r="AG597" s="75"/>
      <c r="AH597" s="75"/>
      <c r="AI597" s="75"/>
      <c r="AJ597" s="75"/>
      <c r="AK597" s="75"/>
      <c r="AL597" s="75"/>
    </row>
    <row r="598">
      <c r="A598" s="75"/>
      <c r="B598" s="75"/>
      <c r="C598" s="75"/>
      <c r="D598" s="75"/>
      <c r="E598" s="75"/>
      <c r="F598" s="75"/>
      <c r="G598" s="75"/>
      <c r="H598" s="7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5"/>
      <c r="AE598" s="75"/>
      <c r="AF598" s="75"/>
      <c r="AG598" s="75"/>
      <c r="AH598" s="75"/>
      <c r="AI598" s="75"/>
      <c r="AJ598" s="75"/>
      <c r="AK598" s="75"/>
      <c r="AL598" s="75"/>
    </row>
    <row r="599">
      <c r="A599" s="75"/>
      <c r="B599" s="75"/>
      <c r="C599" s="75"/>
      <c r="D599" s="75"/>
      <c r="E599" s="75"/>
      <c r="F599" s="75"/>
      <c r="G599" s="75"/>
      <c r="H599" s="7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5"/>
      <c r="AE599" s="75"/>
      <c r="AF599" s="75"/>
      <c r="AG599" s="75"/>
      <c r="AH599" s="75"/>
      <c r="AI599" s="75"/>
      <c r="AJ599" s="75"/>
      <c r="AK599" s="75"/>
      <c r="AL599" s="75"/>
    </row>
    <row r="600">
      <c r="A600" s="75"/>
      <c r="B600" s="75"/>
      <c r="C600" s="75"/>
      <c r="D600" s="75"/>
      <c r="E600" s="75"/>
      <c r="F600" s="75"/>
      <c r="G600" s="75"/>
      <c r="H600" s="7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5"/>
      <c r="AE600" s="75"/>
      <c r="AF600" s="75"/>
      <c r="AG600" s="75"/>
      <c r="AH600" s="75"/>
      <c r="AI600" s="75"/>
      <c r="AJ600" s="75"/>
      <c r="AK600" s="75"/>
      <c r="AL600" s="75"/>
    </row>
    <row r="601">
      <c r="A601" s="75"/>
      <c r="B601" s="75"/>
      <c r="C601" s="75"/>
      <c r="D601" s="75"/>
      <c r="E601" s="75"/>
      <c r="F601" s="75"/>
      <c r="G601" s="75"/>
      <c r="H601" s="7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5"/>
      <c r="AE601" s="75"/>
      <c r="AF601" s="75"/>
      <c r="AG601" s="75"/>
      <c r="AH601" s="75"/>
      <c r="AI601" s="75"/>
      <c r="AJ601" s="75"/>
      <c r="AK601" s="75"/>
      <c r="AL601" s="75"/>
    </row>
    <row r="602">
      <c r="A602" s="75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5"/>
      <c r="AE602" s="75"/>
      <c r="AF602" s="75"/>
      <c r="AG602" s="75"/>
      <c r="AH602" s="75"/>
      <c r="AI602" s="75"/>
      <c r="AJ602" s="75"/>
      <c r="AK602" s="75"/>
      <c r="AL602" s="75"/>
    </row>
    <row r="603">
      <c r="A603" s="75"/>
      <c r="B603" s="75"/>
      <c r="C603" s="75"/>
      <c r="D603" s="75"/>
      <c r="E603" s="75"/>
      <c r="F603" s="75"/>
      <c r="G603" s="75"/>
      <c r="H603" s="7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5"/>
      <c r="AE603" s="75"/>
      <c r="AF603" s="75"/>
      <c r="AG603" s="75"/>
      <c r="AH603" s="75"/>
      <c r="AI603" s="75"/>
      <c r="AJ603" s="75"/>
      <c r="AK603" s="75"/>
      <c r="AL603" s="75"/>
    </row>
    <row r="604">
      <c r="A604" s="75"/>
      <c r="B604" s="75"/>
      <c r="C604" s="75"/>
      <c r="D604" s="75"/>
      <c r="E604" s="75"/>
      <c r="F604" s="75"/>
      <c r="G604" s="75"/>
      <c r="H604" s="7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5"/>
      <c r="AE604" s="75"/>
      <c r="AF604" s="75"/>
      <c r="AG604" s="75"/>
      <c r="AH604" s="75"/>
      <c r="AI604" s="75"/>
      <c r="AJ604" s="75"/>
      <c r="AK604" s="75"/>
      <c r="AL604" s="75"/>
    </row>
    <row r="605">
      <c r="A605" s="75"/>
      <c r="B605" s="75"/>
      <c r="C605" s="75"/>
      <c r="D605" s="75"/>
      <c r="E605" s="75"/>
      <c r="F605" s="75"/>
      <c r="G605" s="75"/>
      <c r="H605" s="7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5"/>
      <c r="AE605" s="75"/>
      <c r="AF605" s="75"/>
      <c r="AG605" s="75"/>
      <c r="AH605" s="75"/>
      <c r="AI605" s="75"/>
      <c r="AJ605" s="75"/>
      <c r="AK605" s="75"/>
      <c r="AL605" s="75"/>
    </row>
    <row r="606">
      <c r="A606" s="75"/>
      <c r="B606" s="75"/>
      <c r="C606" s="75"/>
      <c r="D606" s="75"/>
      <c r="E606" s="75"/>
      <c r="F606" s="75"/>
      <c r="G606" s="75"/>
      <c r="H606" s="7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5"/>
      <c r="AE606" s="75"/>
      <c r="AF606" s="75"/>
      <c r="AG606" s="75"/>
      <c r="AH606" s="75"/>
      <c r="AI606" s="75"/>
      <c r="AJ606" s="75"/>
      <c r="AK606" s="75"/>
      <c r="AL606" s="75"/>
    </row>
    <row r="607">
      <c r="A607" s="75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5"/>
      <c r="AE607" s="75"/>
      <c r="AF607" s="75"/>
      <c r="AG607" s="75"/>
      <c r="AH607" s="75"/>
      <c r="AI607" s="75"/>
      <c r="AJ607" s="75"/>
      <c r="AK607" s="75"/>
      <c r="AL607" s="75"/>
    </row>
    <row r="608">
      <c r="A608" s="75"/>
      <c r="B608" s="75"/>
      <c r="C608" s="75"/>
      <c r="D608" s="75"/>
      <c r="E608" s="75"/>
      <c r="F608" s="75"/>
      <c r="G608" s="75"/>
      <c r="H608" s="7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5"/>
      <c r="AE608" s="75"/>
      <c r="AF608" s="75"/>
      <c r="AG608" s="75"/>
      <c r="AH608" s="75"/>
      <c r="AI608" s="75"/>
      <c r="AJ608" s="75"/>
      <c r="AK608" s="75"/>
      <c r="AL608" s="75"/>
    </row>
    <row r="609">
      <c r="A609" s="75"/>
      <c r="B609" s="75"/>
      <c r="C609" s="75"/>
      <c r="D609" s="75"/>
      <c r="E609" s="75"/>
      <c r="F609" s="75"/>
      <c r="G609" s="75"/>
      <c r="H609" s="7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5"/>
      <c r="AE609" s="75"/>
      <c r="AF609" s="75"/>
      <c r="AG609" s="75"/>
      <c r="AH609" s="75"/>
      <c r="AI609" s="75"/>
      <c r="AJ609" s="75"/>
      <c r="AK609" s="75"/>
      <c r="AL609" s="75"/>
    </row>
    <row r="610">
      <c r="A610" s="75"/>
      <c r="B610" s="75"/>
      <c r="C610" s="75"/>
      <c r="D610" s="75"/>
      <c r="E610" s="75"/>
      <c r="F610" s="75"/>
      <c r="G610" s="75"/>
      <c r="H610" s="7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5"/>
      <c r="AE610" s="75"/>
      <c r="AF610" s="75"/>
      <c r="AG610" s="75"/>
      <c r="AH610" s="75"/>
      <c r="AI610" s="75"/>
      <c r="AJ610" s="75"/>
      <c r="AK610" s="75"/>
      <c r="AL610" s="75"/>
    </row>
    <row r="611">
      <c r="A611" s="75"/>
      <c r="B611" s="75"/>
      <c r="C611" s="75"/>
      <c r="D611" s="75"/>
      <c r="E611" s="75"/>
      <c r="F611" s="75"/>
      <c r="G611" s="75"/>
      <c r="H611" s="7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5"/>
      <c r="AE611" s="75"/>
      <c r="AF611" s="75"/>
      <c r="AG611" s="75"/>
      <c r="AH611" s="75"/>
      <c r="AI611" s="75"/>
      <c r="AJ611" s="75"/>
      <c r="AK611" s="75"/>
      <c r="AL611" s="75"/>
    </row>
    <row r="612">
      <c r="A612" s="75"/>
      <c r="B612" s="75"/>
      <c r="C612" s="75"/>
      <c r="D612" s="75"/>
      <c r="E612" s="75"/>
      <c r="F612" s="75"/>
      <c r="G612" s="75"/>
      <c r="H612" s="7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5"/>
      <c r="AE612" s="75"/>
      <c r="AF612" s="75"/>
      <c r="AG612" s="75"/>
      <c r="AH612" s="75"/>
      <c r="AI612" s="75"/>
      <c r="AJ612" s="75"/>
      <c r="AK612" s="75"/>
      <c r="AL612" s="75"/>
    </row>
    <row r="613">
      <c r="A613" s="75"/>
      <c r="B613" s="75"/>
      <c r="C613" s="75"/>
      <c r="D613" s="75"/>
      <c r="E613" s="75"/>
      <c r="F613" s="75"/>
      <c r="G613" s="75"/>
      <c r="H613" s="7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5"/>
      <c r="AE613" s="75"/>
      <c r="AF613" s="75"/>
      <c r="AG613" s="75"/>
      <c r="AH613" s="75"/>
      <c r="AI613" s="75"/>
      <c r="AJ613" s="75"/>
      <c r="AK613" s="75"/>
      <c r="AL613" s="75"/>
    </row>
    <row r="614">
      <c r="A614" s="75"/>
      <c r="B614" s="75"/>
      <c r="C614" s="75"/>
      <c r="D614" s="75"/>
      <c r="E614" s="75"/>
      <c r="F614" s="75"/>
      <c r="G614" s="75"/>
      <c r="H614" s="7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5"/>
      <c r="AE614" s="75"/>
      <c r="AF614" s="75"/>
      <c r="AG614" s="75"/>
      <c r="AH614" s="75"/>
      <c r="AI614" s="75"/>
      <c r="AJ614" s="75"/>
      <c r="AK614" s="75"/>
      <c r="AL614" s="75"/>
    </row>
    <row r="615">
      <c r="A615" s="75"/>
      <c r="B615" s="75"/>
      <c r="C615" s="75"/>
      <c r="D615" s="75"/>
      <c r="E615" s="75"/>
      <c r="F615" s="75"/>
      <c r="G615" s="75"/>
      <c r="H615" s="7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5"/>
      <c r="AE615" s="75"/>
      <c r="AF615" s="75"/>
      <c r="AG615" s="75"/>
      <c r="AH615" s="75"/>
      <c r="AI615" s="75"/>
      <c r="AJ615" s="75"/>
      <c r="AK615" s="75"/>
      <c r="AL615" s="75"/>
    </row>
    <row r="616">
      <c r="A616" s="75"/>
      <c r="B616" s="75"/>
      <c r="C616" s="75"/>
      <c r="D616" s="75"/>
      <c r="E616" s="75"/>
      <c r="F616" s="75"/>
      <c r="G616" s="75"/>
      <c r="H616" s="7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5"/>
      <c r="AE616" s="75"/>
      <c r="AF616" s="75"/>
      <c r="AG616" s="75"/>
      <c r="AH616" s="75"/>
      <c r="AI616" s="75"/>
      <c r="AJ616" s="75"/>
      <c r="AK616" s="75"/>
      <c r="AL616" s="75"/>
    </row>
    <row r="617">
      <c r="A617" s="75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5"/>
      <c r="AE617" s="75"/>
      <c r="AF617" s="75"/>
      <c r="AG617" s="75"/>
      <c r="AH617" s="75"/>
      <c r="AI617" s="75"/>
      <c r="AJ617" s="75"/>
      <c r="AK617" s="75"/>
      <c r="AL617" s="75"/>
    </row>
    <row r="618">
      <c r="A618" s="75"/>
      <c r="B618" s="75"/>
      <c r="C618" s="75"/>
      <c r="D618" s="75"/>
      <c r="E618" s="75"/>
      <c r="F618" s="75"/>
      <c r="G618" s="75"/>
      <c r="H618" s="7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5"/>
      <c r="AE618" s="75"/>
      <c r="AF618" s="75"/>
      <c r="AG618" s="75"/>
      <c r="AH618" s="75"/>
      <c r="AI618" s="75"/>
      <c r="AJ618" s="75"/>
      <c r="AK618" s="75"/>
      <c r="AL618" s="75"/>
    </row>
    <row r="619">
      <c r="A619" s="75"/>
      <c r="B619" s="75"/>
      <c r="C619" s="75"/>
      <c r="D619" s="75"/>
      <c r="E619" s="75"/>
      <c r="F619" s="75"/>
      <c r="G619" s="75"/>
      <c r="H619" s="7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5"/>
      <c r="AE619" s="75"/>
      <c r="AF619" s="75"/>
      <c r="AG619" s="75"/>
      <c r="AH619" s="75"/>
      <c r="AI619" s="75"/>
      <c r="AJ619" s="75"/>
      <c r="AK619" s="75"/>
      <c r="AL619" s="75"/>
    </row>
    <row r="620">
      <c r="A620" s="75"/>
      <c r="B620" s="75"/>
      <c r="C620" s="75"/>
      <c r="D620" s="75"/>
      <c r="E620" s="75"/>
      <c r="F620" s="75"/>
      <c r="G620" s="75"/>
      <c r="H620" s="7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5"/>
      <c r="AE620" s="75"/>
      <c r="AF620" s="75"/>
      <c r="AG620" s="75"/>
      <c r="AH620" s="75"/>
      <c r="AI620" s="75"/>
      <c r="AJ620" s="75"/>
      <c r="AK620" s="75"/>
      <c r="AL620" s="75"/>
    </row>
    <row r="621">
      <c r="A621" s="75"/>
      <c r="B621" s="75"/>
      <c r="C621" s="75"/>
      <c r="D621" s="75"/>
      <c r="E621" s="75"/>
      <c r="F621" s="75"/>
      <c r="G621" s="75"/>
      <c r="H621" s="7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5"/>
      <c r="AE621" s="75"/>
      <c r="AF621" s="75"/>
      <c r="AG621" s="75"/>
      <c r="AH621" s="75"/>
      <c r="AI621" s="75"/>
      <c r="AJ621" s="75"/>
      <c r="AK621" s="75"/>
      <c r="AL621" s="75"/>
    </row>
    <row r="622">
      <c r="A622" s="75"/>
      <c r="B622" s="75"/>
      <c r="C622" s="75"/>
      <c r="D622" s="75"/>
      <c r="E622" s="75"/>
      <c r="F622" s="75"/>
      <c r="G622" s="75"/>
      <c r="H622" s="7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5"/>
      <c r="AE622" s="75"/>
      <c r="AF622" s="75"/>
      <c r="AG622" s="75"/>
      <c r="AH622" s="75"/>
      <c r="AI622" s="75"/>
      <c r="AJ622" s="75"/>
      <c r="AK622" s="75"/>
      <c r="AL622" s="75"/>
    </row>
    <row r="623">
      <c r="A623" s="75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5"/>
      <c r="AE623" s="75"/>
      <c r="AF623" s="75"/>
      <c r="AG623" s="75"/>
      <c r="AH623" s="75"/>
      <c r="AI623" s="75"/>
      <c r="AJ623" s="75"/>
      <c r="AK623" s="75"/>
      <c r="AL623" s="75"/>
    </row>
    <row r="624">
      <c r="A624" s="75"/>
      <c r="B624" s="75"/>
      <c r="C624" s="75"/>
      <c r="D624" s="75"/>
      <c r="E624" s="75"/>
      <c r="F624" s="75"/>
      <c r="G624" s="75"/>
      <c r="H624" s="7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5"/>
      <c r="AE624" s="75"/>
      <c r="AF624" s="75"/>
      <c r="AG624" s="75"/>
      <c r="AH624" s="75"/>
      <c r="AI624" s="75"/>
      <c r="AJ624" s="75"/>
      <c r="AK624" s="75"/>
      <c r="AL624" s="75"/>
    </row>
    <row r="625">
      <c r="A625" s="75"/>
      <c r="B625" s="75"/>
      <c r="C625" s="75"/>
      <c r="D625" s="75"/>
      <c r="E625" s="75"/>
      <c r="F625" s="75"/>
      <c r="G625" s="75"/>
      <c r="H625" s="7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5"/>
      <c r="AE625" s="75"/>
      <c r="AF625" s="75"/>
      <c r="AG625" s="75"/>
      <c r="AH625" s="75"/>
      <c r="AI625" s="75"/>
      <c r="AJ625" s="75"/>
      <c r="AK625" s="75"/>
      <c r="AL625" s="75"/>
    </row>
    <row r="626">
      <c r="A626" s="75"/>
      <c r="B626" s="75"/>
      <c r="C626" s="75"/>
      <c r="D626" s="75"/>
      <c r="E626" s="75"/>
      <c r="F626" s="75"/>
      <c r="G626" s="75"/>
      <c r="H626" s="7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5"/>
      <c r="AE626" s="75"/>
      <c r="AF626" s="75"/>
      <c r="AG626" s="75"/>
      <c r="AH626" s="75"/>
      <c r="AI626" s="75"/>
      <c r="AJ626" s="75"/>
      <c r="AK626" s="75"/>
      <c r="AL626" s="75"/>
    </row>
    <row r="627">
      <c r="A627" s="75"/>
      <c r="B627" s="75"/>
      <c r="C627" s="75"/>
      <c r="D627" s="75"/>
      <c r="E627" s="75"/>
      <c r="F627" s="75"/>
      <c r="G627" s="75"/>
      <c r="H627" s="7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5"/>
      <c r="AE627" s="75"/>
      <c r="AF627" s="75"/>
      <c r="AG627" s="75"/>
      <c r="AH627" s="75"/>
      <c r="AI627" s="75"/>
      <c r="AJ627" s="75"/>
      <c r="AK627" s="75"/>
      <c r="AL627" s="75"/>
    </row>
    <row r="628">
      <c r="A628" s="75"/>
      <c r="B628" s="75"/>
      <c r="C628" s="75"/>
      <c r="D628" s="75"/>
      <c r="E628" s="75"/>
      <c r="F628" s="75"/>
      <c r="G628" s="75"/>
      <c r="H628" s="7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5"/>
      <c r="AE628" s="75"/>
      <c r="AF628" s="75"/>
      <c r="AG628" s="75"/>
      <c r="AH628" s="75"/>
      <c r="AI628" s="75"/>
      <c r="AJ628" s="75"/>
      <c r="AK628" s="75"/>
      <c r="AL628" s="75"/>
    </row>
    <row r="629">
      <c r="A629" s="75"/>
      <c r="B629" s="75"/>
      <c r="C629" s="75"/>
      <c r="D629" s="75"/>
      <c r="E629" s="75"/>
      <c r="F629" s="75"/>
      <c r="G629" s="75"/>
      <c r="H629" s="7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5"/>
      <c r="AE629" s="75"/>
      <c r="AF629" s="75"/>
      <c r="AG629" s="75"/>
      <c r="AH629" s="75"/>
      <c r="AI629" s="75"/>
      <c r="AJ629" s="75"/>
      <c r="AK629" s="75"/>
      <c r="AL629" s="75"/>
    </row>
    <row r="630">
      <c r="A630" s="75"/>
      <c r="B630" s="75"/>
      <c r="C630" s="75"/>
      <c r="D630" s="75"/>
      <c r="E630" s="75"/>
      <c r="F630" s="75"/>
      <c r="G630" s="75"/>
      <c r="H630" s="7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5"/>
      <c r="AE630" s="75"/>
      <c r="AF630" s="75"/>
      <c r="AG630" s="75"/>
      <c r="AH630" s="75"/>
      <c r="AI630" s="75"/>
      <c r="AJ630" s="75"/>
      <c r="AK630" s="75"/>
      <c r="AL630" s="75"/>
    </row>
    <row r="631">
      <c r="A631" s="75"/>
      <c r="B631" s="75"/>
      <c r="C631" s="75"/>
      <c r="D631" s="75"/>
      <c r="E631" s="75"/>
      <c r="F631" s="75"/>
      <c r="G631" s="75"/>
      <c r="H631" s="7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5"/>
      <c r="AE631" s="75"/>
      <c r="AF631" s="75"/>
      <c r="AG631" s="75"/>
      <c r="AH631" s="75"/>
      <c r="AI631" s="75"/>
      <c r="AJ631" s="75"/>
      <c r="AK631" s="75"/>
      <c r="AL631" s="75"/>
    </row>
    <row r="632">
      <c r="A632" s="75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5"/>
      <c r="AE632" s="75"/>
      <c r="AF632" s="75"/>
      <c r="AG632" s="75"/>
      <c r="AH632" s="75"/>
      <c r="AI632" s="75"/>
      <c r="AJ632" s="75"/>
      <c r="AK632" s="75"/>
      <c r="AL632" s="75"/>
    </row>
    <row r="633">
      <c r="A633" s="75"/>
      <c r="B633" s="75"/>
      <c r="C633" s="75"/>
      <c r="D633" s="75"/>
      <c r="E633" s="75"/>
      <c r="F633" s="75"/>
      <c r="G633" s="75"/>
      <c r="H633" s="7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5"/>
      <c r="AE633" s="75"/>
      <c r="AF633" s="75"/>
      <c r="AG633" s="75"/>
      <c r="AH633" s="75"/>
      <c r="AI633" s="75"/>
      <c r="AJ633" s="75"/>
      <c r="AK633" s="75"/>
      <c r="AL633" s="75"/>
    </row>
    <row r="634">
      <c r="A634" s="75"/>
      <c r="B634" s="75"/>
      <c r="C634" s="75"/>
      <c r="D634" s="75"/>
      <c r="E634" s="75"/>
      <c r="F634" s="75"/>
      <c r="G634" s="75"/>
      <c r="H634" s="7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5"/>
      <c r="AE634" s="75"/>
      <c r="AF634" s="75"/>
      <c r="AG634" s="75"/>
      <c r="AH634" s="75"/>
      <c r="AI634" s="75"/>
      <c r="AJ634" s="75"/>
      <c r="AK634" s="75"/>
      <c r="AL634" s="75"/>
    </row>
    <row r="635">
      <c r="A635" s="75"/>
      <c r="B635" s="75"/>
      <c r="C635" s="75"/>
      <c r="D635" s="75"/>
      <c r="E635" s="75"/>
      <c r="F635" s="75"/>
      <c r="G635" s="75"/>
      <c r="H635" s="7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5"/>
      <c r="AE635" s="75"/>
      <c r="AF635" s="75"/>
      <c r="AG635" s="75"/>
      <c r="AH635" s="75"/>
      <c r="AI635" s="75"/>
      <c r="AJ635" s="75"/>
      <c r="AK635" s="75"/>
      <c r="AL635" s="75"/>
    </row>
    <row r="636">
      <c r="A636" s="75"/>
      <c r="B636" s="75"/>
      <c r="C636" s="75"/>
      <c r="D636" s="75"/>
      <c r="E636" s="75"/>
      <c r="F636" s="75"/>
      <c r="G636" s="75"/>
      <c r="H636" s="7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5"/>
      <c r="AE636" s="75"/>
      <c r="AF636" s="75"/>
      <c r="AG636" s="75"/>
      <c r="AH636" s="75"/>
      <c r="AI636" s="75"/>
      <c r="AJ636" s="75"/>
      <c r="AK636" s="75"/>
      <c r="AL636" s="75"/>
    </row>
    <row r="637">
      <c r="A637" s="75"/>
      <c r="B637" s="75"/>
      <c r="C637" s="75"/>
      <c r="D637" s="75"/>
      <c r="E637" s="75"/>
      <c r="F637" s="75"/>
      <c r="G637" s="75"/>
      <c r="H637" s="7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5"/>
      <c r="AE637" s="75"/>
      <c r="AF637" s="75"/>
      <c r="AG637" s="75"/>
      <c r="AH637" s="75"/>
      <c r="AI637" s="75"/>
      <c r="AJ637" s="75"/>
      <c r="AK637" s="75"/>
      <c r="AL637" s="75"/>
    </row>
    <row r="638">
      <c r="A638" s="75"/>
      <c r="B638" s="75"/>
      <c r="C638" s="75"/>
      <c r="D638" s="75"/>
      <c r="E638" s="75"/>
      <c r="F638" s="75"/>
      <c r="G638" s="75"/>
      <c r="H638" s="7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5"/>
      <c r="AE638" s="75"/>
      <c r="AF638" s="75"/>
      <c r="AG638" s="75"/>
      <c r="AH638" s="75"/>
      <c r="AI638" s="75"/>
      <c r="AJ638" s="75"/>
      <c r="AK638" s="75"/>
      <c r="AL638" s="75"/>
    </row>
    <row r="639">
      <c r="A639" s="75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5"/>
      <c r="AE639" s="75"/>
      <c r="AF639" s="75"/>
      <c r="AG639" s="75"/>
      <c r="AH639" s="75"/>
      <c r="AI639" s="75"/>
      <c r="AJ639" s="75"/>
      <c r="AK639" s="75"/>
      <c r="AL639" s="75"/>
    </row>
    <row r="640">
      <c r="A640" s="75"/>
      <c r="B640" s="75"/>
      <c r="C640" s="75"/>
      <c r="D640" s="75"/>
      <c r="E640" s="75"/>
      <c r="F640" s="75"/>
      <c r="G640" s="75"/>
      <c r="H640" s="7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5"/>
      <c r="AE640" s="75"/>
      <c r="AF640" s="75"/>
      <c r="AG640" s="75"/>
      <c r="AH640" s="75"/>
      <c r="AI640" s="75"/>
      <c r="AJ640" s="75"/>
      <c r="AK640" s="75"/>
      <c r="AL640" s="75"/>
    </row>
    <row r="641">
      <c r="A641" s="75"/>
      <c r="B641" s="75"/>
      <c r="C641" s="75"/>
      <c r="D641" s="75"/>
      <c r="E641" s="75"/>
      <c r="F641" s="75"/>
      <c r="G641" s="75"/>
      <c r="H641" s="7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5"/>
      <c r="AE641" s="75"/>
      <c r="AF641" s="75"/>
      <c r="AG641" s="75"/>
      <c r="AH641" s="75"/>
      <c r="AI641" s="75"/>
      <c r="AJ641" s="75"/>
      <c r="AK641" s="75"/>
      <c r="AL641" s="75"/>
    </row>
    <row r="642">
      <c r="A642" s="75"/>
      <c r="B642" s="75"/>
      <c r="C642" s="75"/>
      <c r="D642" s="75"/>
      <c r="E642" s="75"/>
      <c r="F642" s="75"/>
      <c r="G642" s="75"/>
      <c r="H642" s="7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5"/>
      <c r="AE642" s="75"/>
      <c r="AF642" s="75"/>
      <c r="AG642" s="75"/>
      <c r="AH642" s="75"/>
      <c r="AI642" s="75"/>
      <c r="AJ642" s="75"/>
      <c r="AK642" s="75"/>
      <c r="AL642" s="75"/>
    </row>
    <row r="643">
      <c r="A643" s="75"/>
      <c r="B643" s="75"/>
      <c r="C643" s="75"/>
      <c r="D643" s="75"/>
      <c r="E643" s="75"/>
      <c r="F643" s="75"/>
      <c r="G643" s="75"/>
      <c r="H643" s="7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5"/>
      <c r="AE643" s="75"/>
      <c r="AF643" s="75"/>
      <c r="AG643" s="75"/>
      <c r="AH643" s="75"/>
      <c r="AI643" s="75"/>
      <c r="AJ643" s="75"/>
      <c r="AK643" s="75"/>
      <c r="AL643" s="75"/>
    </row>
    <row r="644">
      <c r="A644" s="75"/>
      <c r="B644" s="75"/>
      <c r="C644" s="75"/>
      <c r="D644" s="75"/>
      <c r="E644" s="75"/>
      <c r="F644" s="75"/>
      <c r="G644" s="75"/>
      <c r="H644" s="7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5"/>
      <c r="AE644" s="75"/>
      <c r="AF644" s="75"/>
      <c r="AG644" s="75"/>
      <c r="AH644" s="75"/>
      <c r="AI644" s="75"/>
      <c r="AJ644" s="75"/>
      <c r="AK644" s="75"/>
      <c r="AL644" s="75"/>
    </row>
    <row r="645">
      <c r="A645" s="75"/>
      <c r="B645" s="75"/>
      <c r="C645" s="75"/>
      <c r="D645" s="75"/>
      <c r="E645" s="75"/>
      <c r="F645" s="75"/>
      <c r="G645" s="75"/>
      <c r="H645" s="7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5"/>
      <c r="AE645" s="75"/>
      <c r="AF645" s="75"/>
      <c r="AG645" s="75"/>
      <c r="AH645" s="75"/>
      <c r="AI645" s="75"/>
      <c r="AJ645" s="75"/>
      <c r="AK645" s="75"/>
      <c r="AL645" s="75"/>
    </row>
    <row r="646">
      <c r="A646" s="75"/>
      <c r="B646" s="75"/>
      <c r="C646" s="75"/>
      <c r="D646" s="75"/>
      <c r="E646" s="75"/>
      <c r="F646" s="75"/>
      <c r="G646" s="75"/>
      <c r="H646" s="7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5"/>
      <c r="AE646" s="75"/>
      <c r="AF646" s="75"/>
      <c r="AG646" s="75"/>
      <c r="AH646" s="75"/>
      <c r="AI646" s="75"/>
      <c r="AJ646" s="75"/>
      <c r="AK646" s="75"/>
      <c r="AL646" s="75"/>
    </row>
    <row r="647">
      <c r="A647" s="75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5"/>
      <c r="AE647" s="75"/>
      <c r="AF647" s="75"/>
      <c r="AG647" s="75"/>
      <c r="AH647" s="75"/>
      <c r="AI647" s="75"/>
      <c r="AJ647" s="75"/>
      <c r="AK647" s="75"/>
      <c r="AL647" s="75"/>
    </row>
    <row r="648">
      <c r="A648" s="75"/>
      <c r="B648" s="75"/>
      <c r="C648" s="75"/>
      <c r="D648" s="75"/>
      <c r="E648" s="75"/>
      <c r="F648" s="75"/>
      <c r="G648" s="75"/>
      <c r="H648" s="7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5"/>
      <c r="AE648" s="75"/>
      <c r="AF648" s="75"/>
      <c r="AG648" s="75"/>
      <c r="AH648" s="75"/>
      <c r="AI648" s="75"/>
      <c r="AJ648" s="75"/>
      <c r="AK648" s="75"/>
      <c r="AL648" s="75"/>
    </row>
    <row r="649">
      <c r="A649" s="75"/>
      <c r="B649" s="75"/>
      <c r="C649" s="75"/>
      <c r="D649" s="75"/>
      <c r="E649" s="75"/>
      <c r="F649" s="75"/>
      <c r="G649" s="75"/>
      <c r="H649" s="7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5"/>
      <c r="AE649" s="75"/>
      <c r="AF649" s="75"/>
      <c r="AG649" s="75"/>
      <c r="AH649" s="75"/>
      <c r="AI649" s="75"/>
      <c r="AJ649" s="75"/>
      <c r="AK649" s="75"/>
      <c r="AL649" s="75"/>
    </row>
    <row r="650">
      <c r="A650" s="75"/>
      <c r="B650" s="75"/>
      <c r="C650" s="75"/>
      <c r="D650" s="75"/>
      <c r="E650" s="75"/>
      <c r="F650" s="75"/>
      <c r="G650" s="75"/>
      <c r="H650" s="7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5"/>
      <c r="AE650" s="75"/>
      <c r="AF650" s="75"/>
      <c r="AG650" s="75"/>
      <c r="AH650" s="75"/>
      <c r="AI650" s="75"/>
      <c r="AJ650" s="75"/>
      <c r="AK650" s="75"/>
      <c r="AL650" s="75"/>
    </row>
    <row r="651">
      <c r="A651" s="75"/>
      <c r="B651" s="75"/>
      <c r="C651" s="75"/>
      <c r="D651" s="75"/>
      <c r="E651" s="75"/>
      <c r="F651" s="75"/>
      <c r="G651" s="75"/>
      <c r="H651" s="7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5"/>
      <c r="AE651" s="75"/>
      <c r="AF651" s="75"/>
      <c r="AG651" s="75"/>
      <c r="AH651" s="75"/>
      <c r="AI651" s="75"/>
      <c r="AJ651" s="75"/>
      <c r="AK651" s="75"/>
      <c r="AL651" s="75"/>
    </row>
    <row r="652">
      <c r="A652" s="75"/>
      <c r="B652" s="75"/>
      <c r="C652" s="75"/>
      <c r="D652" s="75"/>
      <c r="E652" s="75"/>
      <c r="F652" s="75"/>
      <c r="G652" s="75"/>
      <c r="H652" s="7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5"/>
      <c r="AE652" s="75"/>
      <c r="AF652" s="75"/>
      <c r="AG652" s="75"/>
      <c r="AH652" s="75"/>
      <c r="AI652" s="75"/>
      <c r="AJ652" s="75"/>
      <c r="AK652" s="75"/>
      <c r="AL652" s="75"/>
    </row>
    <row r="653">
      <c r="A653" s="75"/>
      <c r="B653" s="75"/>
      <c r="C653" s="75"/>
      <c r="D653" s="75"/>
      <c r="E653" s="75"/>
      <c r="F653" s="75"/>
      <c r="G653" s="75"/>
      <c r="H653" s="7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5"/>
      <c r="AE653" s="75"/>
      <c r="AF653" s="75"/>
      <c r="AG653" s="75"/>
      <c r="AH653" s="75"/>
      <c r="AI653" s="75"/>
      <c r="AJ653" s="75"/>
      <c r="AK653" s="75"/>
      <c r="AL653" s="75"/>
    </row>
    <row r="654">
      <c r="A654" s="75"/>
      <c r="B654" s="75"/>
      <c r="C654" s="75"/>
      <c r="D654" s="75"/>
      <c r="E654" s="75"/>
      <c r="F654" s="75"/>
      <c r="G654" s="75"/>
      <c r="H654" s="7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5"/>
      <c r="AE654" s="75"/>
      <c r="AF654" s="75"/>
      <c r="AG654" s="75"/>
      <c r="AH654" s="75"/>
      <c r="AI654" s="75"/>
      <c r="AJ654" s="75"/>
      <c r="AK654" s="75"/>
      <c r="AL654" s="75"/>
    </row>
    <row r="655">
      <c r="A655" s="75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5"/>
      <c r="AE655" s="75"/>
      <c r="AF655" s="75"/>
      <c r="AG655" s="75"/>
      <c r="AH655" s="75"/>
      <c r="AI655" s="75"/>
      <c r="AJ655" s="75"/>
      <c r="AK655" s="75"/>
      <c r="AL655" s="75"/>
    </row>
    <row r="656">
      <c r="A656" s="75"/>
      <c r="B656" s="75"/>
      <c r="C656" s="75"/>
      <c r="D656" s="75"/>
      <c r="E656" s="75"/>
      <c r="F656" s="75"/>
      <c r="G656" s="75"/>
      <c r="H656" s="7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5"/>
      <c r="AE656" s="75"/>
      <c r="AF656" s="75"/>
      <c r="AG656" s="75"/>
      <c r="AH656" s="75"/>
      <c r="AI656" s="75"/>
      <c r="AJ656" s="75"/>
      <c r="AK656" s="75"/>
      <c r="AL656" s="75"/>
    </row>
    <row r="657">
      <c r="A657" s="75"/>
      <c r="B657" s="75"/>
      <c r="C657" s="75"/>
      <c r="D657" s="75"/>
      <c r="E657" s="75"/>
      <c r="F657" s="75"/>
      <c r="G657" s="75"/>
      <c r="H657" s="7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5"/>
      <c r="AE657" s="75"/>
      <c r="AF657" s="75"/>
      <c r="AG657" s="75"/>
      <c r="AH657" s="75"/>
      <c r="AI657" s="75"/>
      <c r="AJ657" s="75"/>
      <c r="AK657" s="75"/>
      <c r="AL657" s="75"/>
    </row>
    <row r="658">
      <c r="A658" s="75"/>
      <c r="B658" s="75"/>
      <c r="C658" s="75"/>
      <c r="D658" s="75"/>
      <c r="E658" s="75"/>
      <c r="F658" s="75"/>
      <c r="G658" s="75"/>
      <c r="H658" s="7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5"/>
      <c r="AE658" s="75"/>
      <c r="AF658" s="75"/>
      <c r="AG658" s="75"/>
      <c r="AH658" s="75"/>
      <c r="AI658" s="75"/>
      <c r="AJ658" s="75"/>
      <c r="AK658" s="75"/>
      <c r="AL658" s="75"/>
    </row>
    <row r="659">
      <c r="A659" s="75"/>
      <c r="B659" s="75"/>
      <c r="C659" s="75"/>
      <c r="D659" s="75"/>
      <c r="E659" s="75"/>
      <c r="F659" s="75"/>
      <c r="G659" s="75"/>
      <c r="H659" s="7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5"/>
      <c r="AE659" s="75"/>
      <c r="AF659" s="75"/>
      <c r="AG659" s="75"/>
      <c r="AH659" s="75"/>
      <c r="AI659" s="75"/>
      <c r="AJ659" s="75"/>
      <c r="AK659" s="75"/>
      <c r="AL659" s="75"/>
    </row>
    <row r="660">
      <c r="A660" s="75"/>
      <c r="B660" s="75"/>
      <c r="C660" s="75"/>
      <c r="D660" s="75"/>
      <c r="E660" s="75"/>
      <c r="F660" s="75"/>
      <c r="G660" s="75"/>
      <c r="H660" s="7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5"/>
      <c r="AE660" s="75"/>
      <c r="AF660" s="75"/>
      <c r="AG660" s="75"/>
      <c r="AH660" s="75"/>
      <c r="AI660" s="75"/>
      <c r="AJ660" s="75"/>
      <c r="AK660" s="75"/>
      <c r="AL660" s="75"/>
    </row>
    <row r="661">
      <c r="A661" s="75"/>
      <c r="B661" s="75"/>
      <c r="C661" s="75"/>
      <c r="D661" s="75"/>
      <c r="E661" s="75"/>
      <c r="F661" s="75"/>
      <c r="G661" s="75"/>
      <c r="H661" s="7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5"/>
      <c r="AE661" s="75"/>
      <c r="AF661" s="75"/>
      <c r="AG661" s="75"/>
      <c r="AH661" s="75"/>
      <c r="AI661" s="75"/>
      <c r="AJ661" s="75"/>
      <c r="AK661" s="75"/>
      <c r="AL661" s="75"/>
    </row>
    <row r="662">
      <c r="A662" s="75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5"/>
      <c r="AE662" s="75"/>
      <c r="AF662" s="75"/>
      <c r="AG662" s="75"/>
      <c r="AH662" s="75"/>
      <c r="AI662" s="75"/>
      <c r="AJ662" s="75"/>
      <c r="AK662" s="75"/>
      <c r="AL662" s="75"/>
    </row>
    <row r="663">
      <c r="A663" s="75"/>
      <c r="B663" s="75"/>
      <c r="C663" s="75"/>
      <c r="D663" s="75"/>
      <c r="E663" s="75"/>
      <c r="F663" s="75"/>
      <c r="G663" s="75"/>
      <c r="H663" s="7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5"/>
      <c r="AE663" s="75"/>
      <c r="AF663" s="75"/>
      <c r="AG663" s="75"/>
      <c r="AH663" s="75"/>
      <c r="AI663" s="75"/>
      <c r="AJ663" s="75"/>
      <c r="AK663" s="75"/>
      <c r="AL663" s="75"/>
    </row>
    <row r="664">
      <c r="A664" s="75"/>
      <c r="B664" s="75"/>
      <c r="C664" s="75"/>
      <c r="D664" s="75"/>
      <c r="E664" s="75"/>
      <c r="F664" s="75"/>
      <c r="G664" s="75"/>
      <c r="H664" s="7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5"/>
      <c r="AE664" s="75"/>
      <c r="AF664" s="75"/>
      <c r="AG664" s="75"/>
      <c r="AH664" s="75"/>
      <c r="AI664" s="75"/>
      <c r="AJ664" s="75"/>
      <c r="AK664" s="75"/>
      <c r="AL664" s="75"/>
    </row>
    <row r="665">
      <c r="A665" s="75"/>
      <c r="B665" s="75"/>
      <c r="C665" s="75"/>
      <c r="D665" s="75"/>
      <c r="E665" s="75"/>
      <c r="F665" s="75"/>
      <c r="G665" s="75"/>
      <c r="H665" s="7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5"/>
      <c r="AE665" s="75"/>
      <c r="AF665" s="75"/>
      <c r="AG665" s="75"/>
      <c r="AH665" s="75"/>
      <c r="AI665" s="75"/>
      <c r="AJ665" s="75"/>
      <c r="AK665" s="75"/>
      <c r="AL665" s="75"/>
    </row>
    <row r="666">
      <c r="A666" s="75"/>
      <c r="B666" s="75"/>
      <c r="C666" s="75"/>
      <c r="D666" s="75"/>
      <c r="E666" s="75"/>
      <c r="F666" s="75"/>
      <c r="G666" s="75"/>
      <c r="H666" s="7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5"/>
      <c r="AE666" s="75"/>
      <c r="AF666" s="75"/>
      <c r="AG666" s="75"/>
      <c r="AH666" s="75"/>
      <c r="AI666" s="75"/>
      <c r="AJ666" s="75"/>
      <c r="AK666" s="75"/>
      <c r="AL666" s="75"/>
    </row>
    <row r="667">
      <c r="A667" s="75"/>
      <c r="B667" s="75"/>
      <c r="C667" s="75"/>
      <c r="D667" s="75"/>
      <c r="E667" s="75"/>
      <c r="F667" s="75"/>
      <c r="G667" s="75"/>
      <c r="H667" s="7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5"/>
      <c r="AE667" s="75"/>
      <c r="AF667" s="75"/>
      <c r="AG667" s="75"/>
      <c r="AH667" s="75"/>
      <c r="AI667" s="75"/>
      <c r="AJ667" s="75"/>
      <c r="AK667" s="75"/>
      <c r="AL667" s="75"/>
    </row>
    <row r="668">
      <c r="A668" s="75"/>
      <c r="B668" s="75"/>
      <c r="C668" s="75"/>
      <c r="D668" s="75"/>
      <c r="E668" s="75"/>
      <c r="F668" s="75"/>
      <c r="G668" s="75"/>
      <c r="H668" s="7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5"/>
      <c r="AE668" s="75"/>
      <c r="AF668" s="75"/>
      <c r="AG668" s="75"/>
      <c r="AH668" s="75"/>
      <c r="AI668" s="75"/>
      <c r="AJ668" s="75"/>
      <c r="AK668" s="75"/>
      <c r="AL668" s="75"/>
    </row>
    <row r="669">
      <c r="A669" s="75"/>
      <c r="B669" s="75"/>
      <c r="C669" s="75"/>
      <c r="D669" s="75"/>
      <c r="E669" s="75"/>
      <c r="F669" s="75"/>
      <c r="G669" s="75"/>
      <c r="H669" s="7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5"/>
      <c r="AE669" s="75"/>
      <c r="AF669" s="75"/>
      <c r="AG669" s="75"/>
      <c r="AH669" s="75"/>
      <c r="AI669" s="75"/>
      <c r="AJ669" s="75"/>
      <c r="AK669" s="75"/>
      <c r="AL669" s="75"/>
    </row>
    <row r="670">
      <c r="A670" s="75"/>
      <c r="B670" s="75"/>
      <c r="C670" s="75"/>
      <c r="D670" s="75"/>
      <c r="E670" s="75"/>
      <c r="F670" s="75"/>
      <c r="G670" s="75"/>
      <c r="H670" s="7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5"/>
      <c r="AE670" s="75"/>
      <c r="AF670" s="75"/>
      <c r="AG670" s="75"/>
      <c r="AH670" s="75"/>
      <c r="AI670" s="75"/>
      <c r="AJ670" s="75"/>
      <c r="AK670" s="75"/>
      <c r="AL670" s="75"/>
    </row>
    <row r="671">
      <c r="A671" s="75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5"/>
      <c r="AE671" s="75"/>
      <c r="AF671" s="75"/>
      <c r="AG671" s="75"/>
      <c r="AH671" s="75"/>
      <c r="AI671" s="75"/>
      <c r="AJ671" s="75"/>
      <c r="AK671" s="75"/>
      <c r="AL671" s="75"/>
    </row>
    <row r="672">
      <c r="A672" s="75"/>
      <c r="B672" s="75"/>
      <c r="C672" s="75"/>
      <c r="D672" s="75"/>
      <c r="E672" s="75"/>
      <c r="F672" s="75"/>
      <c r="G672" s="75"/>
      <c r="H672" s="7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5"/>
      <c r="AE672" s="75"/>
      <c r="AF672" s="75"/>
      <c r="AG672" s="75"/>
      <c r="AH672" s="75"/>
      <c r="AI672" s="75"/>
      <c r="AJ672" s="75"/>
      <c r="AK672" s="75"/>
      <c r="AL672" s="75"/>
    </row>
    <row r="673">
      <c r="A673" s="75"/>
      <c r="B673" s="75"/>
      <c r="C673" s="75"/>
      <c r="D673" s="75"/>
      <c r="E673" s="75"/>
      <c r="F673" s="75"/>
      <c r="G673" s="75"/>
      <c r="H673" s="7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5"/>
      <c r="AE673" s="75"/>
      <c r="AF673" s="75"/>
      <c r="AG673" s="75"/>
      <c r="AH673" s="75"/>
      <c r="AI673" s="75"/>
      <c r="AJ673" s="75"/>
      <c r="AK673" s="75"/>
      <c r="AL673" s="75"/>
    </row>
    <row r="674">
      <c r="A674" s="75"/>
      <c r="B674" s="75"/>
      <c r="C674" s="75"/>
      <c r="D674" s="75"/>
      <c r="E674" s="75"/>
      <c r="F674" s="75"/>
      <c r="G674" s="75"/>
      <c r="H674" s="7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5"/>
      <c r="AE674" s="75"/>
      <c r="AF674" s="75"/>
      <c r="AG674" s="75"/>
      <c r="AH674" s="75"/>
      <c r="AI674" s="75"/>
      <c r="AJ674" s="75"/>
      <c r="AK674" s="75"/>
      <c r="AL674" s="75"/>
    </row>
    <row r="675">
      <c r="A675" s="75"/>
      <c r="B675" s="75"/>
      <c r="C675" s="75"/>
      <c r="D675" s="75"/>
      <c r="E675" s="75"/>
      <c r="F675" s="75"/>
      <c r="G675" s="75"/>
      <c r="H675" s="7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5"/>
      <c r="AE675" s="75"/>
      <c r="AF675" s="75"/>
      <c r="AG675" s="75"/>
      <c r="AH675" s="75"/>
      <c r="AI675" s="75"/>
      <c r="AJ675" s="75"/>
      <c r="AK675" s="75"/>
      <c r="AL675" s="75"/>
    </row>
    <row r="676">
      <c r="A676" s="75"/>
      <c r="B676" s="75"/>
      <c r="C676" s="75"/>
      <c r="D676" s="75"/>
      <c r="E676" s="75"/>
      <c r="F676" s="75"/>
      <c r="G676" s="75"/>
      <c r="H676" s="7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5"/>
      <c r="AE676" s="75"/>
      <c r="AF676" s="75"/>
      <c r="AG676" s="75"/>
      <c r="AH676" s="75"/>
      <c r="AI676" s="75"/>
      <c r="AJ676" s="75"/>
      <c r="AK676" s="75"/>
      <c r="AL676" s="75"/>
    </row>
    <row r="677">
      <c r="A677" s="75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5"/>
      <c r="AE677" s="75"/>
      <c r="AF677" s="75"/>
      <c r="AG677" s="75"/>
      <c r="AH677" s="75"/>
      <c r="AI677" s="75"/>
      <c r="AJ677" s="75"/>
      <c r="AK677" s="75"/>
      <c r="AL677" s="75"/>
    </row>
    <row r="678">
      <c r="A678" s="75"/>
      <c r="B678" s="75"/>
      <c r="C678" s="75"/>
      <c r="D678" s="75"/>
      <c r="E678" s="75"/>
      <c r="F678" s="75"/>
      <c r="G678" s="75"/>
      <c r="H678" s="7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5"/>
      <c r="AE678" s="75"/>
      <c r="AF678" s="75"/>
      <c r="AG678" s="75"/>
      <c r="AH678" s="75"/>
      <c r="AI678" s="75"/>
      <c r="AJ678" s="75"/>
      <c r="AK678" s="75"/>
      <c r="AL678" s="75"/>
    </row>
    <row r="679">
      <c r="A679" s="75"/>
      <c r="B679" s="75"/>
      <c r="C679" s="75"/>
      <c r="D679" s="75"/>
      <c r="E679" s="75"/>
      <c r="F679" s="75"/>
      <c r="G679" s="75"/>
      <c r="H679" s="7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5"/>
      <c r="AE679" s="75"/>
      <c r="AF679" s="75"/>
      <c r="AG679" s="75"/>
      <c r="AH679" s="75"/>
      <c r="AI679" s="75"/>
      <c r="AJ679" s="75"/>
      <c r="AK679" s="75"/>
      <c r="AL679" s="75"/>
    </row>
    <row r="680">
      <c r="A680" s="75"/>
      <c r="B680" s="75"/>
      <c r="C680" s="75"/>
      <c r="D680" s="75"/>
      <c r="E680" s="75"/>
      <c r="F680" s="75"/>
      <c r="G680" s="75"/>
      <c r="H680" s="7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5"/>
      <c r="AE680" s="75"/>
      <c r="AF680" s="75"/>
      <c r="AG680" s="75"/>
      <c r="AH680" s="75"/>
      <c r="AI680" s="75"/>
      <c r="AJ680" s="75"/>
      <c r="AK680" s="75"/>
      <c r="AL680" s="75"/>
    </row>
    <row r="681">
      <c r="A681" s="75"/>
      <c r="B681" s="75"/>
      <c r="C681" s="75"/>
      <c r="D681" s="75"/>
      <c r="E681" s="75"/>
      <c r="F681" s="75"/>
      <c r="G681" s="75"/>
      <c r="H681" s="7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5"/>
      <c r="AE681" s="75"/>
      <c r="AF681" s="75"/>
      <c r="AG681" s="75"/>
      <c r="AH681" s="75"/>
      <c r="AI681" s="75"/>
      <c r="AJ681" s="75"/>
      <c r="AK681" s="75"/>
      <c r="AL681" s="75"/>
    </row>
    <row r="682">
      <c r="A682" s="75"/>
      <c r="B682" s="75"/>
      <c r="C682" s="75"/>
      <c r="D682" s="75"/>
      <c r="E682" s="75"/>
      <c r="F682" s="75"/>
      <c r="G682" s="75"/>
      <c r="H682" s="7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5"/>
      <c r="AE682" s="75"/>
      <c r="AF682" s="75"/>
      <c r="AG682" s="75"/>
      <c r="AH682" s="75"/>
      <c r="AI682" s="75"/>
      <c r="AJ682" s="75"/>
      <c r="AK682" s="75"/>
      <c r="AL682" s="75"/>
    </row>
    <row r="683">
      <c r="A683" s="75"/>
      <c r="B683" s="75"/>
      <c r="C683" s="75"/>
      <c r="D683" s="75"/>
      <c r="E683" s="75"/>
      <c r="F683" s="75"/>
      <c r="G683" s="75"/>
      <c r="H683" s="7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5"/>
      <c r="AE683" s="75"/>
      <c r="AF683" s="75"/>
      <c r="AG683" s="75"/>
      <c r="AH683" s="75"/>
      <c r="AI683" s="75"/>
      <c r="AJ683" s="75"/>
      <c r="AK683" s="75"/>
      <c r="AL683" s="75"/>
    </row>
    <row r="684">
      <c r="A684" s="75"/>
      <c r="B684" s="75"/>
      <c r="C684" s="75"/>
      <c r="D684" s="75"/>
      <c r="E684" s="75"/>
      <c r="F684" s="75"/>
      <c r="G684" s="75"/>
      <c r="H684" s="7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5"/>
      <c r="AE684" s="75"/>
      <c r="AF684" s="75"/>
      <c r="AG684" s="75"/>
      <c r="AH684" s="75"/>
      <c r="AI684" s="75"/>
      <c r="AJ684" s="75"/>
      <c r="AK684" s="75"/>
      <c r="AL684" s="75"/>
    </row>
    <row r="685">
      <c r="A685" s="75"/>
      <c r="B685" s="75"/>
      <c r="C685" s="75"/>
      <c r="D685" s="75"/>
      <c r="E685" s="75"/>
      <c r="F685" s="75"/>
      <c r="G685" s="75"/>
      <c r="H685" s="7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5"/>
      <c r="AE685" s="75"/>
      <c r="AF685" s="75"/>
      <c r="AG685" s="75"/>
      <c r="AH685" s="75"/>
      <c r="AI685" s="75"/>
      <c r="AJ685" s="75"/>
      <c r="AK685" s="75"/>
      <c r="AL685" s="75"/>
    </row>
    <row r="686">
      <c r="A686" s="75"/>
      <c r="B686" s="75"/>
      <c r="C686" s="75"/>
      <c r="D686" s="75"/>
      <c r="E686" s="75"/>
      <c r="F686" s="75"/>
      <c r="G686" s="75"/>
      <c r="H686" s="7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5"/>
      <c r="AE686" s="75"/>
      <c r="AF686" s="75"/>
      <c r="AG686" s="75"/>
      <c r="AH686" s="75"/>
      <c r="AI686" s="75"/>
      <c r="AJ686" s="75"/>
      <c r="AK686" s="75"/>
      <c r="AL686" s="75"/>
    </row>
    <row r="687">
      <c r="A687" s="75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5"/>
      <c r="AE687" s="75"/>
      <c r="AF687" s="75"/>
      <c r="AG687" s="75"/>
      <c r="AH687" s="75"/>
      <c r="AI687" s="75"/>
      <c r="AJ687" s="75"/>
      <c r="AK687" s="75"/>
      <c r="AL687" s="75"/>
    </row>
    <row r="688">
      <c r="A688" s="75"/>
      <c r="B688" s="75"/>
      <c r="C688" s="75"/>
      <c r="D688" s="75"/>
      <c r="E688" s="75"/>
      <c r="F688" s="75"/>
      <c r="G688" s="75"/>
      <c r="H688" s="7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5"/>
      <c r="AE688" s="75"/>
      <c r="AF688" s="75"/>
      <c r="AG688" s="75"/>
      <c r="AH688" s="75"/>
      <c r="AI688" s="75"/>
      <c r="AJ688" s="75"/>
      <c r="AK688" s="75"/>
      <c r="AL688" s="75"/>
    </row>
    <row r="689">
      <c r="A689" s="75"/>
      <c r="B689" s="75"/>
      <c r="C689" s="75"/>
      <c r="D689" s="75"/>
      <c r="E689" s="75"/>
      <c r="F689" s="75"/>
      <c r="G689" s="75"/>
      <c r="H689" s="7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5"/>
      <c r="AE689" s="75"/>
      <c r="AF689" s="75"/>
      <c r="AG689" s="75"/>
      <c r="AH689" s="75"/>
      <c r="AI689" s="75"/>
      <c r="AJ689" s="75"/>
      <c r="AK689" s="75"/>
      <c r="AL689" s="75"/>
    </row>
    <row r="690">
      <c r="A690" s="75"/>
      <c r="B690" s="75"/>
      <c r="C690" s="75"/>
      <c r="D690" s="75"/>
      <c r="E690" s="75"/>
      <c r="F690" s="75"/>
      <c r="G690" s="75"/>
      <c r="H690" s="7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5"/>
      <c r="AE690" s="75"/>
      <c r="AF690" s="75"/>
      <c r="AG690" s="75"/>
      <c r="AH690" s="75"/>
      <c r="AI690" s="75"/>
      <c r="AJ690" s="75"/>
      <c r="AK690" s="75"/>
      <c r="AL690" s="75"/>
    </row>
    <row r="691">
      <c r="A691" s="75"/>
      <c r="B691" s="75"/>
      <c r="C691" s="75"/>
      <c r="D691" s="75"/>
      <c r="E691" s="75"/>
      <c r="F691" s="75"/>
      <c r="G691" s="75"/>
      <c r="H691" s="7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5"/>
      <c r="AE691" s="75"/>
      <c r="AF691" s="75"/>
      <c r="AG691" s="75"/>
      <c r="AH691" s="75"/>
      <c r="AI691" s="75"/>
      <c r="AJ691" s="75"/>
      <c r="AK691" s="75"/>
      <c r="AL691" s="75"/>
    </row>
    <row r="692">
      <c r="A692" s="75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5"/>
      <c r="AE692" s="75"/>
      <c r="AF692" s="75"/>
      <c r="AG692" s="75"/>
      <c r="AH692" s="75"/>
      <c r="AI692" s="75"/>
      <c r="AJ692" s="75"/>
      <c r="AK692" s="75"/>
      <c r="AL692" s="75"/>
    </row>
    <row r="693">
      <c r="A693" s="75"/>
      <c r="B693" s="75"/>
      <c r="C693" s="75"/>
      <c r="D693" s="75"/>
      <c r="E693" s="75"/>
      <c r="F693" s="75"/>
      <c r="G693" s="75"/>
      <c r="H693" s="7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5"/>
      <c r="AE693" s="75"/>
      <c r="AF693" s="75"/>
      <c r="AG693" s="75"/>
      <c r="AH693" s="75"/>
      <c r="AI693" s="75"/>
      <c r="AJ693" s="75"/>
      <c r="AK693" s="75"/>
      <c r="AL693" s="75"/>
    </row>
    <row r="694">
      <c r="A694" s="75"/>
      <c r="B694" s="75"/>
      <c r="C694" s="75"/>
      <c r="D694" s="75"/>
      <c r="E694" s="75"/>
      <c r="F694" s="75"/>
      <c r="G694" s="75"/>
      <c r="H694" s="7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5"/>
      <c r="AE694" s="75"/>
      <c r="AF694" s="75"/>
      <c r="AG694" s="75"/>
      <c r="AH694" s="75"/>
      <c r="AI694" s="75"/>
      <c r="AJ694" s="75"/>
      <c r="AK694" s="75"/>
      <c r="AL694" s="75"/>
    </row>
    <row r="695">
      <c r="A695" s="75"/>
      <c r="B695" s="75"/>
      <c r="C695" s="75"/>
      <c r="D695" s="75"/>
      <c r="E695" s="75"/>
      <c r="F695" s="75"/>
      <c r="G695" s="75"/>
      <c r="H695" s="7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5"/>
      <c r="AE695" s="75"/>
      <c r="AF695" s="75"/>
      <c r="AG695" s="75"/>
      <c r="AH695" s="75"/>
      <c r="AI695" s="75"/>
      <c r="AJ695" s="75"/>
      <c r="AK695" s="75"/>
      <c r="AL695" s="75"/>
    </row>
    <row r="696">
      <c r="A696" s="75"/>
      <c r="B696" s="75"/>
      <c r="C696" s="75"/>
      <c r="D696" s="75"/>
      <c r="E696" s="75"/>
      <c r="F696" s="75"/>
      <c r="G696" s="75"/>
      <c r="H696" s="7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5"/>
      <c r="AE696" s="75"/>
      <c r="AF696" s="75"/>
      <c r="AG696" s="75"/>
      <c r="AH696" s="75"/>
      <c r="AI696" s="75"/>
      <c r="AJ696" s="75"/>
      <c r="AK696" s="75"/>
      <c r="AL696" s="75"/>
    </row>
    <row r="697">
      <c r="A697" s="75"/>
      <c r="B697" s="75"/>
      <c r="C697" s="75"/>
      <c r="D697" s="75"/>
      <c r="E697" s="75"/>
      <c r="F697" s="75"/>
      <c r="G697" s="75"/>
      <c r="H697" s="7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5"/>
      <c r="AE697" s="75"/>
      <c r="AF697" s="75"/>
      <c r="AG697" s="75"/>
      <c r="AH697" s="75"/>
      <c r="AI697" s="75"/>
      <c r="AJ697" s="75"/>
      <c r="AK697" s="75"/>
      <c r="AL697" s="75"/>
    </row>
    <row r="698">
      <c r="A698" s="75"/>
      <c r="B698" s="75"/>
      <c r="C698" s="75"/>
      <c r="D698" s="75"/>
      <c r="E698" s="75"/>
      <c r="F698" s="75"/>
      <c r="G698" s="75"/>
      <c r="H698" s="7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5"/>
      <c r="AE698" s="75"/>
      <c r="AF698" s="75"/>
      <c r="AG698" s="75"/>
      <c r="AH698" s="75"/>
      <c r="AI698" s="75"/>
      <c r="AJ698" s="75"/>
      <c r="AK698" s="75"/>
      <c r="AL698" s="75"/>
    </row>
    <row r="699">
      <c r="A699" s="75"/>
      <c r="B699" s="75"/>
      <c r="C699" s="75"/>
      <c r="D699" s="75"/>
      <c r="E699" s="75"/>
      <c r="F699" s="75"/>
      <c r="G699" s="75"/>
      <c r="H699" s="7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5"/>
      <c r="AE699" s="75"/>
      <c r="AF699" s="75"/>
      <c r="AG699" s="75"/>
      <c r="AH699" s="75"/>
      <c r="AI699" s="75"/>
      <c r="AJ699" s="75"/>
      <c r="AK699" s="75"/>
      <c r="AL699" s="75"/>
    </row>
    <row r="700">
      <c r="A700" s="75"/>
      <c r="B700" s="75"/>
      <c r="C700" s="75"/>
      <c r="D700" s="75"/>
      <c r="E700" s="75"/>
      <c r="F700" s="75"/>
      <c r="G700" s="75"/>
      <c r="H700" s="7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5"/>
      <c r="AE700" s="75"/>
      <c r="AF700" s="75"/>
      <c r="AG700" s="75"/>
      <c r="AH700" s="75"/>
      <c r="AI700" s="75"/>
      <c r="AJ700" s="75"/>
      <c r="AK700" s="75"/>
      <c r="AL700" s="75"/>
    </row>
    <row r="701">
      <c r="A701" s="75"/>
      <c r="B701" s="75"/>
      <c r="C701" s="75"/>
      <c r="D701" s="75"/>
      <c r="E701" s="75"/>
      <c r="F701" s="75"/>
      <c r="G701" s="75"/>
      <c r="H701" s="7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5"/>
      <c r="AE701" s="75"/>
      <c r="AF701" s="75"/>
      <c r="AG701" s="75"/>
      <c r="AH701" s="75"/>
      <c r="AI701" s="75"/>
      <c r="AJ701" s="75"/>
      <c r="AK701" s="75"/>
      <c r="AL701" s="75"/>
    </row>
    <row r="702">
      <c r="A702" s="75"/>
      <c r="B702" s="75"/>
      <c r="C702" s="75"/>
      <c r="D702" s="75"/>
      <c r="E702" s="75"/>
      <c r="F702" s="75"/>
      <c r="G702" s="75"/>
      <c r="H702" s="7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5"/>
      <c r="AE702" s="75"/>
      <c r="AF702" s="75"/>
      <c r="AG702" s="75"/>
      <c r="AH702" s="75"/>
      <c r="AI702" s="75"/>
      <c r="AJ702" s="75"/>
      <c r="AK702" s="75"/>
      <c r="AL702" s="75"/>
    </row>
    <row r="703">
      <c r="A703" s="75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5"/>
      <c r="AE703" s="75"/>
      <c r="AF703" s="75"/>
      <c r="AG703" s="75"/>
      <c r="AH703" s="75"/>
      <c r="AI703" s="75"/>
      <c r="AJ703" s="75"/>
      <c r="AK703" s="75"/>
      <c r="AL703" s="75"/>
    </row>
    <row r="704">
      <c r="A704" s="75"/>
      <c r="B704" s="75"/>
      <c r="C704" s="75"/>
      <c r="D704" s="75"/>
      <c r="E704" s="75"/>
      <c r="F704" s="75"/>
      <c r="G704" s="75"/>
      <c r="H704" s="7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5"/>
      <c r="AE704" s="75"/>
      <c r="AF704" s="75"/>
      <c r="AG704" s="75"/>
      <c r="AH704" s="75"/>
      <c r="AI704" s="75"/>
      <c r="AJ704" s="75"/>
      <c r="AK704" s="75"/>
      <c r="AL704" s="75"/>
    </row>
    <row r="705">
      <c r="A705" s="75"/>
      <c r="B705" s="75"/>
      <c r="C705" s="75"/>
      <c r="D705" s="75"/>
      <c r="E705" s="75"/>
      <c r="F705" s="75"/>
      <c r="G705" s="75"/>
      <c r="H705" s="7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5"/>
      <c r="AE705" s="75"/>
      <c r="AF705" s="75"/>
      <c r="AG705" s="75"/>
      <c r="AH705" s="75"/>
      <c r="AI705" s="75"/>
      <c r="AJ705" s="75"/>
      <c r="AK705" s="75"/>
      <c r="AL705" s="75"/>
    </row>
    <row r="706">
      <c r="A706" s="75"/>
      <c r="B706" s="75"/>
      <c r="C706" s="75"/>
      <c r="D706" s="75"/>
      <c r="E706" s="75"/>
      <c r="F706" s="75"/>
      <c r="G706" s="75"/>
      <c r="H706" s="7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5"/>
      <c r="AE706" s="75"/>
      <c r="AF706" s="75"/>
      <c r="AG706" s="75"/>
      <c r="AH706" s="75"/>
      <c r="AI706" s="75"/>
      <c r="AJ706" s="75"/>
      <c r="AK706" s="75"/>
      <c r="AL706" s="75"/>
    </row>
    <row r="707">
      <c r="A707" s="75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5"/>
      <c r="AE707" s="75"/>
      <c r="AF707" s="75"/>
      <c r="AG707" s="75"/>
      <c r="AH707" s="75"/>
      <c r="AI707" s="75"/>
      <c r="AJ707" s="75"/>
      <c r="AK707" s="75"/>
      <c r="AL707" s="75"/>
    </row>
    <row r="708">
      <c r="A708" s="75"/>
      <c r="B708" s="75"/>
      <c r="C708" s="75"/>
      <c r="D708" s="75"/>
      <c r="E708" s="75"/>
      <c r="F708" s="75"/>
      <c r="G708" s="75"/>
      <c r="H708" s="7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5"/>
      <c r="AE708" s="75"/>
      <c r="AF708" s="75"/>
      <c r="AG708" s="75"/>
      <c r="AH708" s="75"/>
      <c r="AI708" s="75"/>
      <c r="AJ708" s="75"/>
      <c r="AK708" s="75"/>
      <c r="AL708" s="75"/>
    </row>
    <row r="709">
      <c r="A709" s="75"/>
      <c r="B709" s="75"/>
      <c r="C709" s="75"/>
      <c r="D709" s="75"/>
      <c r="E709" s="75"/>
      <c r="F709" s="75"/>
      <c r="G709" s="75"/>
      <c r="H709" s="7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5"/>
      <c r="AE709" s="75"/>
      <c r="AF709" s="75"/>
      <c r="AG709" s="75"/>
      <c r="AH709" s="75"/>
      <c r="AI709" s="75"/>
      <c r="AJ709" s="75"/>
      <c r="AK709" s="75"/>
      <c r="AL709" s="75"/>
    </row>
    <row r="710">
      <c r="A710" s="75"/>
      <c r="B710" s="75"/>
      <c r="C710" s="75"/>
      <c r="D710" s="75"/>
      <c r="E710" s="75"/>
      <c r="F710" s="75"/>
      <c r="G710" s="75"/>
      <c r="H710" s="7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5"/>
      <c r="AE710" s="75"/>
      <c r="AF710" s="75"/>
      <c r="AG710" s="75"/>
      <c r="AH710" s="75"/>
      <c r="AI710" s="75"/>
      <c r="AJ710" s="75"/>
      <c r="AK710" s="75"/>
      <c r="AL710" s="75"/>
    </row>
    <row r="711">
      <c r="A711" s="75"/>
      <c r="B711" s="75"/>
      <c r="C711" s="75"/>
      <c r="D711" s="75"/>
      <c r="E711" s="75"/>
      <c r="F711" s="75"/>
      <c r="G711" s="75"/>
      <c r="H711" s="7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5"/>
      <c r="AE711" s="75"/>
      <c r="AF711" s="75"/>
      <c r="AG711" s="75"/>
      <c r="AH711" s="75"/>
      <c r="AI711" s="75"/>
      <c r="AJ711" s="75"/>
      <c r="AK711" s="75"/>
      <c r="AL711" s="75"/>
    </row>
    <row r="712">
      <c r="A712" s="75"/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  <c r="AI712" s="75"/>
      <c r="AJ712" s="75"/>
      <c r="AK712" s="75"/>
      <c r="AL712" s="75"/>
    </row>
    <row r="713">
      <c r="A713" s="75"/>
      <c r="B713" s="75"/>
      <c r="C713" s="75"/>
      <c r="D713" s="75"/>
      <c r="E713" s="75"/>
      <c r="F713" s="75"/>
      <c r="G713" s="75"/>
      <c r="H713" s="7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5"/>
      <c r="AE713" s="75"/>
      <c r="AF713" s="75"/>
      <c r="AG713" s="75"/>
      <c r="AH713" s="75"/>
      <c r="AI713" s="75"/>
      <c r="AJ713" s="75"/>
      <c r="AK713" s="75"/>
      <c r="AL713" s="75"/>
    </row>
    <row r="714">
      <c r="A714" s="75"/>
      <c r="B714" s="75"/>
      <c r="C714" s="75"/>
      <c r="D714" s="75"/>
      <c r="E714" s="75"/>
      <c r="F714" s="75"/>
      <c r="G714" s="75"/>
      <c r="H714" s="7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5"/>
      <c r="AE714" s="75"/>
      <c r="AF714" s="75"/>
      <c r="AG714" s="75"/>
      <c r="AH714" s="75"/>
      <c r="AI714" s="75"/>
      <c r="AJ714" s="75"/>
      <c r="AK714" s="75"/>
      <c r="AL714" s="75"/>
    </row>
    <row r="715">
      <c r="A715" s="75"/>
      <c r="B715" s="75"/>
      <c r="C715" s="75"/>
      <c r="D715" s="75"/>
      <c r="E715" s="75"/>
      <c r="F715" s="75"/>
      <c r="G715" s="75"/>
      <c r="H715" s="7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5"/>
      <c r="AE715" s="75"/>
      <c r="AF715" s="75"/>
      <c r="AG715" s="75"/>
      <c r="AH715" s="75"/>
      <c r="AI715" s="75"/>
      <c r="AJ715" s="75"/>
      <c r="AK715" s="75"/>
      <c r="AL715" s="75"/>
    </row>
    <row r="716">
      <c r="A716" s="75"/>
      <c r="B716" s="75"/>
      <c r="C716" s="75"/>
      <c r="D716" s="75"/>
      <c r="E716" s="75"/>
      <c r="F716" s="75"/>
      <c r="G716" s="75"/>
      <c r="H716" s="7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5"/>
      <c r="AE716" s="75"/>
      <c r="AF716" s="75"/>
      <c r="AG716" s="75"/>
      <c r="AH716" s="75"/>
      <c r="AI716" s="75"/>
      <c r="AJ716" s="75"/>
      <c r="AK716" s="75"/>
      <c r="AL716" s="75"/>
    </row>
    <row r="717">
      <c r="A717" s="75"/>
      <c r="B717" s="75"/>
      <c r="C717" s="75"/>
      <c r="D717" s="75"/>
      <c r="E717" s="75"/>
      <c r="F717" s="75"/>
      <c r="G717" s="75"/>
      <c r="H717" s="7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5"/>
      <c r="AE717" s="75"/>
      <c r="AF717" s="75"/>
      <c r="AG717" s="75"/>
      <c r="AH717" s="75"/>
      <c r="AI717" s="75"/>
      <c r="AJ717" s="75"/>
      <c r="AK717" s="75"/>
      <c r="AL717" s="75"/>
    </row>
    <row r="718">
      <c r="A718" s="75"/>
      <c r="B718" s="75"/>
      <c r="C718" s="75"/>
      <c r="D718" s="75"/>
      <c r="E718" s="75"/>
      <c r="F718" s="75"/>
      <c r="G718" s="75"/>
      <c r="H718" s="7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5"/>
      <c r="AE718" s="75"/>
      <c r="AF718" s="75"/>
      <c r="AG718" s="75"/>
      <c r="AH718" s="75"/>
      <c r="AI718" s="75"/>
      <c r="AJ718" s="75"/>
      <c r="AK718" s="75"/>
      <c r="AL718" s="75"/>
    </row>
    <row r="719">
      <c r="A719" s="75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5"/>
      <c r="AE719" s="75"/>
      <c r="AF719" s="75"/>
      <c r="AG719" s="75"/>
      <c r="AH719" s="75"/>
      <c r="AI719" s="75"/>
      <c r="AJ719" s="75"/>
      <c r="AK719" s="75"/>
      <c r="AL719" s="75"/>
    </row>
    <row r="720">
      <c r="A720" s="75"/>
      <c r="B720" s="75"/>
      <c r="C720" s="75"/>
      <c r="D720" s="75"/>
      <c r="E720" s="75"/>
      <c r="F720" s="75"/>
      <c r="G720" s="75"/>
      <c r="H720" s="7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5"/>
      <c r="AE720" s="75"/>
      <c r="AF720" s="75"/>
      <c r="AG720" s="75"/>
      <c r="AH720" s="75"/>
      <c r="AI720" s="75"/>
      <c r="AJ720" s="75"/>
      <c r="AK720" s="75"/>
      <c r="AL720" s="75"/>
    </row>
    <row r="721">
      <c r="A721" s="75"/>
      <c r="B721" s="75"/>
      <c r="C721" s="75"/>
      <c r="D721" s="75"/>
      <c r="E721" s="75"/>
      <c r="F721" s="75"/>
      <c r="G721" s="75"/>
      <c r="H721" s="7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5"/>
      <c r="AE721" s="75"/>
      <c r="AF721" s="75"/>
      <c r="AG721" s="75"/>
      <c r="AH721" s="75"/>
      <c r="AI721" s="75"/>
      <c r="AJ721" s="75"/>
      <c r="AK721" s="75"/>
      <c r="AL721" s="75"/>
    </row>
    <row r="722">
      <c r="A722" s="75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5"/>
      <c r="AE722" s="75"/>
      <c r="AF722" s="75"/>
      <c r="AG722" s="75"/>
      <c r="AH722" s="75"/>
      <c r="AI722" s="75"/>
      <c r="AJ722" s="75"/>
      <c r="AK722" s="75"/>
      <c r="AL722" s="75"/>
    </row>
    <row r="723">
      <c r="A723" s="75"/>
      <c r="B723" s="75"/>
      <c r="C723" s="75"/>
      <c r="D723" s="75"/>
      <c r="E723" s="75"/>
      <c r="F723" s="75"/>
      <c r="G723" s="75"/>
      <c r="H723" s="7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5"/>
      <c r="AE723" s="75"/>
      <c r="AF723" s="75"/>
      <c r="AG723" s="75"/>
      <c r="AH723" s="75"/>
      <c r="AI723" s="75"/>
      <c r="AJ723" s="75"/>
      <c r="AK723" s="75"/>
      <c r="AL723" s="75"/>
    </row>
    <row r="724">
      <c r="A724" s="75"/>
      <c r="B724" s="75"/>
      <c r="C724" s="75"/>
      <c r="D724" s="75"/>
      <c r="E724" s="75"/>
      <c r="F724" s="75"/>
      <c r="G724" s="75"/>
      <c r="H724" s="7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5"/>
      <c r="AE724" s="75"/>
      <c r="AF724" s="75"/>
      <c r="AG724" s="75"/>
      <c r="AH724" s="75"/>
      <c r="AI724" s="75"/>
      <c r="AJ724" s="75"/>
      <c r="AK724" s="75"/>
      <c r="AL724" s="75"/>
    </row>
    <row r="725">
      <c r="A725" s="75"/>
      <c r="B725" s="75"/>
      <c r="C725" s="75"/>
      <c r="D725" s="75"/>
      <c r="E725" s="75"/>
      <c r="F725" s="75"/>
      <c r="G725" s="75"/>
      <c r="H725" s="7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5"/>
      <c r="AE725" s="75"/>
      <c r="AF725" s="75"/>
      <c r="AG725" s="75"/>
      <c r="AH725" s="75"/>
      <c r="AI725" s="75"/>
      <c r="AJ725" s="75"/>
      <c r="AK725" s="75"/>
      <c r="AL725" s="75"/>
    </row>
    <row r="726">
      <c r="A726" s="75"/>
      <c r="B726" s="75"/>
      <c r="C726" s="75"/>
      <c r="D726" s="75"/>
      <c r="E726" s="75"/>
      <c r="F726" s="75"/>
      <c r="G726" s="75"/>
      <c r="H726" s="7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5"/>
      <c r="AE726" s="75"/>
      <c r="AF726" s="75"/>
      <c r="AG726" s="75"/>
      <c r="AH726" s="75"/>
      <c r="AI726" s="75"/>
      <c r="AJ726" s="75"/>
      <c r="AK726" s="75"/>
      <c r="AL726" s="75"/>
    </row>
    <row r="727">
      <c r="A727" s="75"/>
      <c r="B727" s="75"/>
      <c r="C727" s="75"/>
      <c r="D727" s="75"/>
      <c r="E727" s="75"/>
      <c r="F727" s="75"/>
      <c r="G727" s="75"/>
      <c r="H727" s="7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5"/>
      <c r="AE727" s="75"/>
      <c r="AF727" s="75"/>
      <c r="AG727" s="75"/>
      <c r="AH727" s="75"/>
      <c r="AI727" s="75"/>
      <c r="AJ727" s="75"/>
      <c r="AK727" s="75"/>
      <c r="AL727" s="75"/>
    </row>
    <row r="728">
      <c r="A728" s="75"/>
      <c r="B728" s="75"/>
      <c r="C728" s="75"/>
      <c r="D728" s="75"/>
      <c r="E728" s="75"/>
      <c r="F728" s="75"/>
      <c r="G728" s="75"/>
      <c r="H728" s="7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5"/>
      <c r="AE728" s="75"/>
      <c r="AF728" s="75"/>
      <c r="AG728" s="75"/>
      <c r="AH728" s="75"/>
      <c r="AI728" s="75"/>
      <c r="AJ728" s="75"/>
      <c r="AK728" s="75"/>
      <c r="AL728" s="75"/>
    </row>
    <row r="729">
      <c r="A729" s="75"/>
      <c r="B729" s="75"/>
      <c r="C729" s="75"/>
      <c r="D729" s="75"/>
      <c r="E729" s="75"/>
      <c r="F729" s="75"/>
      <c r="G729" s="75"/>
      <c r="H729" s="7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5"/>
      <c r="AE729" s="75"/>
      <c r="AF729" s="75"/>
      <c r="AG729" s="75"/>
      <c r="AH729" s="75"/>
      <c r="AI729" s="75"/>
      <c r="AJ729" s="75"/>
      <c r="AK729" s="75"/>
      <c r="AL729" s="75"/>
    </row>
    <row r="730">
      <c r="A730" s="75"/>
      <c r="B730" s="75"/>
      <c r="C730" s="75"/>
      <c r="D730" s="75"/>
      <c r="E730" s="75"/>
      <c r="F730" s="75"/>
      <c r="G730" s="75"/>
      <c r="H730" s="7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5"/>
      <c r="AE730" s="75"/>
      <c r="AF730" s="75"/>
      <c r="AG730" s="75"/>
      <c r="AH730" s="75"/>
      <c r="AI730" s="75"/>
      <c r="AJ730" s="75"/>
      <c r="AK730" s="75"/>
      <c r="AL730" s="75"/>
    </row>
    <row r="731">
      <c r="A731" s="75"/>
      <c r="B731" s="75"/>
      <c r="C731" s="75"/>
      <c r="D731" s="75"/>
      <c r="E731" s="75"/>
      <c r="F731" s="75"/>
      <c r="G731" s="75"/>
      <c r="H731" s="7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5"/>
      <c r="AE731" s="75"/>
      <c r="AF731" s="75"/>
      <c r="AG731" s="75"/>
      <c r="AH731" s="75"/>
      <c r="AI731" s="75"/>
      <c r="AJ731" s="75"/>
      <c r="AK731" s="75"/>
      <c r="AL731" s="75"/>
    </row>
    <row r="732">
      <c r="A732" s="75"/>
      <c r="B732" s="75"/>
      <c r="C732" s="75"/>
      <c r="D732" s="75"/>
      <c r="E732" s="75"/>
      <c r="F732" s="75"/>
      <c r="G732" s="75"/>
      <c r="H732" s="7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5"/>
      <c r="AE732" s="75"/>
      <c r="AF732" s="75"/>
      <c r="AG732" s="75"/>
      <c r="AH732" s="75"/>
      <c r="AI732" s="75"/>
      <c r="AJ732" s="75"/>
      <c r="AK732" s="75"/>
      <c r="AL732" s="75"/>
    </row>
    <row r="733">
      <c r="A733" s="75"/>
      <c r="B733" s="75"/>
      <c r="C733" s="75"/>
      <c r="D733" s="75"/>
      <c r="E733" s="75"/>
      <c r="F733" s="75"/>
      <c r="G733" s="75"/>
      <c r="H733" s="7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5"/>
      <c r="AE733" s="75"/>
      <c r="AF733" s="75"/>
      <c r="AG733" s="75"/>
      <c r="AH733" s="75"/>
      <c r="AI733" s="75"/>
      <c r="AJ733" s="75"/>
      <c r="AK733" s="75"/>
      <c r="AL733" s="75"/>
    </row>
    <row r="734">
      <c r="A734" s="75"/>
      <c r="B734" s="75"/>
      <c r="C734" s="75"/>
      <c r="D734" s="75"/>
      <c r="E734" s="75"/>
      <c r="F734" s="75"/>
      <c r="G734" s="75"/>
      <c r="H734" s="7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5"/>
      <c r="AE734" s="75"/>
      <c r="AF734" s="75"/>
      <c r="AG734" s="75"/>
      <c r="AH734" s="75"/>
      <c r="AI734" s="75"/>
      <c r="AJ734" s="75"/>
      <c r="AK734" s="75"/>
      <c r="AL734" s="75"/>
    </row>
    <row r="735">
      <c r="A735" s="75"/>
      <c r="B735" s="75"/>
      <c r="C735" s="75"/>
      <c r="D735" s="75"/>
      <c r="E735" s="75"/>
      <c r="F735" s="75"/>
      <c r="G735" s="75"/>
      <c r="H735" s="7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5"/>
      <c r="AE735" s="75"/>
      <c r="AF735" s="75"/>
      <c r="AG735" s="75"/>
      <c r="AH735" s="75"/>
      <c r="AI735" s="75"/>
      <c r="AJ735" s="75"/>
      <c r="AK735" s="75"/>
      <c r="AL735" s="75"/>
    </row>
    <row r="736">
      <c r="A736" s="75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5"/>
      <c r="AE736" s="75"/>
      <c r="AF736" s="75"/>
      <c r="AG736" s="75"/>
      <c r="AH736" s="75"/>
      <c r="AI736" s="75"/>
      <c r="AJ736" s="75"/>
      <c r="AK736" s="75"/>
      <c r="AL736" s="75"/>
    </row>
    <row r="737">
      <c r="A737" s="75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5"/>
      <c r="AE737" s="75"/>
      <c r="AF737" s="75"/>
      <c r="AG737" s="75"/>
      <c r="AH737" s="75"/>
      <c r="AI737" s="75"/>
      <c r="AJ737" s="75"/>
      <c r="AK737" s="75"/>
      <c r="AL737" s="75"/>
    </row>
    <row r="738">
      <c r="A738" s="75"/>
      <c r="B738" s="75"/>
      <c r="C738" s="75"/>
      <c r="D738" s="75"/>
      <c r="E738" s="75"/>
      <c r="F738" s="75"/>
      <c r="G738" s="75"/>
      <c r="H738" s="7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5"/>
      <c r="AE738" s="75"/>
      <c r="AF738" s="75"/>
      <c r="AG738" s="75"/>
      <c r="AH738" s="75"/>
      <c r="AI738" s="75"/>
      <c r="AJ738" s="75"/>
      <c r="AK738" s="75"/>
      <c r="AL738" s="75"/>
    </row>
    <row r="739">
      <c r="A739" s="75"/>
      <c r="B739" s="75"/>
      <c r="C739" s="75"/>
      <c r="D739" s="75"/>
      <c r="E739" s="75"/>
      <c r="F739" s="75"/>
      <c r="G739" s="75"/>
      <c r="H739" s="7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5"/>
      <c r="AE739" s="75"/>
      <c r="AF739" s="75"/>
      <c r="AG739" s="75"/>
      <c r="AH739" s="75"/>
      <c r="AI739" s="75"/>
      <c r="AJ739" s="75"/>
      <c r="AK739" s="75"/>
      <c r="AL739" s="75"/>
    </row>
    <row r="740">
      <c r="A740" s="75"/>
      <c r="B740" s="75"/>
      <c r="C740" s="75"/>
      <c r="D740" s="75"/>
      <c r="E740" s="75"/>
      <c r="F740" s="75"/>
      <c r="G740" s="75"/>
      <c r="H740" s="7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5"/>
      <c r="AE740" s="75"/>
      <c r="AF740" s="75"/>
      <c r="AG740" s="75"/>
      <c r="AH740" s="75"/>
      <c r="AI740" s="75"/>
      <c r="AJ740" s="75"/>
      <c r="AK740" s="75"/>
      <c r="AL740" s="75"/>
    </row>
    <row r="741">
      <c r="A741" s="75"/>
      <c r="B741" s="75"/>
      <c r="C741" s="75"/>
      <c r="D741" s="75"/>
      <c r="E741" s="75"/>
      <c r="F741" s="75"/>
      <c r="G741" s="75"/>
      <c r="H741" s="7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5"/>
      <c r="AE741" s="75"/>
      <c r="AF741" s="75"/>
      <c r="AG741" s="75"/>
      <c r="AH741" s="75"/>
      <c r="AI741" s="75"/>
      <c r="AJ741" s="75"/>
      <c r="AK741" s="75"/>
      <c r="AL741" s="75"/>
    </row>
    <row r="742">
      <c r="A742" s="75"/>
      <c r="B742" s="75"/>
      <c r="C742" s="75"/>
      <c r="D742" s="75"/>
      <c r="E742" s="75"/>
      <c r="F742" s="75"/>
      <c r="G742" s="75"/>
      <c r="H742" s="7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5"/>
      <c r="AE742" s="75"/>
      <c r="AF742" s="75"/>
      <c r="AG742" s="75"/>
      <c r="AH742" s="75"/>
      <c r="AI742" s="75"/>
      <c r="AJ742" s="75"/>
      <c r="AK742" s="75"/>
      <c r="AL742" s="75"/>
    </row>
    <row r="743">
      <c r="A743" s="75"/>
      <c r="B743" s="75"/>
      <c r="C743" s="75"/>
      <c r="D743" s="75"/>
      <c r="E743" s="75"/>
      <c r="F743" s="75"/>
      <c r="G743" s="75"/>
      <c r="H743" s="7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5"/>
      <c r="AE743" s="75"/>
      <c r="AF743" s="75"/>
      <c r="AG743" s="75"/>
      <c r="AH743" s="75"/>
      <c r="AI743" s="75"/>
      <c r="AJ743" s="75"/>
      <c r="AK743" s="75"/>
      <c r="AL743" s="75"/>
    </row>
    <row r="744">
      <c r="A744" s="75"/>
      <c r="B744" s="75"/>
      <c r="C744" s="75"/>
      <c r="D744" s="75"/>
      <c r="E744" s="75"/>
      <c r="F744" s="75"/>
      <c r="G744" s="75"/>
      <c r="H744" s="7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5"/>
      <c r="AE744" s="75"/>
      <c r="AF744" s="75"/>
      <c r="AG744" s="75"/>
      <c r="AH744" s="75"/>
      <c r="AI744" s="75"/>
      <c r="AJ744" s="75"/>
      <c r="AK744" s="75"/>
      <c r="AL744" s="75"/>
    </row>
    <row r="745">
      <c r="A745" s="75"/>
      <c r="B745" s="75"/>
      <c r="C745" s="75"/>
      <c r="D745" s="75"/>
      <c r="E745" s="75"/>
      <c r="F745" s="75"/>
      <c r="G745" s="75"/>
      <c r="H745" s="7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5"/>
      <c r="AE745" s="75"/>
      <c r="AF745" s="75"/>
      <c r="AG745" s="75"/>
      <c r="AH745" s="75"/>
      <c r="AI745" s="75"/>
      <c r="AJ745" s="75"/>
      <c r="AK745" s="75"/>
      <c r="AL745" s="75"/>
    </row>
    <row r="746">
      <c r="A746" s="75"/>
      <c r="B746" s="75"/>
      <c r="C746" s="75"/>
      <c r="D746" s="75"/>
      <c r="E746" s="75"/>
      <c r="F746" s="75"/>
      <c r="G746" s="75"/>
      <c r="H746" s="7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5"/>
      <c r="AE746" s="75"/>
      <c r="AF746" s="75"/>
      <c r="AG746" s="75"/>
      <c r="AH746" s="75"/>
      <c r="AI746" s="75"/>
      <c r="AJ746" s="75"/>
      <c r="AK746" s="75"/>
      <c r="AL746" s="75"/>
    </row>
    <row r="747">
      <c r="A747" s="75"/>
      <c r="B747" s="75"/>
      <c r="C747" s="75"/>
      <c r="D747" s="75"/>
      <c r="E747" s="75"/>
      <c r="F747" s="75"/>
      <c r="G747" s="75"/>
      <c r="H747" s="7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5"/>
      <c r="AE747" s="75"/>
      <c r="AF747" s="75"/>
      <c r="AG747" s="75"/>
      <c r="AH747" s="75"/>
      <c r="AI747" s="75"/>
      <c r="AJ747" s="75"/>
      <c r="AK747" s="75"/>
      <c r="AL747" s="75"/>
    </row>
    <row r="748">
      <c r="A748" s="75"/>
      <c r="B748" s="75"/>
      <c r="C748" s="75"/>
      <c r="D748" s="75"/>
      <c r="E748" s="75"/>
      <c r="F748" s="75"/>
      <c r="G748" s="75"/>
      <c r="H748" s="7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5"/>
      <c r="AE748" s="75"/>
      <c r="AF748" s="75"/>
      <c r="AG748" s="75"/>
      <c r="AH748" s="75"/>
      <c r="AI748" s="75"/>
      <c r="AJ748" s="75"/>
      <c r="AK748" s="75"/>
      <c r="AL748" s="75"/>
    </row>
    <row r="749">
      <c r="A749" s="75"/>
      <c r="B749" s="75"/>
      <c r="C749" s="75"/>
      <c r="D749" s="75"/>
      <c r="E749" s="75"/>
      <c r="F749" s="75"/>
      <c r="G749" s="75"/>
      <c r="H749" s="7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5"/>
      <c r="AE749" s="75"/>
      <c r="AF749" s="75"/>
      <c r="AG749" s="75"/>
      <c r="AH749" s="75"/>
      <c r="AI749" s="75"/>
      <c r="AJ749" s="75"/>
      <c r="AK749" s="75"/>
      <c r="AL749" s="75"/>
    </row>
    <row r="750">
      <c r="A750" s="75"/>
      <c r="B750" s="75"/>
      <c r="C750" s="75"/>
      <c r="D750" s="75"/>
      <c r="E750" s="75"/>
      <c r="F750" s="75"/>
      <c r="G750" s="75"/>
      <c r="H750" s="7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5"/>
      <c r="AE750" s="75"/>
      <c r="AF750" s="75"/>
      <c r="AG750" s="75"/>
      <c r="AH750" s="75"/>
      <c r="AI750" s="75"/>
      <c r="AJ750" s="75"/>
      <c r="AK750" s="75"/>
      <c r="AL750" s="75"/>
    </row>
    <row r="751">
      <c r="A751" s="75"/>
      <c r="B751" s="75"/>
      <c r="C751" s="75"/>
      <c r="D751" s="75"/>
      <c r="E751" s="75"/>
      <c r="F751" s="75"/>
      <c r="G751" s="75"/>
      <c r="H751" s="7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5"/>
      <c r="AE751" s="75"/>
      <c r="AF751" s="75"/>
      <c r="AG751" s="75"/>
      <c r="AH751" s="75"/>
      <c r="AI751" s="75"/>
      <c r="AJ751" s="75"/>
      <c r="AK751" s="75"/>
      <c r="AL751" s="75"/>
    </row>
    <row r="752">
      <c r="A752" s="75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5"/>
      <c r="AE752" s="75"/>
      <c r="AF752" s="75"/>
      <c r="AG752" s="75"/>
      <c r="AH752" s="75"/>
      <c r="AI752" s="75"/>
      <c r="AJ752" s="75"/>
      <c r="AK752" s="75"/>
      <c r="AL752" s="75"/>
    </row>
    <row r="753">
      <c r="A753" s="75"/>
      <c r="B753" s="75"/>
      <c r="C753" s="75"/>
      <c r="D753" s="75"/>
      <c r="E753" s="75"/>
      <c r="F753" s="75"/>
      <c r="G753" s="75"/>
      <c r="H753" s="7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5"/>
      <c r="AE753" s="75"/>
      <c r="AF753" s="75"/>
      <c r="AG753" s="75"/>
      <c r="AH753" s="75"/>
      <c r="AI753" s="75"/>
      <c r="AJ753" s="75"/>
      <c r="AK753" s="75"/>
      <c r="AL753" s="75"/>
    </row>
    <row r="754">
      <c r="A754" s="75"/>
      <c r="B754" s="75"/>
      <c r="C754" s="75"/>
      <c r="D754" s="75"/>
      <c r="E754" s="75"/>
      <c r="F754" s="75"/>
      <c r="G754" s="75"/>
      <c r="H754" s="7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5"/>
      <c r="AE754" s="75"/>
      <c r="AF754" s="75"/>
      <c r="AG754" s="75"/>
      <c r="AH754" s="75"/>
      <c r="AI754" s="75"/>
      <c r="AJ754" s="75"/>
      <c r="AK754" s="75"/>
      <c r="AL754" s="75"/>
    </row>
    <row r="755">
      <c r="A755" s="75"/>
      <c r="B755" s="75"/>
      <c r="C755" s="75"/>
      <c r="D755" s="75"/>
      <c r="E755" s="75"/>
      <c r="F755" s="75"/>
      <c r="G755" s="75"/>
      <c r="H755" s="7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5"/>
      <c r="AE755" s="75"/>
      <c r="AF755" s="75"/>
      <c r="AG755" s="75"/>
      <c r="AH755" s="75"/>
      <c r="AI755" s="75"/>
      <c r="AJ755" s="75"/>
      <c r="AK755" s="75"/>
      <c r="AL755" s="75"/>
    </row>
    <row r="756">
      <c r="A756" s="75"/>
      <c r="B756" s="75"/>
      <c r="C756" s="75"/>
      <c r="D756" s="75"/>
      <c r="E756" s="75"/>
      <c r="F756" s="75"/>
      <c r="G756" s="75"/>
      <c r="H756" s="7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5"/>
      <c r="AE756" s="75"/>
      <c r="AF756" s="75"/>
      <c r="AG756" s="75"/>
      <c r="AH756" s="75"/>
      <c r="AI756" s="75"/>
      <c r="AJ756" s="75"/>
      <c r="AK756" s="75"/>
      <c r="AL756" s="75"/>
    </row>
    <row r="757">
      <c r="A757" s="75"/>
      <c r="B757" s="75"/>
      <c r="C757" s="75"/>
      <c r="D757" s="75"/>
      <c r="E757" s="75"/>
      <c r="F757" s="75"/>
      <c r="G757" s="75"/>
      <c r="H757" s="7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5"/>
      <c r="AE757" s="75"/>
      <c r="AF757" s="75"/>
      <c r="AG757" s="75"/>
      <c r="AH757" s="75"/>
      <c r="AI757" s="75"/>
      <c r="AJ757" s="75"/>
      <c r="AK757" s="75"/>
      <c r="AL757" s="75"/>
    </row>
    <row r="758">
      <c r="A758" s="75"/>
      <c r="B758" s="75"/>
      <c r="C758" s="75"/>
      <c r="D758" s="75"/>
      <c r="E758" s="75"/>
      <c r="F758" s="75"/>
      <c r="G758" s="75"/>
      <c r="H758" s="7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5"/>
      <c r="AE758" s="75"/>
      <c r="AF758" s="75"/>
      <c r="AG758" s="75"/>
      <c r="AH758" s="75"/>
      <c r="AI758" s="75"/>
      <c r="AJ758" s="75"/>
      <c r="AK758" s="75"/>
      <c r="AL758" s="75"/>
    </row>
    <row r="759">
      <c r="A759" s="75"/>
      <c r="B759" s="75"/>
      <c r="C759" s="75"/>
      <c r="D759" s="75"/>
      <c r="E759" s="75"/>
      <c r="F759" s="75"/>
      <c r="G759" s="75"/>
      <c r="H759" s="7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5"/>
      <c r="AE759" s="75"/>
      <c r="AF759" s="75"/>
      <c r="AG759" s="75"/>
      <c r="AH759" s="75"/>
      <c r="AI759" s="75"/>
      <c r="AJ759" s="75"/>
      <c r="AK759" s="75"/>
      <c r="AL759" s="75"/>
    </row>
    <row r="760">
      <c r="A760" s="75"/>
      <c r="B760" s="75"/>
      <c r="C760" s="75"/>
      <c r="D760" s="75"/>
      <c r="E760" s="75"/>
      <c r="F760" s="75"/>
      <c r="G760" s="75"/>
      <c r="H760" s="7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5"/>
      <c r="AE760" s="75"/>
      <c r="AF760" s="75"/>
      <c r="AG760" s="75"/>
      <c r="AH760" s="75"/>
      <c r="AI760" s="75"/>
      <c r="AJ760" s="75"/>
      <c r="AK760" s="75"/>
      <c r="AL760" s="75"/>
    </row>
    <row r="761">
      <c r="A761" s="75"/>
      <c r="B761" s="75"/>
      <c r="C761" s="75"/>
      <c r="D761" s="75"/>
      <c r="E761" s="75"/>
      <c r="F761" s="75"/>
      <c r="G761" s="75"/>
      <c r="H761" s="7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5"/>
      <c r="AE761" s="75"/>
      <c r="AF761" s="75"/>
      <c r="AG761" s="75"/>
      <c r="AH761" s="75"/>
      <c r="AI761" s="75"/>
      <c r="AJ761" s="75"/>
      <c r="AK761" s="75"/>
      <c r="AL761" s="75"/>
    </row>
    <row r="762">
      <c r="A762" s="75"/>
      <c r="B762" s="75"/>
      <c r="C762" s="75"/>
      <c r="D762" s="75"/>
      <c r="E762" s="75"/>
      <c r="F762" s="75"/>
      <c r="G762" s="75"/>
      <c r="H762" s="7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5"/>
      <c r="AE762" s="75"/>
      <c r="AF762" s="75"/>
      <c r="AG762" s="75"/>
      <c r="AH762" s="75"/>
      <c r="AI762" s="75"/>
      <c r="AJ762" s="75"/>
      <c r="AK762" s="75"/>
      <c r="AL762" s="75"/>
    </row>
    <row r="763">
      <c r="A763" s="75"/>
      <c r="B763" s="75"/>
      <c r="C763" s="75"/>
      <c r="D763" s="75"/>
      <c r="E763" s="75"/>
      <c r="F763" s="75"/>
      <c r="G763" s="75"/>
      <c r="H763" s="7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5"/>
      <c r="AE763" s="75"/>
      <c r="AF763" s="75"/>
      <c r="AG763" s="75"/>
      <c r="AH763" s="75"/>
      <c r="AI763" s="75"/>
      <c r="AJ763" s="75"/>
      <c r="AK763" s="75"/>
      <c r="AL763" s="75"/>
    </row>
    <row r="764">
      <c r="A764" s="75"/>
      <c r="B764" s="75"/>
      <c r="C764" s="75"/>
      <c r="D764" s="75"/>
      <c r="E764" s="75"/>
      <c r="F764" s="75"/>
      <c r="G764" s="75"/>
      <c r="H764" s="7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5"/>
      <c r="AE764" s="75"/>
      <c r="AF764" s="75"/>
      <c r="AG764" s="75"/>
      <c r="AH764" s="75"/>
      <c r="AI764" s="75"/>
      <c r="AJ764" s="75"/>
      <c r="AK764" s="75"/>
      <c r="AL764" s="75"/>
    </row>
    <row r="765">
      <c r="A765" s="75"/>
      <c r="B765" s="75"/>
      <c r="C765" s="75"/>
      <c r="D765" s="75"/>
      <c r="E765" s="75"/>
      <c r="F765" s="75"/>
      <c r="G765" s="75"/>
      <c r="H765" s="7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5"/>
      <c r="AE765" s="75"/>
      <c r="AF765" s="75"/>
      <c r="AG765" s="75"/>
      <c r="AH765" s="75"/>
      <c r="AI765" s="75"/>
      <c r="AJ765" s="75"/>
      <c r="AK765" s="75"/>
      <c r="AL765" s="75"/>
    </row>
    <row r="766">
      <c r="A766" s="75"/>
      <c r="B766" s="75"/>
      <c r="C766" s="75"/>
      <c r="D766" s="75"/>
      <c r="E766" s="75"/>
      <c r="F766" s="75"/>
      <c r="G766" s="75"/>
      <c r="H766" s="7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5"/>
      <c r="AE766" s="75"/>
      <c r="AF766" s="75"/>
      <c r="AG766" s="75"/>
      <c r="AH766" s="75"/>
      <c r="AI766" s="75"/>
      <c r="AJ766" s="75"/>
      <c r="AK766" s="75"/>
      <c r="AL766" s="75"/>
    </row>
    <row r="767">
      <c r="A767" s="75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5"/>
      <c r="AE767" s="75"/>
      <c r="AF767" s="75"/>
      <c r="AG767" s="75"/>
      <c r="AH767" s="75"/>
      <c r="AI767" s="75"/>
      <c r="AJ767" s="75"/>
      <c r="AK767" s="75"/>
      <c r="AL767" s="75"/>
    </row>
    <row r="768">
      <c r="A768" s="75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5"/>
      <c r="AE768" s="75"/>
      <c r="AF768" s="75"/>
      <c r="AG768" s="75"/>
      <c r="AH768" s="75"/>
      <c r="AI768" s="75"/>
      <c r="AJ768" s="75"/>
      <c r="AK768" s="75"/>
      <c r="AL768" s="75"/>
    </row>
    <row r="769">
      <c r="A769" s="75"/>
      <c r="B769" s="75"/>
      <c r="C769" s="75"/>
      <c r="D769" s="75"/>
      <c r="E769" s="75"/>
      <c r="F769" s="75"/>
      <c r="G769" s="75"/>
      <c r="H769" s="7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5"/>
      <c r="AE769" s="75"/>
      <c r="AF769" s="75"/>
      <c r="AG769" s="75"/>
      <c r="AH769" s="75"/>
      <c r="AI769" s="75"/>
      <c r="AJ769" s="75"/>
      <c r="AK769" s="75"/>
      <c r="AL769" s="75"/>
    </row>
    <row r="770">
      <c r="A770" s="75"/>
      <c r="B770" s="75"/>
      <c r="C770" s="75"/>
      <c r="D770" s="75"/>
      <c r="E770" s="75"/>
      <c r="F770" s="75"/>
      <c r="G770" s="75"/>
      <c r="H770" s="7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5"/>
      <c r="AE770" s="75"/>
      <c r="AF770" s="75"/>
      <c r="AG770" s="75"/>
      <c r="AH770" s="75"/>
      <c r="AI770" s="75"/>
      <c r="AJ770" s="75"/>
      <c r="AK770" s="75"/>
      <c r="AL770" s="75"/>
    </row>
    <row r="771">
      <c r="A771" s="75"/>
      <c r="B771" s="75"/>
      <c r="C771" s="75"/>
      <c r="D771" s="75"/>
      <c r="E771" s="75"/>
      <c r="F771" s="75"/>
      <c r="G771" s="75"/>
      <c r="H771" s="7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5"/>
      <c r="AE771" s="75"/>
      <c r="AF771" s="75"/>
      <c r="AG771" s="75"/>
      <c r="AH771" s="75"/>
      <c r="AI771" s="75"/>
      <c r="AJ771" s="75"/>
      <c r="AK771" s="75"/>
      <c r="AL771" s="75"/>
    </row>
    <row r="772">
      <c r="A772" s="75"/>
      <c r="B772" s="75"/>
      <c r="C772" s="75"/>
      <c r="D772" s="75"/>
      <c r="E772" s="75"/>
      <c r="F772" s="75"/>
      <c r="G772" s="75"/>
      <c r="H772" s="7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5"/>
      <c r="AE772" s="75"/>
      <c r="AF772" s="75"/>
      <c r="AG772" s="75"/>
      <c r="AH772" s="75"/>
      <c r="AI772" s="75"/>
      <c r="AJ772" s="75"/>
      <c r="AK772" s="75"/>
      <c r="AL772" s="75"/>
    </row>
    <row r="773">
      <c r="A773" s="75"/>
      <c r="B773" s="75"/>
      <c r="C773" s="75"/>
      <c r="D773" s="75"/>
      <c r="E773" s="75"/>
      <c r="F773" s="75"/>
      <c r="G773" s="75"/>
      <c r="H773" s="7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5"/>
      <c r="AE773" s="75"/>
      <c r="AF773" s="75"/>
      <c r="AG773" s="75"/>
      <c r="AH773" s="75"/>
      <c r="AI773" s="75"/>
      <c r="AJ773" s="75"/>
      <c r="AK773" s="75"/>
      <c r="AL773" s="75"/>
    </row>
    <row r="774">
      <c r="A774" s="75"/>
      <c r="B774" s="75"/>
      <c r="C774" s="75"/>
      <c r="D774" s="75"/>
      <c r="E774" s="75"/>
      <c r="F774" s="75"/>
      <c r="G774" s="75"/>
      <c r="H774" s="7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5"/>
      <c r="AE774" s="75"/>
      <c r="AF774" s="75"/>
      <c r="AG774" s="75"/>
      <c r="AH774" s="75"/>
      <c r="AI774" s="75"/>
      <c r="AJ774" s="75"/>
      <c r="AK774" s="75"/>
      <c r="AL774" s="75"/>
    </row>
    <row r="775">
      <c r="A775" s="75"/>
      <c r="B775" s="75"/>
      <c r="C775" s="75"/>
      <c r="D775" s="75"/>
      <c r="E775" s="75"/>
      <c r="F775" s="75"/>
      <c r="G775" s="75"/>
      <c r="H775" s="7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5"/>
      <c r="AE775" s="75"/>
      <c r="AF775" s="75"/>
      <c r="AG775" s="75"/>
      <c r="AH775" s="75"/>
      <c r="AI775" s="75"/>
      <c r="AJ775" s="75"/>
      <c r="AK775" s="75"/>
      <c r="AL775" s="75"/>
    </row>
    <row r="776">
      <c r="A776" s="75"/>
      <c r="B776" s="75"/>
      <c r="C776" s="75"/>
      <c r="D776" s="75"/>
      <c r="E776" s="75"/>
      <c r="F776" s="75"/>
      <c r="G776" s="75"/>
      <c r="H776" s="7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5"/>
      <c r="AE776" s="75"/>
      <c r="AF776" s="75"/>
      <c r="AG776" s="75"/>
      <c r="AH776" s="75"/>
      <c r="AI776" s="75"/>
      <c r="AJ776" s="75"/>
      <c r="AK776" s="75"/>
      <c r="AL776" s="75"/>
    </row>
    <row r="777">
      <c r="A777" s="75"/>
      <c r="B777" s="75"/>
      <c r="C777" s="75"/>
      <c r="D777" s="75"/>
      <c r="E777" s="75"/>
      <c r="F777" s="75"/>
      <c r="G777" s="75"/>
      <c r="H777" s="7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5"/>
      <c r="AE777" s="75"/>
      <c r="AF777" s="75"/>
      <c r="AG777" s="75"/>
      <c r="AH777" s="75"/>
      <c r="AI777" s="75"/>
      <c r="AJ777" s="75"/>
      <c r="AK777" s="75"/>
      <c r="AL777" s="75"/>
    </row>
    <row r="778">
      <c r="A778" s="75"/>
      <c r="B778" s="75"/>
      <c r="C778" s="75"/>
      <c r="D778" s="75"/>
      <c r="E778" s="75"/>
      <c r="F778" s="75"/>
      <c r="G778" s="75"/>
      <c r="H778" s="7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5"/>
      <c r="AE778" s="75"/>
      <c r="AF778" s="75"/>
      <c r="AG778" s="75"/>
      <c r="AH778" s="75"/>
      <c r="AI778" s="75"/>
      <c r="AJ778" s="75"/>
      <c r="AK778" s="75"/>
      <c r="AL778" s="75"/>
    </row>
    <row r="779">
      <c r="A779" s="75"/>
      <c r="B779" s="75"/>
      <c r="C779" s="75"/>
      <c r="D779" s="75"/>
      <c r="E779" s="75"/>
      <c r="F779" s="75"/>
      <c r="G779" s="75"/>
      <c r="H779" s="7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5"/>
      <c r="AE779" s="75"/>
      <c r="AF779" s="75"/>
      <c r="AG779" s="75"/>
      <c r="AH779" s="75"/>
      <c r="AI779" s="75"/>
      <c r="AJ779" s="75"/>
      <c r="AK779" s="75"/>
      <c r="AL779" s="75"/>
    </row>
    <row r="780">
      <c r="A780" s="75"/>
      <c r="B780" s="75"/>
      <c r="C780" s="75"/>
      <c r="D780" s="75"/>
      <c r="E780" s="75"/>
      <c r="F780" s="75"/>
      <c r="G780" s="75"/>
      <c r="H780" s="7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5"/>
      <c r="AE780" s="75"/>
      <c r="AF780" s="75"/>
      <c r="AG780" s="75"/>
      <c r="AH780" s="75"/>
      <c r="AI780" s="75"/>
      <c r="AJ780" s="75"/>
      <c r="AK780" s="75"/>
      <c r="AL780" s="75"/>
    </row>
    <row r="781">
      <c r="A781" s="75"/>
      <c r="B781" s="75"/>
      <c r="C781" s="75"/>
      <c r="D781" s="75"/>
      <c r="E781" s="75"/>
      <c r="F781" s="75"/>
      <c r="G781" s="75"/>
      <c r="H781" s="7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5"/>
      <c r="AE781" s="75"/>
      <c r="AF781" s="75"/>
      <c r="AG781" s="75"/>
      <c r="AH781" s="75"/>
      <c r="AI781" s="75"/>
      <c r="AJ781" s="75"/>
      <c r="AK781" s="75"/>
      <c r="AL781" s="75"/>
    </row>
    <row r="782">
      <c r="A782" s="75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5"/>
      <c r="AE782" s="75"/>
      <c r="AF782" s="75"/>
      <c r="AG782" s="75"/>
      <c r="AH782" s="75"/>
      <c r="AI782" s="75"/>
      <c r="AJ782" s="75"/>
      <c r="AK782" s="75"/>
      <c r="AL782" s="75"/>
    </row>
    <row r="783">
      <c r="A783" s="75"/>
      <c r="B783" s="75"/>
      <c r="C783" s="75"/>
      <c r="D783" s="75"/>
      <c r="E783" s="75"/>
      <c r="F783" s="75"/>
      <c r="G783" s="75"/>
      <c r="H783" s="7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5"/>
      <c r="AE783" s="75"/>
      <c r="AF783" s="75"/>
      <c r="AG783" s="75"/>
      <c r="AH783" s="75"/>
      <c r="AI783" s="75"/>
      <c r="AJ783" s="75"/>
      <c r="AK783" s="75"/>
      <c r="AL783" s="75"/>
    </row>
    <row r="784">
      <c r="A784" s="75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5"/>
      <c r="AE784" s="75"/>
      <c r="AF784" s="75"/>
      <c r="AG784" s="75"/>
      <c r="AH784" s="75"/>
      <c r="AI784" s="75"/>
      <c r="AJ784" s="75"/>
      <c r="AK784" s="75"/>
      <c r="AL784" s="75"/>
    </row>
    <row r="785">
      <c r="A785" s="75"/>
      <c r="B785" s="75"/>
      <c r="C785" s="75"/>
      <c r="D785" s="75"/>
      <c r="E785" s="75"/>
      <c r="F785" s="75"/>
      <c r="G785" s="75"/>
      <c r="H785" s="7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5"/>
      <c r="AE785" s="75"/>
      <c r="AF785" s="75"/>
      <c r="AG785" s="75"/>
      <c r="AH785" s="75"/>
      <c r="AI785" s="75"/>
      <c r="AJ785" s="75"/>
      <c r="AK785" s="75"/>
      <c r="AL785" s="75"/>
    </row>
    <row r="786">
      <c r="A786" s="75"/>
      <c r="B786" s="75"/>
      <c r="C786" s="75"/>
      <c r="D786" s="75"/>
      <c r="E786" s="75"/>
      <c r="F786" s="75"/>
      <c r="G786" s="75"/>
      <c r="H786" s="7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5"/>
      <c r="AE786" s="75"/>
      <c r="AF786" s="75"/>
      <c r="AG786" s="75"/>
      <c r="AH786" s="75"/>
      <c r="AI786" s="75"/>
      <c r="AJ786" s="75"/>
      <c r="AK786" s="75"/>
      <c r="AL786" s="75"/>
    </row>
    <row r="787">
      <c r="A787" s="75"/>
      <c r="B787" s="75"/>
      <c r="C787" s="75"/>
      <c r="D787" s="75"/>
      <c r="E787" s="75"/>
      <c r="F787" s="75"/>
      <c r="G787" s="75"/>
      <c r="H787" s="7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5"/>
      <c r="AE787" s="75"/>
      <c r="AF787" s="75"/>
      <c r="AG787" s="75"/>
      <c r="AH787" s="75"/>
      <c r="AI787" s="75"/>
      <c r="AJ787" s="75"/>
      <c r="AK787" s="75"/>
      <c r="AL787" s="75"/>
    </row>
    <row r="788">
      <c r="A788" s="75"/>
      <c r="B788" s="75"/>
      <c r="C788" s="75"/>
      <c r="D788" s="75"/>
      <c r="E788" s="75"/>
      <c r="F788" s="75"/>
      <c r="G788" s="75"/>
      <c r="H788" s="7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5"/>
      <c r="AE788" s="75"/>
      <c r="AF788" s="75"/>
      <c r="AG788" s="75"/>
      <c r="AH788" s="75"/>
      <c r="AI788" s="75"/>
      <c r="AJ788" s="75"/>
      <c r="AK788" s="75"/>
      <c r="AL788" s="75"/>
    </row>
    <row r="789">
      <c r="A789" s="75"/>
      <c r="B789" s="75"/>
      <c r="C789" s="75"/>
      <c r="D789" s="75"/>
      <c r="E789" s="75"/>
      <c r="F789" s="75"/>
      <c r="G789" s="75"/>
      <c r="H789" s="7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5"/>
      <c r="AE789" s="75"/>
      <c r="AF789" s="75"/>
      <c r="AG789" s="75"/>
      <c r="AH789" s="75"/>
      <c r="AI789" s="75"/>
      <c r="AJ789" s="75"/>
      <c r="AK789" s="75"/>
      <c r="AL789" s="75"/>
    </row>
    <row r="790">
      <c r="A790" s="75"/>
      <c r="B790" s="75"/>
      <c r="C790" s="75"/>
      <c r="D790" s="75"/>
      <c r="E790" s="75"/>
      <c r="F790" s="75"/>
      <c r="G790" s="75"/>
      <c r="H790" s="7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5"/>
      <c r="AE790" s="75"/>
      <c r="AF790" s="75"/>
      <c r="AG790" s="75"/>
      <c r="AH790" s="75"/>
      <c r="AI790" s="75"/>
      <c r="AJ790" s="75"/>
      <c r="AK790" s="75"/>
      <c r="AL790" s="75"/>
    </row>
    <row r="791">
      <c r="A791" s="75"/>
      <c r="B791" s="75"/>
      <c r="C791" s="75"/>
      <c r="D791" s="75"/>
      <c r="E791" s="75"/>
      <c r="F791" s="75"/>
      <c r="G791" s="75"/>
      <c r="H791" s="7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5"/>
      <c r="AE791" s="75"/>
      <c r="AF791" s="75"/>
      <c r="AG791" s="75"/>
      <c r="AH791" s="75"/>
      <c r="AI791" s="75"/>
      <c r="AJ791" s="75"/>
      <c r="AK791" s="75"/>
      <c r="AL791" s="75"/>
    </row>
    <row r="792">
      <c r="A792" s="75"/>
      <c r="B792" s="75"/>
      <c r="C792" s="75"/>
      <c r="D792" s="75"/>
      <c r="E792" s="75"/>
      <c r="F792" s="75"/>
      <c r="G792" s="75"/>
      <c r="H792" s="7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5"/>
      <c r="AE792" s="75"/>
      <c r="AF792" s="75"/>
      <c r="AG792" s="75"/>
      <c r="AH792" s="75"/>
      <c r="AI792" s="75"/>
      <c r="AJ792" s="75"/>
      <c r="AK792" s="75"/>
      <c r="AL792" s="75"/>
    </row>
    <row r="793">
      <c r="A793" s="75"/>
      <c r="B793" s="75"/>
      <c r="C793" s="75"/>
      <c r="D793" s="75"/>
      <c r="E793" s="75"/>
      <c r="F793" s="75"/>
      <c r="G793" s="75"/>
      <c r="H793" s="7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5"/>
      <c r="AE793" s="75"/>
      <c r="AF793" s="75"/>
      <c r="AG793" s="75"/>
      <c r="AH793" s="75"/>
      <c r="AI793" s="75"/>
      <c r="AJ793" s="75"/>
      <c r="AK793" s="75"/>
      <c r="AL793" s="75"/>
    </row>
    <row r="794">
      <c r="A794" s="75"/>
      <c r="B794" s="75"/>
      <c r="C794" s="75"/>
      <c r="D794" s="75"/>
      <c r="E794" s="75"/>
      <c r="F794" s="75"/>
      <c r="G794" s="75"/>
      <c r="H794" s="7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5"/>
      <c r="AE794" s="75"/>
      <c r="AF794" s="75"/>
      <c r="AG794" s="75"/>
      <c r="AH794" s="75"/>
      <c r="AI794" s="75"/>
      <c r="AJ794" s="75"/>
      <c r="AK794" s="75"/>
      <c r="AL794" s="75"/>
    </row>
    <row r="795">
      <c r="A795" s="75"/>
      <c r="B795" s="75"/>
      <c r="C795" s="75"/>
      <c r="D795" s="75"/>
      <c r="E795" s="75"/>
      <c r="F795" s="75"/>
      <c r="G795" s="75"/>
      <c r="H795" s="7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5"/>
      <c r="AE795" s="75"/>
      <c r="AF795" s="75"/>
      <c r="AG795" s="75"/>
      <c r="AH795" s="75"/>
      <c r="AI795" s="75"/>
      <c r="AJ795" s="75"/>
      <c r="AK795" s="75"/>
      <c r="AL795" s="75"/>
    </row>
    <row r="796">
      <c r="A796" s="75"/>
      <c r="B796" s="75"/>
      <c r="C796" s="75"/>
      <c r="D796" s="75"/>
      <c r="E796" s="75"/>
      <c r="F796" s="75"/>
      <c r="G796" s="75"/>
      <c r="H796" s="7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5"/>
      <c r="AE796" s="75"/>
      <c r="AF796" s="75"/>
      <c r="AG796" s="75"/>
      <c r="AH796" s="75"/>
      <c r="AI796" s="75"/>
      <c r="AJ796" s="75"/>
      <c r="AK796" s="75"/>
      <c r="AL796" s="75"/>
    </row>
    <row r="797">
      <c r="A797" s="75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5"/>
      <c r="AE797" s="75"/>
      <c r="AF797" s="75"/>
      <c r="AG797" s="75"/>
      <c r="AH797" s="75"/>
      <c r="AI797" s="75"/>
      <c r="AJ797" s="75"/>
      <c r="AK797" s="75"/>
      <c r="AL797" s="75"/>
    </row>
    <row r="798">
      <c r="A798" s="75"/>
      <c r="B798" s="75"/>
      <c r="C798" s="75"/>
      <c r="D798" s="75"/>
      <c r="E798" s="75"/>
      <c r="F798" s="75"/>
      <c r="G798" s="75"/>
      <c r="H798" s="7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5"/>
      <c r="AE798" s="75"/>
      <c r="AF798" s="75"/>
      <c r="AG798" s="75"/>
      <c r="AH798" s="75"/>
      <c r="AI798" s="75"/>
      <c r="AJ798" s="75"/>
      <c r="AK798" s="75"/>
      <c r="AL798" s="75"/>
    </row>
    <row r="799">
      <c r="A799" s="75"/>
      <c r="B799" s="75"/>
      <c r="C799" s="75"/>
      <c r="D799" s="75"/>
      <c r="E799" s="75"/>
      <c r="F799" s="75"/>
      <c r="G799" s="75"/>
      <c r="H799" s="7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5"/>
      <c r="AE799" s="75"/>
      <c r="AF799" s="75"/>
      <c r="AG799" s="75"/>
      <c r="AH799" s="75"/>
      <c r="AI799" s="75"/>
      <c r="AJ799" s="75"/>
      <c r="AK799" s="75"/>
      <c r="AL799" s="75"/>
    </row>
    <row r="800">
      <c r="A800" s="75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5"/>
      <c r="AE800" s="75"/>
      <c r="AF800" s="75"/>
      <c r="AG800" s="75"/>
      <c r="AH800" s="75"/>
      <c r="AI800" s="75"/>
      <c r="AJ800" s="75"/>
      <c r="AK800" s="75"/>
      <c r="AL800" s="75"/>
    </row>
    <row r="801">
      <c r="A801" s="75"/>
      <c r="B801" s="75"/>
      <c r="C801" s="75"/>
      <c r="D801" s="75"/>
      <c r="E801" s="75"/>
      <c r="F801" s="75"/>
      <c r="G801" s="75"/>
      <c r="H801" s="7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5"/>
      <c r="AE801" s="75"/>
      <c r="AF801" s="75"/>
      <c r="AG801" s="75"/>
      <c r="AH801" s="75"/>
      <c r="AI801" s="75"/>
      <c r="AJ801" s="75"/>
      <c r="AK801" s="75"/>
      <c r="AL801" s="75"/>
    </row>
    <row r="802">
      <c r="A802" s="75"/>
      <c r="B802" s="75"/>
      <c r="C802" s="75"/>
      <c r="D802" s="75"/>
      <c r="E802" s="75"/>
      <c r="F802" s="75"/>
      <c r="G802" s="75"/>
      <c r="H802" s="7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5"/>
      <c r="AE802" s="75"/>
      <c r="AF802" s="75"/>
      <c r="AG802" s="75"/>
      <c r="AH802" s="75"/>
      <c r="AI802" s="75"/>
      <c r="AJ802" s="75"/>
      <c r="AK802" s="75"/>
      <c r="AL802" s="75"/>
    </row>
    <row r="803">
      <c r="A803" s="75"/>
      <c r="B803" s="75"/>
      <c r="C803" s="75"/>
      <c r="D803" s="75"/>
      <c r="E803" s="75"/>
      <c r="F803" s="75"/>
      <c r="G803" s="75"/>
      <c r="H803" s="7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5"/>
      <c r="AE803" s="75"/>
      <c r="AF803" s="75"/>
      <c r="AG803" s="75"/>
      <c r="AH803" s="75"/>
      <c r="AI803" s="75"/>
      <c r="AJ803" s="75"/>
      <c r="AK803" s="75"/>
      <c r="AL803" s="75"/>
    </row>
    <row r="804">
      <c r="A804" s="75"/>
      <c r="B804" s="75"/>
      <c r="C804" s="75"/>
      <c r="D804" s="75"/>
      <c r="E804" s="75"/>
      <c r="F804" s="75"/>
      <c r="G804" s="75"/>
      <c r="H804" s="7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5"/>
      <c r="AE804" s="75"/>
      <c r="AF804" s="75"/>
      <c r="AG804" s="75"/>
      <c r="AH804" s="75"/>
      <c r="AI804" s="75"/>
      <c r="AJ804" s="75"/>
      <c r="AK804" s="75"/>
      <c r="AL804" s="75"/>
    </row>
    <row r="805">
      <c r="A805" s="75"/>
      <c r="B805" s="75"/>
      <c r="C805" s="75"/>
      <c r="D805" s="75"/>
      <c r="E805" s="75"/>
      <c r="F805" s="75"/>
      <c r="G805" s="75"/>
      <c r="H805" s="7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5"/>
      <c r="AE805" s="75"/>
      <c r="AF805" s="75"/>
      <c r="AG805" s="75"/>
      <c r="AH805" s="75"/>
      <c r="AI805" s="75"/>
      <c r="AJ805" s="75"/>
      <c r="AK805" s="75"/>
      <c r="AL805" s="75"/>
    </row>
    <row r="806">
      <c r="A806" s="75"/>
      <c r="B806" s="75"/>
      <c r="C806" s="75"/>
      <c r="D806" s="75"/>
      <c r="E806" s="75"/>
      <c r="F806" s="75"/>
      <c r="G806" s="75"/>
      <c r="H806" s="7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5"/>
      <c r="AE806" s="75"/>
      <c r="AF806" s="75"/>
      <c r="AG806" s="75"/>
      <c r="AH806" s="75"/>
      <c r="AI806" s="75"/>
      <c r="AJ806" s="75"/>
      <c r="AK806" s="75"/>
      <c r="AL806" s="75"/>
    </row>
    <row r="807">
      <c r="A807" s="75"/>
      <c r="B807" s="75"/>
      <c r="C807" s="75"/>
      <c r="D807" s="75"/>
      <c r="E807" s="75"/>
      <c r="F807" s="75"/>
      <c r="G807" s="75"/>
      <c r="H807" s="7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5"/>
      <c r="AE807" s="75"/>
      <c r="AF807" s="75"/>
      <c r="AG807" s="75"/>
      <c r="AH807" s="75"/>
      <c r="AI807" s="75"/>
      <c r="AJ807" s="75"/>
      <c r="AK807" s="75"/>
      <c r="AL807" s="75"/>
    </row>
    <row r="808">
      <c r="A808" s="75"/>
      <c r="B808" s="75"/>
      <c r="C808" s="75"/>
      <c r="D808" s="75"/>
      <c r="E808" s="75"/>
      <c r="F808" s="75"/>
      <c r="G808" s="75"/>
      <c r="H808" s="7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5"/>
      <c r="AE808" s="75"/>
      <c r="AF808" s="75"/>
      <c r="AG808" s="75"/>
      <c r="AH808" s="75"/>
      <c r="AI808" s="75"/>
      <c r="AJ808" s="75"/>
      <c r="AK808" s="75"/>
      <c r="AL808" s="75"/>
    </row>
    <row r="809">
      <c r="A809" s="75"/>
      <c r="B809" s="75"/>
      <c r="C809" s="75"/>
      <c r="D809" s="75"/>
      <c r="E809" s="75"/>
      <c r="F809" s="75"/>
      <c r="G809" s="75"/>
      <c r="H809" s="7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5"/>
      <c r="AE809" s="75"/>
      <c r="AF809" s="75"/>
      <c r="AG809" s="75"/>
      <c r="AH809" s="75"/>
      <c r="AI809" s="75"/>
      <c r="AJ809" s="75"/>
      <c r="AK809" s="75"/>
      <c r="AL809" s="75"/>
    </row>
    <row r="810">
      <c r="A810" s="75"/>
      <c r="B810" s="75"/>
      <c r="C810" s="75"/>
      <c r="D810" s="75"/>
      <c r="E810" s="75"/>
      <c r="F810" s="75"/>
      <c r="G810" s="75"/>
      <c r="H810" s="7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5"/>
      <c r="AE810" s="75"/>
      <c r="AF810" s="75"/>
      <c r="AG810" s="75"/>
      <c r="AH810" s="75"/>
      <c r="AI810" s="75"/>
      <c r="AJ810" s="75"/>
      <c r="AK810" s="75"/>
      <c r="AL810" s="75"/>
    </row>
    <row r="811">
      <c r="A811" s="75"/>
      <c r="B811" s="75"/>
      <c r="C811" s="75"/>
      <c r="D811" s="75"/>
      <c r="E811" s="75"/>
      <c r="F811" s="75"/>
      <c r="G811" s="75"/>
      <c r="H811" s="7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5"/>
      <c r="AE811" s="75"/>
      <c r="AF811" s="75"/>
      <c r="AG811" s="75"/>
      <c r="AH811" s="75"/>
      <c r="AI811" s="75"/>
      <c r="AJ811" s="75"/>
      <c r="AK811" s="75"/>
      <c r="AL811" s="75"/>
    </row>
    <row r="812">
      <c r="A812" s="75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5"/>
      <c r="AE812" s="75"/>
      <c r="AF812" s="75"/>
      <c r="AG812" s="75"/>
      <c r="AH812" s="75"/>
      <c r="AI812" s="75"/>
      <c r="AJ812" s="75"/>
      <c r="AK812" s="75"/>
      <c r="AL812" s="75"/>
    </row>
    <row r="813">
      <c r="A813" s="75"/>
      <c r="B813" s="75"/>
      <c r="C813" s="75"/>
      <c r="D813" s="75"/>
      <c r="E813" s="75"/>
      <c r="F813" s="75"/>
      <c r="G813" s="75"/>
      <c r="H813" s="7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5"/>
      <c r="AE813" s="75"/>
      <c r="AF813" s="75"/>
      <c r="AG813" s="75"/>
      <c r="AH813" s="75"/>
      <c r="AI813" s="75"/>
      <c r="AJ813" s="75"/>
      <c r="AK813" s="75"/>
      <c r="AL813" s="75"/>
    </row>
    <row r="814">
      <c r="A814" s="75"/>
      <c r="B814" s="75"/>
      <c r="C814" s="75"/>
      <c r="D814" s="75"/>
      <c r="E814" s="75"/>
      <c r="F814" s="75"/>
      <c r="G814" s="75"/>
      <c r="H814" s="7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5"/>
      <c r="AE814" s="75"/>
      <c r="AF814" s="75"/>
      <c r="AG814" s="75"/>
      <c r="AH814" s="75"/>
      <c r="AI814" s="75"/>
      <c r="AJ814" s="75"/>
      <c r="AK814" s="75"/>
      <c r="AL814" s="75"/>
    </row>
    <row r="815">
      <c r="A815" s="75"/>
      <c r="B815" s="75"/>
      <c r="C815" s="75"/>
      <c r="D815" s="75"/>
      <c r="E815" s="75"/>
      <c r="F815" s="75"/>
      <c r="G815" s="75"/>
      <c r="H815" s="7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5"/>
      <c r="AE815" s="75"/>
      <c r="AF815" s="75"/>
      <c r="AG815" s="75"/>
      <c r="AH815" s="75"/>
      <c r="AI815" s="75"/>
      <c r="AJ815" s="75"/>
      <c r="AK815" s="75"/>
      <c r="AL815" s="75"/>
    </row>
    <row r="816">
      <c r="A816" s="75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5"/>
      <c r="AE816" s="75"/>
      <c r="AF816" s="75"/>
      <c r="AG816" s="75"/>
      <c r="AH816" s="75"/>
      <c r="AI816" s="75"/>
      <c r="AJ816" s="75"/>
      <c r="AK816" s="75"/>
      <c r="AL816" s="75"/>
    </row>
    <row r="817">
      <c r="A817" s="75"/>
      <c r="B817" s="75"/>
      <c r="C817" s="75"/>
      <c r="D817" s="75"/>
      <c r="E817" s="75"/>
      <c r="F817" s="75"/>
      <c r="G817" s="75"/>
      <c r="H817" s="7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5"/>
      <c r="AE817" s="75"/>
      <c r="AF817" s="75"/>
      <c r="AG817" s="75"/>
      <c r="AH817" s="75"/>
      <c r="AI817" s="75"/>
      <c r="AJ817" s="75"/>
      <c r="AK817" s="75"/>
      <c r="AL817" s="75"/>
    </row>
    <row r="818">
      <c r="A818" s="75"/>
      <c r="B818" s="75"/>
      <c r="C818" s="75"/>
      <c r="D818" s="75"/>
      <c r="E818" s="75"/>
      <c r="F818" s="75"/>
      <c r="G818" s="75"/>
      <c r="H818" s="7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5"/>
      <c r="AE818" s="75"/>
      <c r="AF818" s="75"/>
      <c r="AG818" s="75"/>
      <c r="AH818" s="75"/>
      <c r="AI818" s="75"/>
      <c r="AJ818" s="75"/>
      <c r="AK818" s="75"/>
      <c r="AL818" s="75"/>
    </row>
    <row r="819">
      <c r="A819" s="75"/>
      <c r="B819" s="75"/>
      <c r="C819" s="75"/>
      <c r="D819" s="75"/>
      <c r="E819" s="75"/>
      <c r="F819" s="75"/>
      <c r="G819" s="75"/>
      <c r="H819" s="7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5"/>
      <c r="AE819" s="75"/>
      <c r="AF819" s="75"/>
      <c r="AG819" s="75"/>
      <c r="AH819" s="75"/>
      <c r="AI819" s="75"/>
      <c r="AJ819" s="75"/>
      <c r="AK819" s="75"/>
      <c r="AL819" s="75"/>
    </row>
    <row r="820">
      <c r="A820" s="75"/>
      <c r="B820" s="75"/>
      <c r="C820" s="75"/>
      <c r="D820" s="75"/>
      <c r="E820" s="75"/>
      <c r="F820" s="75"/>
      <c r="G820" s="75"/>
      <c r="H820" s="7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5"/>
      <c r="AE820" s="75"/>
      <c r="AF820" s="75"/>
      <c r="AG820" s="75"/>
      <c r="AH820" s="75"/>
      <c r="AI820" s="75"/>
      <c r="AJ820" s="75"/>
      <c r="AK820" s="75"/>
      <c r="AL820" s="75"/>
    </row>
    <row r="821">
      <c r="A821" s="75"/>
      <c r="B821" s="75"/>
      <c r="C821" s="75"/>
      <c r="D821" s="75"/>
      <c r="E821" s="75"/>
      <c r="F821" s="75"/>
      <c r="G821" s="75"/>
      <c r="H821" s="7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5"/>
      <c r="AE821" s="75"/>
      <c r="AF821" s="75"/>
      <c r="AG821" s="75"/>
      <c r="AH821" s="75"/>
      <c r="AI821" s="75"/>
      <c r="AJ821" s="75"/>
      <c r="AK821" s="75"/>
      <c r="AL821" s="75"/>
    </row>
    <row r="822">
      <c r="A822" s="75"/>
      <c r="B822" s="75"/>
      <c r="C822" s="75"/>
      <c r="D822" s="75"/>
      <c r="E822" s="75"/>
      <c r="F822" s="75"/>
      <c r="G822" s="75"/>
      <c r="H822" s="7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5"/>
      <c r="AE822" s="75"/>
      <c r="AF822" s="75"/>
      <c r="AG822" s="75"/>
      <c r="AH822" s="75"/>
      <c r="AI822" s="75"/>
      <c r="AJ822" s="75"/>
      <c r="AK822" s="75"/>
      <c r="AL822" s="75"/>
    </row>
    <row r="823">
      <c r="A823" s="75"/>
      <c r="B823" s="75"/>
      <c r="C823" s="75"/>
      <c r="D823" s="75"/>
      <c r="E823" s="75"/>
      <c r="F823" s="75"/>
      <c r="G823" s="75"/>
      <c r="H823" s="7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5"/>
      <c r="AE823" s="75"/>
      <c r="AF823" s="75"/>
      <c r="AG823" s="75"/>
      <c r="AH823" s="75"/>
      <c r="AI823" s="75"/>
      <c r="AJ823" s="75"/>
      <c r="AK823" s="75"/>
      <c r="AL823" s="75"/>
    </row>
    <row r="824">
      <c r="A824" s="75"/>
      <c r="B824" s="75"/>
      <c r="C824" s="75"/>
      <c r="D824" s="75"/>
      <c r="E824" s="75"/>
      <c r="F824" s="75"/>
      <c r="G824" s="75"/>
      <c r="H824" s="7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5"/>
      <c r="AE824" s="75"/>
      <c r="AF824" s="75"/>
      <c r="AG824" s="75"/>
      <c r="AH824" s="75"/>
      <c r="AI824" s="75"/>
      <c r="AJ824" s="75"/>
      <c r="AK824" s="75"/>
      <c r="AL824" s="75"/>
    </row>
    <row r="825">
      <c r="A825" s="75"/>
      <c r="B825" s="75"/>
      <c r="C825" s="75"/>
      <c r="D825" s="75"/>
      <c r="E825" s="75"/>
      <c r="F825" s="75"/>
      <c r="G825" s="75"/>
      <c r="H825" s="7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5"/>
      <c r="AE825" s="75"/>
      <c r="AF825" s="75"/>
      <c r="AG825" s="75"/>
      <c r="AH825" s="75"/>
      <c r="AI825" s="75"/>
      <c r="AJ825" s="75"/>
      <c r="AK825" s="75"/>
      <c r="AL825" s="75"/>
    </row>
    <row r="826">
      <c r="A826" s="75"/>
      <c r="B826" s="75"/>
      <c r="C826" s="75"/>
      <c r="D826" s="75"/>
      <c r="E826" s="75"/>
      <c r="F826" s="75"/>
      <c r="G826" s="75"/>
      <c r="H826" s="7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5"/>
      <c r="AE826" s="75"/>
      <c r="AF826" s="75"/>
      <c r="AG826" s="75"/>
      <c r="AH826" s="75"/>
      <c r="AI826" s="75"/>
      <c r="AJ826" s="75"/>
      <c r="AK826" s="75"/>
      <c r="AL826" s="75"/>
    </row>
    <row r="827">
      <c r="A827" s="75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5"/>
      <c r="AE827" s="75"/>
      <c r="AF827" s="75"/>
      <c r="AG827" s="75"/>
      <c r="AH827" s="75"/>
      <c r="AI827" s="75"/>
      <c r="AJ827" s="75"/>
      <c r="AK827" s="75"/>
      <c r="AL827" s="75"/>
    </row>
    <row r="828">
      <c r="A828" s="75"/>
      <c r="B828" s="75"/>
      <c r="C828" s="75"/>
      <c r="D828" s="75"/>
      <c r="E828" s="75"/>
      <c r="F828" s="75"/>
      <c r="G828" s="75"/>
      <c r="H828" s="7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5"/>
      <c r="AE828" s="75"/>
      <c r="AF828" s="75"/>
      <c r="AG828" s="75"/>
      <c r="AH828" s="75"/>
      <c r="AI828" s="75"/>
      <c r="AJ828" s="75"/>
      <c r="AK828" s="75"/>
      <c r="AL828" s="75"/>
    </row>
    <row r="829">
      <c r="A829" s="75"/>
      <c r="B829" s="75"/>
      <c r="C829" s="75"/>
      <c r="D829" s="75"/>
      <c r="E829" s="75"/>
      <c r="F829" s="75"/>
      <c r="G829" s="75"/>
      <c r="H829" s="7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5"/>
      <c r="AE829" s="75"/>
      <c r="AF829" s="75"/>
      <c r="AG829" s="75"/>
      <c r="AH829" s="75"/>
      <c r="AI829" s="75"/>
      <c r="AJ829" s="75"/>
      <c r="AK829" s="75"/>
      <c r="AL829" s="75"/>
    </row>
    <row r="830">
      <c r="A830" s="75"/>
      <c r="B830" s="75"/>
      <c r="C830" s="75"/>
      <c r="D830" s="75"/>
      <c r="E830" s="75"/>
      <c r="F830" s="75"/>
      <c r="G830" s="75"/>
      <c r="H830" s="7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5"/>
      <c r="AE830" s="75"/>
      <c r="AF830" s="75"/>
      <c r="AG830" s="75"/>
      <c r="AH830" s="75"/>
      <c r="AI830" s="75"/>
      <c r="AJ830" s="75"/>
      <c r="AK830" s="75"/>
      <c r="AL830" s="75"/>
    </row>
    <row r="831">
      <c r="A831" s="75"/>
      <c r="B831" s="75"/>
      <c r="C831" s="75"/>
      <c r="D831" s="75"/>
      <c r="E831" s="75"/>
      <c r="F831" s="75"/>
      <c r="G831" s="75"/>
      <c r="H831" s="7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5"/>
      <c r="AE831" s="75"/>
      <c r="AF831" s="75"/>
      <c r="AG831" s="75"/>
      <c r="AH831" s="75"/>
      <c r="AI831" s="75"/>
      <c r="AJ831" s="75"/>
      <c r="AK831" s="75"/>
      <c r="AL831" s="75"/>
    </row>
    <row r="832">
      <c r="A832" s="75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5"/>
      <c r="AE832" s="75"/>
      <c r="AF832" s="75"/>
      <c r="AG832" s="75"/>
      <c r="AH832" s="75"/>
      <c r="AI832" s="75"/>
      <c r="AJ832" s="75"/>
      <c r="AK832" s="75"/>
      <c r="AL832" s="75"/>
    </row>
    <row r="833">
      <c r="A833" s="75"/>
      <c r="B833" s="75"/>
      <c r="C833" s="75"/>
      <c r="D833" s="75"/>
      <c r="E833" s="75"/>
      <c r="F833" s="75"/>
      <c r="G833" s="75"/>
      <c r="H833" s="7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5"/>
      <c r="AE833" s="75"/>
      <c r="AF833" s="75"/>
      <c r="AG833" s="75"/>
      <c r="AH833" s="75"/>
      <c r="AI833" s="75"/>
      <c r="AJ833" s="75"/>
      <c r="AK833" s="75"/>
      <c r="AL833" s="75"/>
    </row>
    <row r="834">
      <c r="A834" s="75"/>
      <c r="B834" s="75"/>
      <c r="C834" s="75"/>
      <c r="D834" s="75"/>
      <c r="E834" s="75"/>
      <c r="F834" s="75"/>
      <c r="G834" s="75"/>
      <c r="H834" s="7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5"/>
      <c r="AE834" s="75"/>
      <c r="AF834" s="75"/>
      <c r="AG834" s="75"/>
      <c r="AH834" s="75"/>
      <c r="AI834" s="75"/>
      <c r="AJ834" s="75"/>
      <c r="AK834" s="75"/>
      <c r="AL834" s="75"/>
    </row>
    <row r="835">
      <c r="A835" s="75"/>
      <c r="B835" s="75"/>
      <c r="C835" s="75"/>
      <c r="D835" s="75"/>
      <c r="E835" s="75"/>
      <c r="F835" s="75"/>
      <c r="G835" s="75"/>
      <c r="H835" s="7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5"/>
      <c r="AE835" s="75"/>
      <c r="AF835" s="75"/>
      <c r="AG835" s="75"/>
      <c r="AH835" s="75"/>
      <c r="AI835" s="75"/>
      <c r="AJ835" s="75"/>
      <c r="AK835" s="75"/>
      <c r="AL835" s="75"/>
    </row>
    <row r="836">
      <c r="A836" s="75"/>
      <c r="B836" s="75"/>
      <c r="C836" s="75"/>
      <c r="D836" s="75"/>
      <c r="E836" s="75"/>
      <c r="F836" s="75"/>
      <c r="G836" s="75"/>
      <c r="H836" s="7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5"/>
      <c r="AE836" s="75"/>
      <c r="AF836" s="75"/>
      <c r="AG836" s="75"/>
      <c r="AH836" s="75"/>
      <c r="AI836" s="75"/>
      <c r="AJ836" s="75"/>
      <c r="AK836" s="75"/>
      <c r="AL836" s="75"/>
    </row>
    <row r="837">
      <c r="A837" s="75"/>
      <c r="B837" s="75"/>
      <c r="C837" s="75"/>
      <c r="D837" s="75"/>
      <c r="E837" s="75"/>
      <c r="F837" s="75"/>
      <c r="G837" s="75"/>
      <c r="H837" s="7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5"/>
      <c r="AE837" s="75"/>
      <c r="AF837" s="75"/>
      <c r="AG837" s="75"/>
      <c r="AH837" s="75"/>
      <c r="AI837" s="75"/>
      <c r="AJ837" s="75"/>
      <c r="AK837" s="75"/>
      <c r="AL837" s="75"/>
    </row>
    <row r="838">
      <c r="A838" s="75"/>
      <c r="B838" s="75"/>
      <c r="C838" s="75"/>
      <c r="D838" s="75"/>
      <c r="E838" s="75"/>
      <c r="F838" s="75"/>
      <c r="G838" s="75"/>
      <c r="H838" s="7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5"/>
      <c r="AE838" s="75"/>
      <c r="AF838" s="75"/>
      <c r="AG838" s="75"/>
      <c r="AH838" s="75"/>
      <c r="AI838" s="75"/>
      <c r="AJ838" s="75"/>
      <c r="AK838" s="75"/>
      <c r="AL838" s="75"/>
    </row>
    <row r="839">
      <c r="A839" s="75"/>
      <c r="B839" s="75"/>
      <c r="C839" s="75"/>
      <c r="D839" s="75"/>
      <c r="E839" s="75"/>
      <c r="F839" s="75"/>
      <c r="G839" s="75"/>
      <c r="H839" s="7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5"/>
      <c r="AE839" s="75"/>
      <c r="AF839" s="75"/>
      <c r="AG839" s="75"/>
      <c r="AH839" s="75"/>
      <c r="AI839" s="75"/>
      <c r="AJ839" s="75"/>
      <c r="AK839" s="75"/>
      <c r="AL839" s="75"/>
    </row>
    <row r="840">
      <c r="A840" s="75"/>
      <c r="B840" s="75"/>
      <c r="C840" s="75"/>
      <c r="D840" s="75"/>
      <c r="E840" s="75"/>
      <c r="F840" s="75"/>
      <c r="G840" s="75"/>
      <c r="H840" s="7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5"/>
      <c r="AE840" s="75"/>
      <c r="AF840" s="75"/>
      <c r="AG840" s="75"/>
      <c r="AH840" s="75"/>
      <c r="AI840" s="75"/>
      <c r="AJ840" s="75"/>
      <c r="AK840" s="75"/>
      <c r="AL840" s="75"/>
    </row>
    <row r="841">
      <c r="A841" s="75"/>
      <c r="B841" s="75"/>
      <c r="C841" s="75"/>
      <c r="D841" s="75"/>
      <c r="E841" s="75"/>
      <c r="F841" s="75"/>
      <c r="G841" s="75"/>
      <c r="H841" s="7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5"/>
      <c r="AE841" s="75"/>
      <c r="AF841" s="75"/>
      <c r="AG841" s="75"/>
      <c r="AH841" s="75"/>
      <c r="AI841" s="75"/>
      <c r="AJ841" s="75"/>
      <c r="AK841" s="75"/>
      <c r="AL841" s="75"/>
    </row>
    <row r="842">
      <c r="A842" s="75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5"/>
      <c r="AE842" s="75"/>
      <c r="AF842" s="75"/>
      <c r="AG842" s="75"/>
      <c r="AH842" s="75"/>
      <c r="AI842" s="75"/>
      <c r="AJ842" s="75"/>
      <c r="AK842" s="75"/>
      <c r="AL842" s="75"/>
    </row>
    <row r="843">
      <c r="A843" s="75"/>
      <c r="B843" s="75"/>
      <c r="C843" s="75"/>
      <c r="D843" s="75"/>
      <c r="E843" s="75"/>
      <c r="F843" s="75"/>
      <c r="G843" s="75"/>
      <c r="H843" s="7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5"/>
      <c r="AE843" s="75"/>
      <c r="AF843" s="75"/>
      <c r="AG843" s="75"/>
      <c r="AH843" s="75"/>
      <c r="AI843" s="75"/>
      <c r="AJ843" s="75"/>
      <c r="AK843" s="75"/>
      <c r="AL843" s="75"/>
    </row>
    <row r="844">
      <c r="A844" s="75"/>
      <c r="B844" s="75"/>
      <c r="C844" s="75"/>
      <c r="D844" s="75"/>
      <c r="E844" s="75"/>
      <c r="F844" s="75"/>
      <c r="G844" s="75"/>
      <c r="H844" s="7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5"/>
      <c r="AE844" s="75"/>
      <c r="AF844" s="75"/>
      <c r="AG844" s="75"/>
      <c r="AH844" s="75"/>
      <c r="AI844" s="75"/>
      <c r="AJ844" s="75"/>
      <c r="AK844" s="75"/>
      <c r="AL844" s="75"/>
    </row>
    <row r="845">
      <c r="A845" s="75"/>
      <c r="B845" s="75"/>
      <c r="C845" s="75"/>
      <c r="D845" s="75"/>
      <c r="E845" s="75"/>
      <c r="F845" s="75"/>
      <c r="G845" s="75"/>
      <c r="H845" s="7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5"/>
      <c r="AE845" s="75"/>
      <c r="AF845" s="75"/>
      <c r="AG845" s="75"/>
      <c r="AH845" s="75"/>
      <c r="AI845" s="75"/>
      <c r="AJ845" s="75"/>
      <c r="AK845" s="75"/>
      <c r="AL845" s="75"/>
    </row>
    <row r="846">
      <c r="A846" s="75"/>
      <c r="B846" s="75"/>
      <c r="C846" s="75"/>
      <c r="D846" s="75"/>
      <c r="E846" s="75"/>
      <c r="F846" s="75"/>
      <c r="G846" s="75"/>
      <c r="H846" s="7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5"/>
      <c r="AE846" s="75"/>
      <c r="AF846" s="75"/>
      <c r="AG846" s="75"/>
      <c r="AH846" s="75"/>
      <c r="AI846" s="75"/>
      <c r="AJ846" s="75"/>
      <c r="AK846" s="75"/>
      <c r="AL846" s="75"/>
    </row>
    <row r="847">
      <c r="A847" s="75"/>
      <c r="B847" s="75"/>
      <c r="C847" s="75"/>
      <c r="D847" s="75"/>
      <c r="E847" s="75"/>
      <c r="F847" s="75"/>
      <c r="G847" s="75"/>
      <c r="H847" s="7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5"/>
      <c r="AE847" s="75"/>
      <c r="AF847" s="75"/>
      <c r="AG847" s="75"/>
      <c r="AH847" s="75"/>
      <c r="AI847" s="75"/>
      <c r="AJ847" s="75"/>
      <c r="AK847" s="75"/>
      <c r="AL847" s="75"/>
    </row>
    <row r="848">
      <c r="A848" s="75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5"/>
      <c r="AE848" s="75"/>
      <c r="AF848" s="75"/>
      <c r="AG848" s="75"/>
      <c r="AH848" s="75"/>
      <c r="AI848" s="75"/>
      <c r="AJ848" s="75"/>
      <c r="AK848" s="75"/>
      <c r="AL848" s="75"/>
    </row>
    <row r="849">
      <c r="A849" s="75"/>
      <c r="B849" s="75"/>
      <c r="C849" s="75"/>
      <c r="D849" s="75"/>
      <c r="E849" s="75"/>
      <c r="F849" s="75"/>
      <c r="G849" s="75"/>
      <c r="H849" s="7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5"/>
      <c r="AE849" s="75"/>
      <c r="AF849" s="75"/>
      <c r="AG849" s="75"/>
      <c r="AH849" s="75"/>
      <c r="AI849" s="75"/>
      <c r="AJ849" s="75"/>
      <c r="AK849" s="75"/>
      <c r="AL849" s="75"/>
    </row>
    <row r="850">
      <c r="A850" s="75"/>
      <c r="B850" s="75"/>
      <c r="C850" s="75"/>
      <c r="D850" s="75"/>
      <c r="E850" s="75"/>
      <c r="F850" s="75"/>
      <c r="G850" s="75"/>
      <c r="H850" s="7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5"/>
      <c r="AE850" s="75"/>
      <c r="AF850" s="75"/>
      <c r="AG850" s="75"/>
      <c r="AH850" s="75"/>
      <c r="AI850" s="75"/>
      <c r="AJ850" s="75"/>
      <c r="AK850" s="75"/>
      <c r="AL850" s="75"/>
    </row>
    <row r="851">
      <c r="A851" s="75"/>
      <c r="B851" s="75"/>
      <c r="C851" s="75"/>
      <c r="D851" s="75"/>
      <c r="E851" s="75"/>
      <c r="F851" s="75"/>
      <c r="G851" s="75"/>
      <c r="H851" s="7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5"/>
      <c r="AE851" s="75"/>
      <c r="AF851" s="75"/>
      <c r="AG851" s="75"/>
      <c r="AH851" s="75"/>
      <c r="AI851" s="75"/>
      <c r="AJ851" s="75"/>
      <c r="AK851" s="75"/>
      <c r="AL851" s="75"/>
    </row>
    <row r="852">
      <c r="A852" s="75"/>
      <c r="B852" s="75"/>
      <c r="C852" s="75"/>
      <c r="D852" s="75"/>
      <c r="E852" s="75"/>
      <c r="F852" s="75"/>
      <c r="G852" s="75"/>
      <c r="H852" s="7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5"/>
      <c r="AE852" s="75"/>
      <c r="AF852" s="75"/>
      <c r="AG852" s="75"/>
      <c r="AH852" s="75"/>
      <c r="AI852" s="75"/>
      <c r="AJ852" s="75"/>
      <c r="AK852" s="75"/>
      <c r="AL852" s="75"/>
    </row>
    <row r="853">
      <c r="A853" s="75"/>
      <c r="B853" s="75"/>
      <c r="C853" s="75"/>
      <c r="D853" s="75"/>
      <c r="E853" s="75"/>
      <c r="F853" s="75"/>
      <c r="G853" s="75"/>
      <c r="H853" s="7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5"/>
      <c r="AE853" s="75"/>
      <c r="AF853" s="75"/>
      <c r="AG853" s="75"/>
      <c r="AH853" s="75"/>
      <c r="AI853" s="75"/>
      <c r="AJ853" s="75"/>
      <c r="AK853" s="75"/>
      <c r="AL853" s="75"/>
    </row>
    <row r="854">
      <c r="A854" s="75"/>
      <c r="B854" s="75"/>
      <c r="C854" s="75"/>
      <c r="D854" s="75"/>
      <c r="E854" s="75"/>
      <c r="F854" s="75"/>
      <c r="G854" s="75"/>
      <c r="H854" s="7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5"/>
      <c r="AE854" s="75"/>
      <c r="AF854" s="75"/>
      <c r="AG854" s="75"/>
      <c r="AH854" s="75"/>
      <c r="AI854" s="75"/>
      <c r="AJ854" s="75"/>
      <c r="AK854" s="75"/>
      <c r="AL854" s="75"/>
    </row>
    <row r="855">
      <c r="A855" s="75"/>
      <c r="B855" s="75"/>
      <c r="C855" s="75"/>
      <c r="D855" s="75"/>
      <c r="E855" s="75"/>
      <c r="F855" s="75"/>
      <c r="G855" s="75"/>
      <c r="H855" s="7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5"/>
      <c r="AE855" s="75"/>
      <c r="AF855" s="75"/>
      <c r="AG855" s="75"/>
      <c r="AH855" s="75"/>
      <c r="AI855" s="75"/>
      <c r="AJ855" s="75"/>
      <c r="AK855" s="75"/>
      <c r="AL855" s="75"/>
    </row>
    <row r="856">
      <c r="A856" s="75"/>
      <c r="B856" s="75"/>
      <c r="C856" s="75"/>
      <c r="D856" s="75"/>
      <c r="E856" s="75"/>
      <c r="F856" s="75"/>
      <c r="G856" s="75"/>
      <c r="H856" s="7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5"/>
      <c r="AE856" s="75"/>
      <c r="AF856" s="75"/>
      <c r="AG856" s="75"/>
      <c r="AH856" s="75"/>
      <c r="AI856" s="75"/>
      <c r="AJ856" s="75"/>
      <c r="AK856" s="75"/>
      <c r="AL856" s="75"/>
    </row>
    <row r="857">
      <c r="A857" s="75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5"/>
      <c r="AE857" s="75"/>
      <c r="AF857" s="75"/>
      <c r="AG857" s="75"/>
      <c r="AH857" s="75"/>
      <c r="AI857" s="75"/>
      <c r="AJ857" s="75"/>
      <c r="AK857" s="75"/>
      <c r="AL857" s="75"/>
    </row>
    <row r="858">
      <c r="A858" s="75"/>
      <c r="B858" s="75"/>
      <c r="C858" s="75"/>
      <c r="D858" s="75"/>
      <c r="E858" s="75"/>
      <c r="F858" s="75"/>
      <c r="G858" s="75"/>
      <c r="H858" s="7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5"/>
      <c r="AE858" s="75"/>
      <c r="AF858" s="75"/>
      <c r="AG858" s="75"/>
      <c r="AH858" s="75"/>
      <c r="AI858" s="75"/>
      <c r="AJ858" s="75"/>
      <c r="AK858" s="75"/>
      <c r="AL858" s="75"/>
    </row>
    <row r="859">
      <c r="A859" s="75"/>
      <c r="B859" s="75"/>
      <c r="C859" s="75"/>
      <c r="D859" s="75"/>
      <c r="E859" s="75"/>
      <c r="F859" s="75"/>
      <c r="G859" s="75"/>
      <c r="H859" s="7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5"/>
      <c r="AE859" s="75"/>
      <c r="AF859" s="75"/>
      <c r="AG859" s="75"/>
      <c r="AH859" s="75"/>
      <c r="AI859" s="75"/>
      <c r="AJ859" s="75"/>
      <c r="AK859" s="75"/>
      <c r="AL859" s="75"/>
    </row>
    <row r="860">
      <c r="A860" s="75"/>
      <c r="B860" s="75"/>
      <c r="C860" s="75"/>
      <c r="D860" s="75"/>
      <c r="E860" s="75"/>
      <c r="F860" s="75"/>
      <c r="G860" s="75"/>
      <c r="H860" s="7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5"/>
      <c r="AE860" s="75"/>
      <c r="AF860" s="75"/>
      <c r="AG860" s="75"/>
      <c r="AH860" s="75"/>
      <c r="AI860" s="75"/>
      <c r="AJ860" s="75"/>
      <c r="AK860" s="75"/>
      <c r="AL860" s="75"/>
    </row>
    <row r="861">
      <c r="A861" s="75"/>
      <c r="B861" s="75"/>
      <c r="C861" s="75"/>
      <c r="D861" s="75"/>
      <c r="E861" s="75"/>
      <c r="F861" s="75"/>
      <c r="G861" s="75"/>
      <c r="H861" s="7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5"/>
      <c r="AE861" s="75"/>
      <c r="AF861" s="75"/>
      <c r="AG861" s="75"/>
      <c r="AH861" s="75"/>
      <c r="AI861" s="75"/>
      <c r="AJ861" s="75"/>
      <c r="AK861" s="75"/>
      <c r="AL861" s="75"/>
    </row>
    <row r="862">
      <c r="A862" s="75"/>
      <c r="B862" s="75"/>
      <c r="C862" s="75"/>
      <c r="D862" s="75"/>
      <c r="E862" s="75"/>
      <c r="F862" s="75"/>
      <c r="G862" s="75"/>
      <c r="H862" s="7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5"/>
      <c r="AE862" s="75"/>
      <c r="AF862" s="75"/>
      <c r="AG862" s="75"/>
      <c r="AH862" s="75"/>
      <c r="AI862" s="75"/>
      <c r="AJ862" s="75"/>
      <c r="AK862" s="75"/>
      <c r="AL862" s="75"/>
    </row>
    <row r="863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5"/>
      <c r="AE863" s="75"/>
      <c r="AF863" s="75"/>
      <c r="AG863" s="75"/>
      <c r="AH863" s="75"/>
      <c r="AI863" s="75"/>
      <c r="AJ863" s="75"/>
      <c r="AK863" s="75"/>
      <c r="AL863" s="75"/>
    </row>
    <row r="864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5"/>
      <c r="AE864" s="75"/>
      <c r="AF864" s="75"/>
      <c r="AG864" s="75"/>
      <c r="AH864" s="75"/>
      <c r="AI864" s="75"/>
      <c r="AJ864" s="75"/>
      <c r="AK864" s="75"/>
      <c r="AL864" s="75"/>
    </row>
    <row r="86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5"/>
      <c r="AE865" s="75"/>
      <c r="AF865" s="75"/>
      <c r="AG865" s="75"/>
      <c r="AH865" s="75"/>
      <c r="AI865" s="75"/>
      <c r="AJ865" s="75"/>
      <c r="AK865" s="75"/>
      <c r="AL865" s="75"/>
    </row>
    <row r="866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5"/>
      <c r="AE866" s="75"/>
      <c r="AF866" s="75"/>
      <c r="AG866" s="75"/>
      <c r="AH866" s="75"/>
      <c r="AI866" s="75"/>
      <c r="AJ866" s="75"/>
      <c r="AK866" s="75"/>
      <c r="AL866" s="75"/>
    </row>
    <row r="867">
      <c r="A867" s="75"/>
      <c r="B867" s="75"/>
      <c r="C867" s="75"/>
      <c r="D867" s="75"/>
      <c r="E867" s="75"/>
      <c r="F867" s="75"/>
      <c r="G867" s="75"/>
      <c r="H867" s="7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5"/>
      <c r="AE867" s="75"/>
      <c r="AF867" s="75"/>
      <c r="AG867" s="75"/>
      <c r="AH867" s="75"/>
      <c r="AI867" s="75"/>
      <c r="AJ867" s="75"/>
      <c r="AK867" s="75"/>
      <c r="AL867" s="75"/>
    </row>
    <row r="868">
      <c r="A868" s="75"/>
      <c r="B868" s="75"/>
      <c r="C868" s="75"/>
      <c r="D868" s="75"/>
      <c r="E868" s="75"/>
      <c r="F868" s="75"/>
      <c r="G868" s="75"/>
      <c r="H868" s="7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5"/>
      <c r="AE868" s="75"/>
      <c r="AF868" s="75"/>
      <c r="AG868" s="75"/>
      <c r="AH868" s="75"/>
      <c r="AI868" s="75"/>
      <c r="AJ868" s="75"/>
      <c r="AK868" s="75"/>
      <c r="AL868" s="75"/>
    </row>
    <row r="869">
      <c r="A869" s="75"/>
      <c r="B869" s="75"/>
      <c r="C869" s="75"/>
      <c r="D869" s="75"/>
      <c r="E869" s="75"/>
      <c r="F869" s="75"/>
      <c r="G869" s="75"/>
      <c r="H869" s="7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5"/>
      <c r="AE869" s="75"/>
      <c r="AF869" s="75"/>
      <c r="AG869" s="75"/>
      <c r="AH869" s="75"/>
      <c r="AI869" s="75"/>
      <c r="AJ869" s="75"/>
      <c r="AK869" s="75"/>
      <c r="AL869" s="75"/>
    </row>
    <row r="870">
      <c r="A870" s="75"/>
      <c r="B870" s="75"/>
      <c r="C870" s="75"/>
      <c r="D870" s="75"/>
      <c r="E870" s="75"/>
      <c r="F870" s="75"/>
      <c r="G870" s="75"/>
      <c r="H870" s="7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5"/>
      <c r="AE870" s="75"/>
      <c r="AF870" s="75"/>
      <c r="AG870" s="75"/>
      <c r="AH870" s="75"/>
      <c r="AI870" s="75"/>
      <c r="AJ870" s="75"/>
      <c r="AK870" s="75"/>
      <c r="AL870" s="75"/>
    </row>
    <row r="871">
      <c r="A871" s="75"/>
      <c r="B871" s="75"/>
      <c r="C871" s="75"/>
      <c r="D871" s="75"/>
      <c r="E871" s="75"/>
      <c r="F871" s="75"/>
      <c r="G871" s="75"/>
      <c r="H871" s="7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5"/>
      <c r="AE871" s="75"/>
      <c r="AF871" s="75"/>
      <c r="AG871" s="75"/>
      <c r="AH871" s="75"/>
      <c r="AI871" s="75"/>
      <c r="AJ871" s="75"/>
      <c r="AK871" s="75"/>
      <c r="AL871" s="75"/>
    </row>
    <row r="872">
      <c r="A872" s="75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5"/>
      <c r="AE872" s="75"/>
      <c r="AF872" s="75"/>
      <c r="AG872" s="75"/>
      <c r="AH872" s="75"/>
      <c r="AI872" s="75"/>
      <c r="AJ872" s="75"/>
      <c r="AK872" s="75"/>
      <c r="AL872" s="75"/>
    </row>
    <row r="873">
      <c r="A873" s="75"/>
      <c r="B873" s="75"/>
      <c r="C873" s="75"/>
      <c r="D873" s="75"/>
      <c r="E873" s="75"/>
      <c r="F873" s="75"/>
      <c r="G873" s="75"/>
      <c r="H873" s="7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5"/>
      <c r="AE873" s="75"/>
      <c r="AF873" s="75"/>
      <c r="AG873" s="75"/>
      <c r="AH873" s="75"/>
      <c r="AI873" s="75"/>
      <c r="AJ873" s="75"/>
      <c r="AK873" s="75"/>
      <c r="AL873" s="75"/>
    </row>
    <row r="874">
      <c r="A874" s="75"/>
      <c r="B874" s="75"/>
      <c r="C874" s="75"/>
      <c r="D874" s="75"/>
      <c r="E874" s="75"/>
      <c r="F874" s="75"/>
      <c r="G874" s="75"/>
      <c r="H874" s="7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5"/>
      <c r="AE874" s="75"/>
      <c r="AF874" s="75"/>
      <c r="AG874" s="75"/>
      <c r="AH874" s="75"/>
      <c r="AI874" s="75"/>
      <c r="AJ874" s="75"/>
      <c r="AK874" s="75"/>
      <c r="AL874" s="75"/>
    </row>
    <row r="875">
      <c r="A875" s="75"/>
      <c r="B875" s="75"/>
      <c r="C875" s="75"/>
      <c r="D875" s="75"/>
      <c r="E875" s="75"/>
      <c r="F875" s="75"/>
      <c r="G875" s="75"/>
      <c r="H875" s="7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5"/>
      <c r="AE875" s="75"/>
      <c r="AF875" s="75"/>
      <c r="AG875" s="75"/>
      <c r="AH875" s="75"/>
      <c r="AI875" s="75"/>
      <c r="AJ875" s="75"/>
      <c r="AK875" s="75"/>
      <c r="AL875" s="75"/>
    </row>
    <row r="876">
      <c r="A876" s="75"/>
      <c r="B876" s="75"/>
      <c r="C876" s="75"/>
      <c r="D876" s="75"/>
      <c r="E876" s="75"/>
      <c r="F876" s="75"/>
      <c r="G876" s="75"/>
      <c r="H876" s="7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5"/>
      <c r="AE876" s="75"/>
      <c r="AF876" s="75"/>
      <c r="AG876" s="75"/>
      <c r="AH876" s="75"/>
      <c r="AI876" s="75"/>
      <c r="AJ876" s="75"/>
      <c r="AK876" s="75"/>
      <c r="AL876" s="75"/>
    </row>
    <row r="877">
      <c r="A877" s="75"/>
      <c r="B877" s="75"/>
      <c r="C877" s="75"/>
      <c r="D877" s="75"/>
      <c r="E877" s="75"/>
      <c r="F877" s="75"/>
      <c r="G877" s="75"/>
      <c r="H877" s="7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5"/>
      <c r="AE877" s="75"/>
      <c r="AF877" s="75"/>
      <c r="AG877" s="75"/>
      <c r="AH877" s="75"/>
      <c r="AI877" s="75"/>
      <c r="AJ877" s="75"/>
      <c r="AK877" s="75"/>
      <c r="AL877" s="75"/>
    </row>
    <row r="878">
      <c r="A878" s="75"/>
      <c r="B878" s="75"/>
      <c r="C878" s="75"/>
      <c r="D878" s="75"/>
      <c r="E878" s="75"/>
      <c r="F878" s="75"/>
      <c r="G878" s="75"/>
      <c r="H878" s="7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5"/>
      <c r="AE878" s="75"/>
      <c r="AF878" s="75"/>
      <c r="AG878" s="75"/>
      <c r="AH878" s="75"/>
      <c r="AI878" s="75"/>
      <c r="AJ878" s="75"/>
      <c r="AK878" s="75"/>
      <c r="AL878" s="75"/>
    </row>
    <row r="879">
      <c r="A879" s="75"/>
      <c r="B879" s="75"/>
      <c r="C879" s="75"/>
      <c r="D879" s="75"/>
      <c r="E879" s="75"/>
      <c r="F879" s="75"/>
      <c r="G879" s="75"/>
      <c r="H879" s="7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5"/>
      <c r="AE879" s="75"/>
      <c r="AF879" s="75"/>
      <c r="AG879" s="75"/>
      <c r="AH879" s="75"/>
      <c r="AI879" s="75"/>
      <c r="AJ879" s="75"/>
      <c r="AK879" s="75"/>
      <c r="AL879" s="75"/>
    </row>
    <row r="880">
      <c r="A880" s="75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5"/>
      <c r="AE880" s="75"/>
      <c r="AF880" s="75"/>
      <c r="AG880" s="75"/>
      <c r="AH880" s="75"/>
      <c r="AI880" s="75"/>
      <c r="AJ880" s="75"/>
      <c r="AK880" s="75"/>
      <c r="AL880" s="75"/>
    </row>
    <row r="881">
      <c r="A881" s="75"/>
      <c r="B881" s="75"/>
      <c r="C881" s="75"/>
      <c r="D881" s="75"/>
      <c r="E881" s="75"/>
      <c r="F881" s="75"/>
      <c r="G881" s="75"/>
      <c r="H881" s="7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5"/>
      <c r="AE881" s="75"/>
      <c r="AF881" s="75"/>
      <c r="AG881" s="75"/>
      <c r="AH881" s="75"/>
      <c r="AI881" s="75"/>
      <c r="AJ881" s="75"/>
      <c r="AK881" s="75"/>
      <c r="AL881" s="75"/>
    </row>
    <row r="882">
      <c r="A882" s="75"/>
      <c r="B882" s="75"/>
      <c r="C882" s="75"/>
      <c r="D882" s="75"/>
      <c r="E882" s="75"/>
      <c r="F882" s="75"/>
      <c r="G882" s="75"/>
      <c r="H882" s="7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5"/>
      <c r="AE882" s="75"/>
      <c r="AF882" s="75"/>
      <c r="AG882" s="75"/>
      <c r="AH882" s="75"/>
      <c r="AI882" s="75"/>
      <c r="AJ882" s="75"/>
      <c r="AK882" s="75"/>
      <c r="AL882" s="75"/>
    </row>
    <row r="883">
      <c r="A883" s="75"/>
      <c r="B883" s="75"/>
      <c r="C883" s="75"/>
      <c r="D883" s="75"/>
      <c r="E883" s="75"/>
      <c r="F883" s="75"/>
      <c r="G883" s="75"/>
      <c r="H883" s="7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5"/>
      <c r="AE883" s="75"/>
      <c r="AF883" s="75"/>
      <c r="AG883" s="75"/>
      <c r="AH883" s="75"/>
      <c r="AI883" s="75"/>
      <c r="AJ883" s="75"/>
      <c r="AK883" s="75"/>
      <c r="AL883" s="75"/>
    </row>
    <row r="884">
      <c r="A884" s="75"/>
      <c r="B884" s="75"/>
      <c r="C884" s="75"/>
      <c r="D884" s="75"/>
      <c r="E884" s="75"/>
      <c r="F884" s="75"/>
      <c r="G884" s="75"/>
      <c r="H884" s="7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5"/>
      <c r="AE884" s="75"/>
      <c r="AF884" s="75"/>
      <c r="AG884" s="75"/>
      <c r="AH884" s="75"/>
      <c r="AI884" s="75"/>
      <c r="AJ884" s="75"/>
      <c r="AK884" s="75"/>
      <c r="AL884" s="75"/>
    </row>
    <row r="885">
      <c r="A885" s="75"/>
      <c r="B885" s="75"/>
      <c r="C885" s="75"/>
      <c r="D885" s="75"/>
      <c r="E885" s="75"/>
      <c r="F885" s="75"/>
      <c r="G885" s="75"/>
      <c r="H885" s="7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5"/>
      <c r="AE885" s="75"/>
      <c r="AF885" s="75"/>
      <c r="AG885" s="75"/>
      <c r="AH885" s="75"/>
      <c r="AI885" s="75"/>
      <c r="AJ885" s="75"/>
      <c r="AK885" s="75"/>
      <c r="AL885" s="75"/>
    </row>
    <row r="886">
      <c r="A886" s="75"/>
      <c r="B886" s="75"/>
      <c r="C886" s="75"/>
      <c r="D886" s="75"/>
      <c r="E886" s="75"/>
      <c r="F886" s="75"/>
      <c r="G886" s="75"/>
      <c r="H886" s="7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5"/>
      <c r="AE886" s="75"/>
      <c r="AF886" s="75"/>
      <c r="AG886" s="75"/>
      <c r="AH886" s="75"/>
      <c r="AI886" s="75"/>
      <c r="AJ886" s="75"/>
      <c r="AK886" s="75"/>
      <c r="AL886" s="75"/>
    </row>
    <row r="887">
      <c r="A887" s="75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  <c r="AI887" s="75"/>
      <c r="AJ887" s="75"/>
      <c r="AK887" s="75"/>
      <c r="AL887" s="75"/>
    </row>
    <row r="888">
      <c r="A888" s="75"/>
      <c r="B888" s="75"/>
      <c r="C888" s="75"/>
      <c r="D888" s="75"/>
      <c r="E888" s="75"/>
      <c r="F888" s="75"/>
      <c r="G888" s="75"/>
      <c r="H888" s="7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5"/>
      <c r="AE888" s="75"/>
      <c r="AF888" s="75"/>
      <c r="AG888" s="75"/>
      <c r="AH888" s="75"/>
      <c r="AI888" s="75"/>
      <c r="AJ888" s="75"/>
      <c r="AK888" s="75"/>
      <c r="AL888" s="75"/>
    </row>
    <row r="889">
      <c r="A889" s="75"/>
      <c r="B889" s="75"/>
      <c r="C889" s="75"/>
      <c r="D889" s="75"/>
      <c r="E889" s="75"/>
      <c r="F889" s="75"/>
      <c r="G889" s="75"/>
      <c r="H889" s="7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5"/>
      <c r="AE889" s="75"/>
      <c r="AF889" s="75"/>
      <c r="AG889" s="75"/>
      <c r="AH889" s="75"/>
      <c r="AI889" s="75"/>
      <c r="AJ889" s="75"/>
      <c r="AK889" s="75"/>
      <c r="AL889" s="75"/>
    </row>
    <row r="890">
      <c r="A890" s="75"/>
      <c r="B890" s="75"/>
      <c r="C890" s="75"/>
      <c r="D890" s="75"/>
      <c r="E890" s="75"/>
      <c r="F890" s="75"/>
      <c r="G890" s="75"/>
      <c r="H890" s="7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5"/>
      <c r="AE890" s="75"/>
      <c r="AF890" s="75"/>
      <c r="AG890" s="75"/>
      <c r="AH890" s="75"/>
      <c r="AI890" s="75"/>
      <c r="AJ890" s="75"/>
      <c r="AK890" s="75"/>
      <c r="AL890" s="75"/>
    </row>
    <row r="891">
      <c r="A891" s="75"/>
      <c r="B891" s="75"/>
      <c r="C891" s="75"/>
      <c r="D891" s="75"/>
      <c r="E891" s="75"/>
      <c r="F891" s="75"/>
      <c r="G891" s="75"/>
      <c r="H891" s="7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5"/>
      <c r="AE891" s="75"/>
      <c r="AF891" s="75"/>
      <c r="AG891" s="75"/>
      <c r="AH891" s="75"/>
      <c r="AI891" s="75"/>
      <c r="AJ891" s="75"/>
      <c r="AK891" s="75"/>
      <c r="AL891" s="75"/>
    </row>
    <row r="892">
      <c r="A892" s="75"/>
      <c r="B892" s="75"/>
      <c r="C892" s="75"/>
      <c r="D892" s="75"/>
      <c r="E892" s="75"/>
      <c r="F892" s="75"/>
      <c r="G892" s="75"/>
      <c r="H892" s="7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5"/>
      <c r="AE892" s="75"/>
      <c r="AF892" s="75"/>
      <c r="AG892" s="75"/>
      <c r="AH892" s="75"/>
      <c r="AI892" s="75"/>
      <c r="AJ892" s="75"/>
      <c r="AK892" s="75"/>
      <c r="AL892" s="75"/>
    </row>
    <row r="893">
      <c r="A893" s="75"/>
      <c r="B893" s="75"/>
      <c r="C893" s="75"/>
      <c r="D893" s="75"/>
      <c r="E893" s="75"/>
      <c r="F893" s="75"/>
      <c r="G893" s="75"/>
      <c r="H893" s="7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5"/>
      <c r="AE893" s="75"/>
      <c r="AF893" s="75"/>
      <c r="AG893" s="75"/>
      <c r="AH893" s="75"/>
      <c r="AI893" s="75"/>
      <c r="AJ893" s="75"/>
      <c r="AK893" s="75"/>
      <c r="AL893" s="75"/>
    </row>
    <row r="894">
      <c r="A894" s="75"/>
      <c r="B894" s="75"/>
      <c r="C894" s="75"/>
      <c r="D894" s="75"/>
      <c r="E894" s="75"/>
      <c r="F894" s="75"/>
      <c r="G894" s="75"/>
      <c r="H894" s="7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5"/>
      <c r="AE894" s="75"/>
      <c r="AF894" s="75"/>
      <c r="AG894" s="75"/>
      <c r="AH894" s="75"/>
      <c r="AI894" s="75"/>
      <c r="AJ894" s="75"/>
      <c r="AK894" s="75"/>
      <c r="AL894" s="75"/>
    </row>
    <row r="895">
      <c r="A895" s="75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5"/>
      <c r="AE895" s="75"/>
      <c r="AF895" s="75"/>
      <c r="AG895" s="75"/>
      <c r="AH895" s="75"/>
      <c r="AI895" s="75"/>
      <c r="AJ895" s="75"/>
      <c r="AK895" s="75"/>
      <c r="AL895" s="75"/>
    </row>
    <row r="896">
      <c r="A896" s="75"/>
      <c r="B896" s="75"/>
      <c r="C896" s="75"/>
      <c r="D896" s="75"/>
      <c r="E896" s="75"/>
      <c r="F896" s="75"/>
      <c r="G896" s="75"/>
      <c r="H896" s="7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5"/>
      <c r="AE896" s="75"/>
      <c r="AF896" s="75"/>
      <c r="AG896" s="75"/>
      <c r="AH896" s="75"/>
      <c r="AI896" s="75"/>
      <c r="AJ896" s="75"/>
      <c r="AK896" s="75"/>
      <c r="AL896" s="75"/>
    </row>
    <row r="897">
      <c r="A897" s="75"/>
      <c r="B897" s="75"/>
      <c r="C897" s="75"/>
      <c r="D897" s="75"/>
      <c r="E897" s="75"/>
      <c r="F897" s="75"/>
      <c r="G897" s="75"/>
      <c r="H897" s="7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5"/>
      <c r="AE897" s="75"/>
      <c r="AF897" s="75"/>
      <c r="AG897" s="75"/>
      <c r="AH897" s="75"/>
      <c r="AI897" s="75"/>
      <c r="AJ897" s="75"/>
      <c r="AK897" s="75"/>
      <c r="AL897" s="75"/>
    </row>
    <row r="898">
      <c r="A898" s="75"/>
      <c r="B898" s="75"/>
      <c r="C898" s="75"/>
      <c r="D898" s="75"/>
      <c r="E898" s="75"/>
      <c r="F898" s="75"/>
      <c r="G898" s="75"/>
      <c r="H898" s="7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5"/>
      <c r="AE898" s="75"/>
      <c r="AF898" s="75"/>
      <c r="AG898" s="75"/>
      <c r="AH898" s="75"/>
      <c r="AI898" s="75"/>
      <c r="AJ898" s="75"/>
      <c r="AK898" s="75"/>
      <c r="AL898" s="75"/>
    </row>
    <row r="899">
      <c r="A899" s="75"/>
      <c r="B899" s="75"/>
      <c r="C899" s="75"/>
      <c r="D899" s="75"/>
      <c r="E899" s="75"/>
      <c r="F899" s="75"/>
      <c r="G899" s="75"/>
      <c r="H899" s="7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5"/>
      <c r="AE899" s="75"/>
      <c r="AF899" s="75"/>
      <c r="AG899" s="75"/>
      <c r="AH899" s="75"/>
      <c r="AI899" s="75"/>
      <c r="AJ899" s="75"/>
      <c r="AK899" s="75"/>
      <c r="AL899" s="75"/>
    </row>
    <row r="900">
      <c r="A900" s="75"/>
      <c r="B900" s="75"/>
      <c r="C900" s="75"/>
      <c r="D900" s="75"/>
      <c r="E900" s="75"/>
      <c r="F900" s="75"/>
      <c r="G900" s="75"/>
      <c r="H900" s="7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5"/>
      <c r="AE900" s="75"/>
      <c r="AF900" s="75"/>
      <c r="AG900" s="75"/>
      <c r="AH900" s="75"/>
      <c r="AI900" s="75"/>
      <c r="AJ900" s="75"/>
      <c r="AK900" s="75"/>
      <c r="AL900" s="75"/>
    </row>
    <row r="901">
      <c r="A901" s="75"/>
      <c r="B901" s="75"/>
      <c r="C901" s="75"/>
      <c r="D901" s="75"/>
      <c r="E901" s="75"/>
      <c r="F901" s="75"/>
      <c r="G901" s="75"/>
      <c r="H901" s="7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5"/>
      <c r="AE901" s="75"/>
      <c r="AF901" s="75"/>
      <c r="AG901" s="75"/>
      <c r="AH901" s="75"/>
      <c r="AI901" s="75"/>
      <c r="AJ901" s="75"/>
      <c r="AK901" s="75"/>
      <c r="AL901" s="75"/>
    </row>
    <row r="902">
      <c r="A902" s="75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5"/>
      <c r="AE902" s="75"/>
      <c r="AF902" s="75"/>
      <c r="AG902" s="75"/>
      <c r="AH902" s="75"/>
      <c r="AI902" s="75"/>
      <c r="AJ902" s="75"/>
      <c r="AK902" s="75"/>
      <c r="AL902" s="75"/>
    </row>
    <row r="903">
      <c r="A903" s="75"/>
      <c r="B903" s="75"/>
      <c r="C903" s="75"/>
      <c r="D903" s="75"/>
      <c r="E903" s="75"/>
      <c r="F903" s="75"/>
      <c r="G903" s="75"/>
      <c r="H903" s="7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5"/>
      <c r="AE903" s="75"/>
      <c r="AF903" s="75"/>
      <c r="AG903" s="75"/>
      <c r="AH903" s="75"/>
      <c r="AI903" s="75"/>
      <c r="AJ903" s="75"/>
      <c r="AK903" s="75"/>
      <c r="AL903" s="75"/>
    </row>
    <row r="904">
      <c r="A904" s="75"/>
      <c r="B904" s="75"/>
      <c r="C904" s="75"/>
      <c r="D904" s="75"/>
      <c r="E904" s="75"/>
      <c r="F904" s="75"/>
      <c r="G904" s="75"/>
      <c r="H904" s="7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5"/>
      <c r="AE904" s="75"/>
      <c r="AF904" s="75"/>
      <c r="AG904" s="75"/>
      <c r="AH904" s="75"/>
      <c r="AI904" s="75"/>
      <c r="AJ904" s="75"/>
      <c r="AK904" s="75"/>
      <c r="AL904" s="75"/>
    </row>
    <row r="905">
      <c r="A905" s="75"/>
      <c r="B905" s="75"/>
      <c r="C905" s="75"/>
      <c r="D905" s="75"/>
      <c r="E905" s="75"/>
      <c r="F905" s="75"/>
      <c r="G905" s="75"/>
      <c r="H905" s="7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5"/>
      <c r="AE905" s="75"/>
      <c r="AF905" s="75"/>
      <c r="AG905" s="75"/>
      <c r="AH905" s="75"/>
      <c r="AI905" s="75"/>
      <c r="AJ905" s="75"/>
      <c r="AK905" s="75"/>
      <c r="AL905" s="75"/>
    </row>
    <row r="906">
      <c r="A906" s="75"/>
      <c r="B906" s="75"/>
      <c r="C906" s="75"/>
      <c r="D906" s="75"/>
      <c r="E906" s="75"/>
      <c r="F906" s="75"/>
      <c r="G906" s="75"/>
      <c r="H906" s="7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5"/>
      <c r="AE906" s="75"/>
      <c r="AF906" s="75"/>
      <c r="AG906" s="75"/>
      <c r="AH906" s="75"/>
      <c r="AI906" s="75"/>
      <c r="AJ906" s="75"/>
      <c r="AK906" s="75"/>
      <c r="AL906" s="75"/>
    </row>
    <row r="907">
      <c r="A907" s="75"/>
      <c r="B907" s="75"/>
      <c r="C907" s="75"/>
      <c r="D907" s="75"/>
      <c r="E907" s="75"/>
      <c r="F907" s="75"/>
      <c r="G907" s="75"/>
      <c r="H907" s="7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5"/>
      <c r="AE907" s="75"/>
      <c r="AF907" s="75"/>
      <c r="AG907" s="75"/>
      <c r="AH907" s="75"/>
      <c r="AI907" s="75"/>
      <c r="AJ907" s="75"/>
      <c r="AK907" s="75"/>
      <c r="AL907" s="75"/>
    </row>
    <row r="908">
      <c r="A908" s="75"/>
      <c r="B908" s="75"/>
      <c r="C908" s="75"/>
      <c r="D908" s="75"/>
      <c r="E908" s="75"/>
      <c r="F908" s="75"/>
      <c r="G908" s="75"/>
      <c r="H908" s="7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5"/>
      <c r="AE908" s="75"/>
      <c r="AF908" s="75"/>
      <c r="AG908" s="75"/>
      <c r="AH908" s="75"/>
      <c r="AI908" s="75"/>
      <c r="AJ908" s="75"/>
      <c r="AK908" s="75"/>
      <c r="AL908" s="75"/>
    </row>
    <row r="909">
      <c r="A909" s="75"/>
      <c r="B909" s="75"/>
      <c r="C909" s="75"/>
      <c r="D909" s="75"/>
      <c r="E909" s="75"/>
      <c r="F909" s="75"/>
      <c r="G909" s="75"/>
      <c r="H909" s="7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5"/>
      <c r="AE909" s="75"/>
      <c r="AF909" s="75"/>
      <c r="AG909" s="75"/>
      <c r="AH909" s="75"/>
      <c r="AI909" s="75"/>
      <c r="AJ909" s="75"/>
      <c r="AK909" s="75"/>
      <c r="AL909" s="75"/>
    </row>
    <row r="910">
      <c r="A910" s="75"/>
      <c r="B910" s="75"/>
      <c r="C910" s="75"/>
      <c r="D910" s="75"/>
      <c r="E910" s="75"/>
      <c r="F910" s="75"/>
      <c r="G910" s="75"/>
      <c r="H910" s="7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5"/>
      <c r="AE910" s="75"/>
      <c r="AF910" s="75"/>
      <c r="AG910" s="75"/>
      <c r="AH910" s="75"/>
      <c r="AI910" s="75"/>
      <c r="AJ910" s="75"/>
      <c r="AK910" s="75"/>
      <c r="AL910" s="75"/>
    </row>
    <row r="911">
      <c r="A911" s="75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5"/>
      <c r="AE911" s="75"/>
      <c r="AF911" s="75"/>
      <c r="AG911" s="75"/>
      <c r="AH911" s="75"/>
      <c r="AI911" s="75"/>
      <c r="AJ911" s="75"/>
      <c r="AK911" s="75"/>
      <c r="AL911" s="75"/>
    </row>
    <row r="912">
      <c r="A912" s="75"/>
      <c r="B912" s="75"/>
      <c r="C912" s="75"/>
      <c r="D912" s="75"/>
      <c r="E912" s="75"/>
      <c r="F912" s="75"/>
      <c r="G912" s="75"/>
      <c r="H912" s="7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5"/>
      <c r="AE912" s="75"/>
      <c r="AF912" s="75"/>
      <c r="AG912" s="75"/>
      <c r="AH912" s="75"/>
      <c r="AI912" s="75"/>
      <c r="AJ912" s="75"/>
      <c r="AK912" s="75"/>
      <c r="AL912" s="75"/>
    </row>
    <row r="913">
      <c r="A913" s="75"/>
      <c r="B913" s="75"/>
      <c r="C913" s="75"/>
      <c r="D913" s="75"/>
      <c r="E913" s="75"/>
      <c r="F913" s="75"/>
      <c r="G913" s="75"/>
      <c r="H913" s="7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5"/>
      <c r="AE913" s="75"/>
      <c r="AF913" s="75"/>
      <c r="AG913" s="75"/>
      <c r="AH913" s="75"/>
      <c r="AI913" s="75"/>
      <c r="AJ913" s="75"/>
      <c r="AK913" s="75"/>
      <c r="AL913" s="75"/>
    </row>
    <row r="914">
      <c r="A914" s="75"/>
      <c r="B914" s="75"/>
      <c r="C914" s="75"/>
      <c r="D914" s="75"/>
      <c r="E914" s="75"/>
      <c r="F914" s="75"/>
      <c r="G914" s="75"/>
      <c r="H914" s="7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5"/>
      <c r="AE914" s="75"/>
      <c r="AF914" s="75"/>
      <c r="AG914" s="75"/>
      <c r="AH914" s="75"/>
      <c r="AI914" s="75"/>
      <c r="AJ914" s="75"/>
      <c r="AK914" s="75"/>
      <c r="AL914" s="75"/>
    </row>
    <row r="915">
      <c r="A915" s="75"/>
      <c r="B915" s="75"/>
      <c r="C915" s="75"/>
      <c r="D915" s="75"/>
      <c r="E915" s="75"/>
      <c r="F915" s="75"/>
      <c r="G915" s="75"/>
      <c r="H915" s="7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5"/>
      <c r="AE915" s="75"/>
      <c r="AF915" s="75"/>
      <c r="AG915" s="75"/>
      <c r="AH915" s="75"/>
      <c r="AI915" s="75"/>
      <c r="AJ915" s="75"/>
      <c r="AK915" s="75"/>
      <c r="AL915" s="75"/>
    </row>
    <row r="916">
      <c r="A916" s="75"/>
      <c r="B916" s="75"/>
      <c r="C916" s="75"/>
      <c r="D916" s="75"/>
      <c r="E916" s="75"/>
      <c r="F916" s="75"/>
      <c r="G916" s="75"/>
      <c r="H916" s="7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5"/>
      <c r="AE916" s="75"/>
      <c r="AF916" s="75"/>
      <c r="AG916" s="75"/>
      <c r="AH916" s="75"/>
      <c r="AI916" s="75"/>
      <c r="AJ916" s="75"/>
      <c r="AK916" s="75"/>
      <c r="AL916" s="75"/>
    </row>
    <row r="917">
      <c r="A917" s="75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5"/>
      <c r="AE917" s="75"/>
      <c r="AF917" s="75"/>
      <c r="AG917" s="75"/>
      <c r="AH917" s="75"/>
      <c r="AI917" s="75"/>
      <c r="AJ917" s="75"/>
      <c r="AK917" s="75"/>
      <c r="AL917" s="75"/>
    </row>
    <row r="918">
      <c r="A918" s="75"/>
      <c r="B918" s="75"/>
      <c r="C918" s="75"/>
      <c r="D918" s="75"/>
      <c r="E918" s="75"/>
      <c r="F918" s="75"/>
      <c r="G918" s="75"/>
      <c r="H918" s="7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5"/>
      <c r="AE918" s="75"/>
      <c r="AF918" s="75"/>
      <c r="AG918" s="75"/>
      <c r="AH918" s="75"/>
      <c r="AI918" s="75"/>
      <c r="AJ918" s="75"/>
      <c r="AK918" s="75"/>
      <c r="AL918" s="75"/>
    </row>
    <row r="919">
      <c r="A919" s="75"/>
      <c r="B919" s="75"/>
      <c r="C919" s="75"/>
      <c r="D919" s="75"/>
      <c r="E919" s="75"/>
      <c r="F919" s="75"/>
      <c r="G919" s="75"/>
      <c r="H919" s="7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5"/>
      <c r="AE919" s="75"/>
      <c r="AF919" s="75"/>
      <c r="AG919" s="75"/>
      <c r="AH919" s="75"/>
      <c r="AI919" s="75"/>
      <c r="AJ919" s="75"/>
      <c r="AK919" s="75"/>
      <c r="AL919" s="75"/>
    </row>
    <row r="920">
      <c r="A920" s="75"/>
      <c r="B920" s="75"/>
      <c r="C920" s="75"/>
      <c r="D920" s="75"/>
      <c r="E920" s="75"/>
      <c r="F920" s="75"/>
      <c r="G920" s="75"/>
      <c r="H920" s="7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5"/>
      <c r="AE920" s="75"/>
      <c r="AF920" s="75"/>
      <c r="AG920" s="75"/>
      <c r="AH920" s="75"/>
      <c r="AI920" s="75"/>
      <c r="AJ920" s="75"/>
      <c r="AK920" s="75"/>
      <c r="AL920" s="75"/>
    </row>
    <row r="921">
      <c r="A921" s="75"/>
      <c r="B921" s="75"/>
      <c r="C921" s="75"/>
      <c r="D921" s="75"/>
      <c r="E921" s="75"/>
      <c r="F921" s="75"/>
      <c r="G921" s="75"/>
      <c r="H921" s="7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5"/>
      <c r="AE921" s="75"/>
      <c r="AF921" s="75"/>
      <c r="AG921" s="75"/>
      <c r="AH921" s="75"/>
      <c r="AI921" s="75"/>
      <c r="AJ921" s="75"/>
      <c r="AK921" s="75"/>
      <c r="AL921" s="75"/>
    </row>
    <row r="922">
      <c r="A922" s="75"/>
      <c r="B922" s="75"/>
      <c r="C922" s="75"/>
      <c r="D922" s="75"/>
      <c r="E922" s="75"/>
      <c r="F922" s="75"/>
      <c r="G922" s="75"/>
      <c r="H922" s="7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5"/>
      <c r="AE922" s="75"/>
      <c r="AF922" s="75"/>
      <c r="AG922" s="75"/>
      <c r="AH922" s="75"/>
      <c r="AI922" s="75"/>
      <c r="AJ922" s="75"/>
      <c r="AK922" s="75"/>
      <c r="AL922" s="75"/>
    </row>
    <row r="923">
      <c r="A923" s="75"/>
      <c r="B923" s="75"/>
      <c r="C923" s="75"/>
      <c r="D923" s="75"/>
      <c r="E923" s="75"/>
      <c r="F923" s="75"/>
      <c r="G923" s="75"/>
      <c r="H923" s="7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5"/>
      <c r="AE923" s="75"/>
      <c r="AF923" s="75"/>
      <c r="AG923" s="75"/>
      <c r="AH923" s="75"/>
      <c r="AI923" s="75"/>
      <c r="AJ923" s="75"/>
      <c r="AK923" s="75"/>
      <c r="AL923" s="75"/>
    </row>
    <row r="924">
      <c r="A924" s="75"/>
      <c r="B924" s="75"/>
      <c r="C924" s="75"/>
      <c r="D924" s="75"/>
      <c r="E924" s="75"/>
      <c r="F924" s="75"/>
      <c r="G924" s="75"/>
      <c r="H924" s="7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5"/>
      <c r="AE924" s="75"/>
      <c r="AF924" s="75"/>
      <c r="AG924" s="75"/>
      <c r="AH924" s="75"/>
      <c r="AI924" s="75"/>
      <c r="AJ924" s="75"/>
      <c r="AK924" s="75"/>
      <c r="AL924" s="75"/>
    </row>
    <row r="925">
      <c r="A925" s="75"/>
      <c r="B925" s="75"/>
      <c r="C925" s="75"/>
      <c r="D925" s="75"/>
      <c r="E925" s="75"/>
      <c r="F925" s="75"/>
      <c r="G925" s="75"/>
      <c r="H925" s="7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5"/>
      <c r="AE925" s="75"/>
      <c r="AF925" s="75"/>
      <c r="AG925" s="75"/>
      <c r="AH925" s="75"/>
      <c r="AI925" s="75"/>
      <c r="AJ925" s="75"/>
      <c r="AK925" s="75"/>
      <c r="AL925" s="75"/>
    </row>
    <row r="926">
      <c r="A926" s="75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5"/>
      <c r="AE926" s="75"/>
      <c r="AF926" s="75"/>
      <c r="AG926" s="75"/>
      <c r="AH926" s="75"/>
      <c r="AI926" s="75"/>
      <c r="AJ926" s="75"/>
      <c r="AK926" s="75"/>
      <c r="AL926" s="75"/>
    </row>
    <row r="927">
      <c r="A927" s="75"/>
      <c r="B927" s="75"/>
      <c r="C927" s="75"/>
      <c r="D927" s="75"/>
      <c r="E927" s="75"/>
      <c r="F927" s="75"/>
      <c r="G927" s="75"/>
      <c r="H927" s="7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5"/>
      <c r="AE927" s="75"/>
      <c r="AF927" s="75"/>
      <c r="AG927" s="75"/>
      <c r="AH927" s="75"/>
      <c r="AI927" s="75"/>
      <c r="AJ927" s="75"/>
      <c r="AK927" s="75"/>
      <c r="AL927" s="75"/>
    </row>
    <row r="928">
      <c r="A928" s="75"/>
      <c r="B928" s="75"/>
      <c r="C928" s="75"/>
      <c r="D928" s="75"/>
      <c r="E928" s="75"/>
      <c r="F928" s="75"/>
      <c r="G928" s="75"/>
      <c r="H928" s="7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5"/>
      <c r="AE928" s="75"/>
      <c r="AF928" s="75"/>
      <c r="AG928" s="75"/>
      <c r="AH928" s="75"/>
      <c r="AI928" s="75"/>
      <c r="AJ928" s="75"/>
      <c r="AK928" s="75"/>
      <c r="AL928" s="75"/>
    </row>
    <row r="929">
      <c r="A929" s="75"/>
      <c r="B929" s="75"/>
      <c r="C929" s="75"/>
      <c r="D929" s="75"/>
      <c r="E929" s="75"/>
      <c r="F929" s="75"/>
      <c r="G929" s="75"/>
      <c r="H929" s="7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5"/>
      <c r="AE929" s="75"/>
      <c r="AF929" s="75"/>
      <c r="AG929" s="75"/>
      <c r="AH929" s="75"/>
      <c r="AI929" s="75"/>
      <c r="AJ929" s="75"/>
      <c r="AK929" s="75"/>
      <c r="AL929" s="75"/>
    </row>
    <row r="930">
      <c r="A930" s="75"/>
      <c r="B930" s="75"/>
      <c r="C930" s="75"/>
      <c r="D930" s="75"/>
      <c r="E930" s="75"/>
      <c r="F930" s="75"/>
      <c r="G930" s="75"/>
      <c r="H930" s="7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5"/>
      <c r="AE930" s="75"/>
      <c r="AF930" s="75"/>
      <c r="AG930" s="75"/>
      <c r="AH930" s="75"/>
      <c r="AI930" s="75"/>
      <c r="AJ930" s="75"/>
      <c r="AK930" s="75"/>
      <c r="AL930" s="75"/>
    </row>
    <row r="931">
      <c r="A931" s="75"/>
      <c r="B931" s="75"/>
      <c r="C931" s="75"/>
      <c r="D931" s="75"/>
      <c r="E931" s="75"/>
      <c r="F931" s="75"/>
      <c r="G931" s="75"/>
      <c r="H931" s="7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5"/>
      <c r="AE931" s="75"/>
      <c r="AF931" s="75"/>
      <c r="AG931" s="75"/>
      <c r="AH931" s="75"/>
      <c r="AI931" s="75"/>
      <c r="AJ931" s="75"/>
      <c r="AK931" s="75"/>
      <c r="AL931" s="75"/>
    </row>
    <row r="932">
      <c r="A932" s="75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5"/>
      <c r="AE932" s="75"/>
      <c r="AF932" s="75"/>
      <c r="AG932" s="75"/>
      <c r="AH932" s="75"/>
      <c r="AI932" s="75"/>
      <c r="AJ932" s="75"/>
      <c r="AK932" s="75"/>
      <c r="AL932" s="75"/>
    </row>
    <row r="933">
      <c r="A933" s="75"/>
      <c r="B933" s="75"/>
      <c r="C933" s="75"/>
      <c r="D933" s="75"/>
      <c r="E933" s="75"/>
      <c r="F933" s="75"/>
      <c r="G933" s="75"/>
      <c r="H933" s="7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5"/>
      <c r="AE933" s="75"/>
      <c r="AF933" s="75"/>
      <c r="AG933" s="75"/>
      <c r="AH933" s="75"/>
      <c r="AI933" s="75"/>
      <c r="AJ933" s="75"/>
      <c r="AK933" s="75"/>
      <c r="AL933" s="75"/>
    </row>
    <row r="934">
      <c r="A934" s="75"/>
      <c r="B934" s="75"/>
      <c r="C934" s="75"/>
      <c r="D934" s="75"/>
      <c r="E934" s="75"/>
      <c r="F934" s="75"/>
      <c r="G934" s="75"/>
      <c r="H934" s="7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5"/>
      <c r="AE934" s="75"/>
      <c r="AF934" s="75"/>
      <c r="AG934" s="75"/>
      <c r="AH934" s="75"/>
      <c r="AI934" s="75"/>
      <c r="AJ934" s="75"/>
      <c r="AK934" s="75"/>
      <c r="AL934" s="75"/>
    </row>
    <row r="935">
      <c r="A935" s="75"/>
      <c r="B935" s="75"/>
      <c r="C935" s="75"/>
      <c r="D935" s="75"/>
      <c r="E935" s="75"/>
      <c r="F935" s="75"/>
      <c r="G935" s="75"/>
      <c r="H935" s="7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5"/>
      <c r="AE935" s="75"/>
      <c r="AF935" s="75"/>
      <c r="AG935" s="75"/>
      <c r="AH935" s="75"/>
      <c r="AI935" s="75"/>
      <c r="AJ935" s="75"/>
      <c r="AK935" s="75"/>
      <c r="AL935" s="75"/>
    </row>
    <row r="936">
      <c r="A936" s="75"/>
      <c r="B936" s="75"/>
      <c r="C936" s="75"/>
      <c r="D936" s="75"/>
      <c r="E936" s="75"/>
      <c r="F936" s="75"/>
      <c r="G936" s="75"/>
      <c r="H936" s="7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5"/>
      <c r="AE936" s="75"/>
      <c r="AF936" s="75"/>
      <c r="AG936" s="75"/>
      <c r="AH936" s="75"/>
      <c r="AI936" s="75"/>
      <c r="AJ936" s="75"/>
      <c r="AK936" s="75"/>
      <c r="AL936" s="75"/>
    </row>
    <row r="937">
      <c r="A937" s="75"/>
      <c r="B937" s="75"/>
      <c r="C937" s="75"/>
      <c r="D937" s="75"/>
      <c r="E937" s="75"/>
      <c r="F937" s="75"/>
      <c r="G937" s="75"/>
      <c r="H937" s="7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5"/>
      <c r="AE937" s="75"/>
      <c r="AF937" s="75"/>
      <c r="AG937" s="75"/>
      <c r="AH937" s="75"/>
      <c r="AI937" s="75"/>
      <c r="AJ937" s="75"/>
      <c r="AK937" s="75"/>
      <c r="AL937" s="75"/>
    </row>
    <row r="938">
      <c r="A938" s="75"/>
      <c r="B938" s="75"/>
      <c r="C938" s="75"/>
      <c r="D938" s="75"/>
      <c r="E938" s="75"/>
      <c r="F938" s="75"/>
      <c r="G938" s="75"/>
      <c r="H938" s="7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5"/>
      <c r="AE938" s="75"/>
      <c r="AF938" s="75"/>
      <c r="AG938" s="75"/>
      <c r="AH938" s="75"/>
      <c r="AI938" s="75"/>
      <c r="AJ938" s="75"/>
      <c r="AK938" s="75"/>
      <c r="AL938" s="75"/>
    </row>
    <row r="939">
      <c r="A939" s="75"/>
      <c r="B939" s="75"/>
      <c r="C939" s="75"/>
      <c r="D939" s="75"/>
      <c r="E939" s="75"/>
      <c r="F939" s="75"/>
      <c r="G939" s="75"/>
      <c r="H939" s="7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5"/>
      <c r="AE939" s="75"/>
      <c r="AF939" s="75"/>
      <c r="AG939" s="75"/>
      <c r="AH939" s="75"/>
      <c r="AI939" s="75"/>
      <c r="AJ939" s="75"/>
      <c r="AK939" s="75"/>
      <c r="AL939" s="75"/>
    </row>
    <row r="940">
      <c r="A940" s="75"/>
      <c r="B940" s="75"/>
      <c r="C940" s="75"/>
      <c r="D940" s="75"/>
      <c r="E940" s="75"/>
      <c r="F940" s="75"/>
      <c r="G940" s="75"/>
      <c r="H940" s="7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5"/>
      <c r="AE940" s="75"/>
      <c r="AF940" s="75"/>
      <c r="AG940" s="75"/>
      <c r="AH940" s="75"/>
      <c r="AI940" s="75"/>
      <c r="AJ940" s="75"/>
      <c r="AK940" s="75"/>
      <c r="AL940" s="75"/>
    </row>
    <row r="941">
      <c r="A941" s="75"/>
      <c r="B941" s="75"/>
      <c r="C941" s="75"/>
      <c r="D941" s="75"/>
      <c r="E941" s="75"/>
      <c r="F941" s="75"/>
      <c r="G941" s="75"/>
      <c r="H941" s="7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5"/>
      <c r="AE941" s="75"/>
      <c r="AF941" s="75"/>
      <c r="AG941" s="75"/>
      <c r="AH941" s="75"/>
      <c r="AI941" s="75"/>
      <c r="AJ941" s="75"/>
      <c r="AK941" s="75"/>
      <c r="AL941" s="75"/>
    </row>
    <row r="942">
      <c r="A942" s="75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5"/>
      <c r="AE942" s="75"/>
      <c r="AF942" s="75"/>
      <c r="AG942" s="75"/>
      <c r="AH942" s="75"/>
      <c r="AI942" s="75"/>
      <c r="AJ942" s="75"/>
      <c r="AK942" s="75"/>
      <c r="AL942" s="75"/>
    </row>
    <row r="943">
      <c r="A943" s="75"/>
      <c r="B943" s="75"/>
      <c r="C943" s="75"/>
      <c r="D943" s="75"/>
      <c r="E943" s="75"/>
      <c r="F943" s="75"/>
      <c r="G943" s="75"/>
      <c r="H943" s="7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5"/>
      <c r="AE943" s="75"/>
      <c r="AF943" s="75"/>
      <c r="AG943" s="75"/>
      <c r="AH943" s="75"/>
      <c r="AI943" s="75"/>
      <c r="AJ943" s="75"/>
      <c r="AK943" s="75"/>
      <c r="AL943" s="75"/>
    </row>
    <row r="944">
      <c r="A944" s="75"/>
      <c r="B944" s="75"/>
      <c r="C944" s="75"/>
      <c r="D944" s="75"/>
      <c r="E944" s="75"/>
      <c r="F944" s="75"/>
      <c r="G944" s="75"/>
      <c r="H944" s="7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5"/>
      <c r="AE944" s="75"/>
      <c r="AF944" s="75"/>
      <c r="AG944" s="75"/>
      <c r="AH944" s="75"/>
      <c r="AI944" s="75"/>
      <c r="AJ944" s="75"/>
      <c r="AK944" s="75"/>
      <c r="AL944" s="75"/>
    </row>
    <row r="945">
      <c r="A945" s="75"/>
      <c r="B945" s="75"/>
      <c r="C945" s="75"/>
      <c r="D945" s="75"/>
      <c r="E945" s="75"/>
      <c r="F945" s="75"/>
      <c r="G945" s="75"/>
      <c r="H945" s="7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5"/>
      <c r="AE945" s="75"/>
      <c r="AF945" s="75"/>
      <c r="AG945" s="75"/>
      <c r="AH945" s="75"/>
      <c r="AI945" s="75"/>
      <c r="AJ945" s="75"/>
      <c r="AK945" s="75"/>
      <c r="AL945" s="75"/>
    </row>
    <row r="946">
      <c r="A946" s="75"/>
      <c r="B946" s="75"/>
      <c r="C946" s="75"/>
      <c r="D946" s="75"/>
      <c r="E946" s="75"/>
      <c r="F946" s="75"/>
      <c r="G946" s="75"/>
      <c r="H946" s="7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5"/>
      <c r="AE946" s="75"/>
      <c r="AF946" s="75"/>
      <c r="AG946" s="75"/>
      <c r="AH946" s="75"/>
      <c r="AI946" s="75"/>
      <c r="AJ946" s="75"/>
      <c r="AK946" s="75"/>
      <c r="AL946" s="75"/>
    </row>
    <row r="947">
      <c r="A947" s="75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5"/>
      <c r="AE947" s="75"/>
      <c r="AF947" s="75"/>
      <c r="AG947" s="75"/>
      <c r="AH947" s="75"/>
      <c r="AI947" s="75"/>
      <c r="AJ947" s="75"/>
      <c r="AK947" s="75"/>
      <c r="AL947" s="75"/>
    </row>
    <row r="948">
      <c r="A948" s="75"/>
      <c r="B948" s="75"/>
      <c r="C948" s="75"/>
      <c r="D948" s="75"/>
      <c r="E948" s="75"/>
      <c r="F948" s="75"/>
      <c r="G948" s="75"/>
      <c r="H948" s="7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5"/>
      <c r="AE948" s="75"/>
      <c r="AF948" s="75"/>
      <c r="AG948" s="75"/>
      <c r="AH948" s="75"/>
      <c r="AI948" s="75"/>
      <c r="AJ948" s="75"/>
      <c r="AK948" s="75"/>
      <c r="AL948" s="75"/>
    </row>
    <row r="949">
      <c r="A949" s="75"/>
      <c r="B949" s="75"/>
      <c r="C949" s="75"/>
      <c r="D949" s="75"/>
      <c r="E949" s="75"/>
      <c r="F949" s="75"/>
      <c r="G949" s="75"/>
      <c r="H949" s="7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5"/>
      <c r="AE949" s="75"/>
      <c r="AF949" s="75"/>
      <c r="AG949" s="75"/>
      <c r="AH949" s="75"/>
      <c r="AI949" s="75"/>
      <c r="AJ949" s="75"/>
      <c r="AK949" s="75"/>
      <c r="AL949" s="75"/>
    </row>
    <row r="950">
      <c r="A950" s="75"/>
      <c r="B950" s="75"/>
      <c r="C950" s="75"/>
      <c r="D950" s="75"/>
      <c r="E950" s="75"/>
      <c r="F950" s="75"/>
      <c r="G950" s="75"/>
      <c r="H950" s="7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5"/>
      <c r="AE950" s="75"/>
      <c r="AF950" s="75"/>
      <c r="AG950" s="75"/>
      <c r="AH950" s="75"/>
      <c r="AI950" s="75"/>
      <c r="AJ950" s="75"/>
      <c r="AK950" s="75"/>
      <c r="AL950" s="75"/>
    </row>
    <row r="951">
      <c r="A951" s="75"/>
      <c r="B951" s="75"/>
      <c r="C951" s="75"/>
      <c r="D951" s="75"/>
      <c r="E951" s="75"/>
      <c r="F951" s="75"/>
      <c r="G951" s="75"/>
      <c r="H951" s="7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5"/>
      <c r="AE951" s="75"/>
      <c r="AF951" s="75"/>
      <c r="AG951" s="75"/>
      <c r="AH951" s="75"/>
      <c r="AI951" s="75"/>
      <c r="AJ951" s="75"/>
      <c r="AK951" s="75"/>
      <c r="AL951" s="75"/>
    </row>
    <row r="952">
      <c r="A952" s="75"/>
      <c r="B952" s="75"/>
      <c r="C952" s="75"/>
      <c r="D952" s="75"/>
      <c r="E952" s="75"/>
      <c r="F952" s="75"/>
      <c r="G952" s="75"/>
      <c r="H952" s="7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5"/>
      <c r="AE952" s="75"/>
      <c r="AF952" s="75"/>
      <c r="AG952" s="75"/>
      <c r="AH952" s="75"/>
      <c r="AI952" s="75"/>
      <c r="AJ952" s="75"/>
      <c r="AK952" s="75"/>
      <c r="AL952" s="75"/>
    </row>
    <row r="953">
      <c r="A953" s="75"/>
      <c r="B953" s="75"/>
      <c r="C953" s="75"/>
      <c r="D953" s="75"/>
      <c r="E953" s="75"/>
      <c r="F953" s="75"/>
      <c r="G953" s="75"/>
      <c r="H953" s="7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5"/>
      <c r="AE953" s="75"/>
      <c r="AF953" s="75"/>
      <c r="AG953" s="75"/>
      <c r="AH953" s="75"/>
      <c r="AI953" s="75"/>
      <c r="AJ953" s="75"/>
      <c r="AK953" s="75"/>
      <c r="AL953" s="75"/>
    </row>
    <row r="954">
      <c r="A954" s="75"/>
      <c r="B954" s="75"/>
      <c r="C954" s="75"/>
      <c r="D954" s="75"/>
      <c r="E954" s="75"/>
      <c r="F954" s="75"/>
      <c r="G954" s="75"/>
      <c r="H954" s="7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5"/>
      <c r="AE954" s="75"/>
      <c r="AF954" s="75"/>
      <c r="AG954" s="75"/>
      <c r="AH954" s="75"/>
      <c r="AI954" s="75"/>
      <c r="AJ954" s="75"/>
      <c r="AK954" s="75"/>
      <c r="AL954" s="75"/>
    </row>
    <row r="955">
      <c r="A955" s="75"/>
      <c r="B955" s="75"/>
      <c r="C955" s="75"/>
      <c r="D955" s="75"/>
      <c r="E955" s="75"/>
      <c r="F955" s="75"/>
      <c r="G955" s="75"/>
      <c r="H955" s="7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5"/>
      <c r="AE955" s="75"/>
      <c r="AF955" s="75"/>
      <c r="AG955" s="75"/>
      <c r="AH955" s="75"/>
      <c r="AI955" s="75"/>
      <c r="AJ955" s="75"/>
      <c r="AK955" s="75"/>
      <c r="AL955" s="75"/>
    </row>
    <row r="956">
      <c r="A956" s="75"/>
      <c r="B956" s="75"/>
      <c r="C956" s="75"/>
      <c r="D956" s="75"/>
      <c r="E956" s="75"/>
      <c r="F956" s="75"/>
      <c r="G956" s="75"/>
      <c r="H956" s="7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5"/>
      <c r="AE956" s="75"/>
      <c r="AF956" s="75"/>
      <c r="AG956" s="75"/>
      <c r="AH956" s="75"/>
      <c r="AI956" s="75"/>
      <c r="AJ956" s="75"/>
      <c r="AK956" s="75"/>
      <c r="AL956" s="75"/>
    </row>
    <row r="957">
      <c r="A957" s="75"/>
      <c r="B957" s="75"/>
      <c r="C957" s="75"/>
      <c r="D957" s="75"/>
      <c r="E957" s="75"/>
      <c r="F957" s="75"/>
      <c r="G957" s="75"/>
      <c r="H957" s="7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5"/>
      <c r="AE957" s="75"/>
      <c r="AF957" s="75"/>
      <c r="AG957" s="75"/>
      <c r="AH957" s="75"/>
      <c r="AI957" s="75"/>
      <c r="AJ957" s="75"/>
      <c r="AK957" s="75"/>
      <c r="AL957" s="75"/>
    </row>
    <row r="958">
      <c r="A958" s="75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5"/>
      <c r="AE958" s="75"/>
      <c r="AF958" s="75"/>
      <c r="AG958" s="75"/>
      <c r="AH958" s="75"/>
      <c r="AI958" s="75"/>
      <c r="AJ958" s="75"/>
      <c r="AK958" s="75"/>
      <c r="AL958" s="75"/>
    </row>
    <row r="959">
      <c r="A959" s="75"/>
      <c r="B959" s="75"/>
      <c r="C959" s="75"/>
      <c r="D959" s="75"/>
      <c r="E959" s="75"/>
      <c r="F959" s="75"/>
      <c r="G959" s="75"/>
      <c r="H959" s="7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5"/>
      <c r="AE959" s="75"/>
      <c r="AF959" s="75"/>
      <c r="AG959" s="75"/>
      <c r="AH959" s="75"/>
      <c r="AI959" s="75"/>
      <c r="AJ959" s="75"/>
      <c r="AK959" s="75"/>
      <c r="AL959" s="75"/>
    </row>
    <row r="960">
      <c r="A960" s="75"/>
      <c r="B960" s="75"/>
      <c r="C960" s="75"/>
      <c r="D960" s="75"/>
      <c r="E960" s="75"/>
      <c r="F960" s="75"/>
      <c r="G960" s="75"/>
      <c r="H960" s="7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5"/>
      <c r="AE960" s="75"/>
      <c r="AF960" s="75"/>
      <c r="AG960" s="75"/>
      <c r="AH960" s="75"/>
      <c r="AI960" s="75"/>
      <c r="AJ960" s="75"/>
      <c r="AK960" s="75"/>
      <c r="AL960" s="75"/>
    </row>
    <row r="961">
      <c r="A961" s="75"/>
      <c r="B961" s="75"/>
      <c r="C961" s="75"/>
      <c r="D961" s="75"/>
      <c r="E961" s="75"/>
      <c r="F961" s="75"/>
      <c r="G961" s="75"/>
      <c r="H961" s="7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5"/>
      <c r="AE961" s="75"/>
      <c r="AF961" s="75"/>
      <c r="AG961" s="75"/>
      <c r="AH961" s="75"/>
      <c r="AI961" s="75"/>
      <c r="AJ961" s="75"/>
      <c r="AK961" s="75"/>
      <c r="AL961" s="75"/>
    </row>
    <row r="962">
      <c r="A962" s="75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5"/>
      <c r="AE962" s="75"/>
      <c r="AF962" s="75"/>
      <c r="AG962" s="75"/>
      <c r="AH962" s="75"/>
      <c r="AI962" s="75"/>
      <c r="AJ962" s="75"/>
      <c r="AK962" s="75"/>
      <c r="AL962" s="75"/>
    </row>
    <row r="963">
      <c r="A963" s="75"/>
      <c r="B963" s="75"/>
      <c r="C963" s="75"/>
      <c r="D963" s="75"/>
      <c r="E963" s="75"/>
      <c r="F963" s="75"/>
      <c r="G963" s="75"/>
      <c r="H963" s="7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5"/>
      <c r="AE963" s="75"/>
      <c r="AF963" s="75"/>
      <c r="AG963" s="75"/>
      <c r="AH963" s="75"/>
      <c r="AI963" s="75"/>
      <c r="AJ963" s="75"/>
      <c r="AK963" s="75"/>
      <c r="AL963" s="75"/>
    </row>
    <row r="964">
      <c r="A964" s="75"/>
      <c r="B964" s="75"/>
      <c r="C964" s="75"/>
      <c r="D964" s="75"/>
      <c r="E964" s="75"/>
      <c r="F964" s="75"/>
      <c r="G964" s="75"/>
      <c r="H964" s="7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5"/>
      <c r="AE964" s="75"/>
      <c r="AF964" s="75"/>
      <c r="AG964" s="75"/>
      <c r="AH964" s="75"/>
      <c r="AI964" s="75"/>
      <c r="AJ964" s="75"/>
      <c r="AK964" s="75"/>
      <c r="AL964" s="75"/>
    </row>
    <row r="965">
      <c r="A965" s="75"/>
      <c r="B965" s="75"/>
      <c r="C965" s="75"/>
      <c r="D965" s="75"/>
      <c r="E965" s="75"/>
      <c r="F965" s="75"/>
      <c r="G965" s="75"/>
      <c r="H965" s="7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5"/>
      <c r="AE965" s="75"/>
      <c r="AF965" s="75"/>
      <c r="AG965" s="75"/>
      <c r="AH965" s="75"/>
      <c r="AI965" s="75"/>
      <c r="AJ965" s="75"/>
      <c r="AK965" s="75"/>
      <c r="AL965" s="75"/>
    </row>
    <row r="966">
      <c r="A966" s="75"/>
      <c r="B966" s="75"/>
      <c r="C966" s="75"/>
      <c r="D966" s="75"/>
      <c r="E966" s="75"/>
      <c r="F966" s="75"/>
      <c r="G966" s="75"/>
      <c r="H966" s="7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5"/>
      <c r="AE966" s="75"/>
      <c r="AF966" s="75"/>
      <c r="AG966" s="75"/>
      <c r="AH966" s="75"/>
      <c r="AI966" s="75"/>
      <c r="AJ966" s="75"/>
      <c r="AK966" s="75"/>
      <c r="AL966" s="75"/>
    </row>
    <row r="967">
      <c r="A967" s="75"/>
      <c r="B967" s="75"/>
      <c r="C967" s="75"/>
      <c r="D967" s="75"/>
      <c r="E967" s="75"/>
      <c r="F967" s="75"/>
      <c r="G967" s="75"/>
      <c r="H967" s="7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5"/>
      <c r="AE967" s="75"/>
      <c r="AF967" s="75"/>
      <c r="AG967" s="75"/>
      <c r="AH967" s="75"/>
      <c r="AI967" s="75"/>
      <c r="AJ967" s="75"/>
      <c r="AK967" s="75"/>
      <c r="AL967" s="75"/>
    </row>
    <row r="968">
      <c r="A968" s="75"/>
      <c r="B968" s="75"/>
      <c r="C968" s="75"/>
      <c r="D968" s="75"/>
      <c r="E968" s="75"/>
      <c r="F968" s="75"/>
      <c r="G968" s="75"/>
      <c r="H968" s="7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5"/>
      <c r="AE968" s="75"/>
      <c r="AF968" s="75"/>
      <c r="AG968" s="75"/>
      <c r="AH968" s="75"/>
      <c r="AI968" s="75"/>
      <c r="AJ968" s="75"/>
      <c r="AK968" s="75"/>
      <c r="AL968" s="75"/>
    </row>
    <row r="969">
      <c r="A969" s="75"/>
      <c r="B969" s="75"/>
      <c r="C969" s="75"/>
      <c r="D969" s="75"/>
      <c r="E969" s="75"/>
      <c r="F969" s="75"/>
      <c r="G969" s="75"/>
      <c r="H969" s="7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5"/>
      <c r="AE969" s="75"/>
      <c r="AF969" s="75"/>
      <c r="AG969" s="75"/>
      <c r="AH969" s="75"/>
      <c r="AI969" s="75"/>
      <c r="AJ969" s="75"/>
      <c r="AK969" s="75"/>
      <c r="AL969" s="75"/>
    </row>
    <row r="970">
      <c r="A970" s="75"/>
      <c r="B970" s="75"/>
      <c r="C970" s="75"/>
      <c r="D970" s="75"/>
      <c r="E970" s="75"/>
      <c r="F970" s="75"/>
      <c r="G970" s="75"/>
      <c r="H970" s="7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5"/>
      <c r="AE970" s="75"/>
      <c r="AF970" s="75"/>
      <c r="AG970" s="75"/>
      <c r="AH970" s="75"/>
      <c r="AI970" s="75"/>
      <c r="AJ970" s="75"/>
      <c r="AK970" s="75"/>
      <c r="AL970" s="75"/>
    </row>
    <row r="971">
      <c r="A971" s="75"/>
      <c r="B971" s="75"/>
      <c r="C971" s="75"/>
      <c r="D971" s="75"/>
      <c r="E971" s="75"/>
      <c r="F971" s="75"/>
      <c r="G971" s="75"/>
      <c r="H971" s="7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5"/>
      <c r="AE971" s="75"/>
      <c r="AF971" s="75"/>
      <c r="AG971" s="75"/>
      <c r="AH971" s="75"/>
      <c r="AI971" s="75"/>
      <c r="AJ971" s="75"/>
      <c r="AK971" s="75"/>
      <c r="AL971" s="75"/>
    </row>
    <row r="972">
      <c r="A972" s="75"/>
      <c r="B972" s="75"/>
      <c r="C972" s="75"/>
      <c r="D972" s="75"/>
      <c r="E972" s="75"/>
      <c r="F972" s="75"/>
      <c r="G972" s="75"/>
      <c r="H972" s="7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5"/>
      <c r="AE972" s="75"/>
      <c r="AF972" s="75"/>
      <c r="AG972" s="75"/>
      <c r="AH972" s="75"/>
      <c r="AI972" s="75"/>
      <c r="AJ972" s="75"/>
      <c r="AK972" s="75"/>
      <c r="AL972" s="75"/>
    </row>
    <row r="973">
      <c r="A973" s="75"/>
      <c r="B973" s="75"/>
      <c r="C973" s="75"/>
      <c r="D973" s="75"/>
      <c r="E973" s="75"/>
      <c r="F973" s="75"/>
      <c r="G973" s="75"/>
      <c r="H973" s="7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5"/>
      <c r="AE973" s="75"/>
      <c r="AF973" s="75"/>
      <c r="AG973" s="75"/>
      <c r="AH973" s="75"/>
      <c r="AI973" s="75"/>
      <c r="AJ973" s="75"/>
      <c r="AK973" s="75"/>
      <c r="AL973" s="75"/>
    </row>
    <row r="974">
      <c r="A974" s="75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5"/>
      <c r="AE974" s="75"/>
      <c r="AF974" s="75"/>
      <c r="AG974" s="75"/>
      <c r="AH974" s="75"/>
      <c r="AI974" s="75"/>
      <c r="AJ974" s="75"/>
      <c r="AK974" s="75"/>
      <c r="AL974" s="75"/>
    </row>
    <row r="975">
      <c r="A975" s="75"/>
      <c r="B975" s="75"/>
      <c r="C975" s="75"/>
      <c r="D975" s="75"/>
      <c r="E975" s="75"/>
      <c r="F975" s="75"/>
      <c r="G975" s="75"/>
      <c r="H975" s="7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5"/>
      <c r="AE975" s="75"/>
      <c r="AF975" s="75"/>
      <c r="AG975" s="75"/>
      <c r="AH975" s="75"/>
      <c r="AI975" s="75"/>
      <c r="AJ975" s="75"/>
      <c r="AK975" s="75"/>
      <c r="AL975" s="75"/>
    </row>
    <row r="976">
      <c r="A976" s="75"/>
      <c r="B976" s="75"/>
      <c r="C976" s="75"/>
      <c r="D976" s="75"/>
      <c r="E976" s="75"/>
      <c r="F976" s="75"/>
      <c r="G976" s="75"/>
      <c r="H976" s="7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5"/>
      <c r="AE976" s="75"/>
      <c r="AF976" s="75"/>
      <c r="AG976" s="75"/>
      <c r="AH976" s="75"/>
      <c r="AI976" s="75"/>
      <c r="AJ976" s="75"/>
      <c r="AK976" s="75"/>
      <c r="AL976" s="75"/>
    </row>
    <row r="977">
      <c r="A977" s="75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5"/>
      <c r="AE977" s="75"/>
      <c r="AF977" s="75"/>
      <c r="AG977" s="75"/>
      <c r="AH977" s="75"/>
      <c r="AI977" s="75"/>
      <c r="AJ977" s="75"/>
      <c r="AK977" s="75"/>
      <c r="AL977" s="75"/>
    </row>
    <row r="978">
      <c r="A978" s="75"/>
      <c r="B978" s="75"/>
      <c r="C978" s="75"/>
      <c r="D978" s="75"/>
      <c r="E978" s="75"/>
      <c r="F978" s="75"/>
      <c r="G978" s="75"/>
      <c r="H978" s="7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5"/>
      <c r="AE978" s="75"/>
      <c r="AF978" s="75"/>
      <c r="AG978" s="75"/>
      <c r="AH978" s="75"/>
      <c r="AI978" s="75"/>
      <c r="AJ978" s="75"/>
      <c r="AK978" s="75"/>
      <c r="AL978" s="75"/>
    </row>
    <row r="979">
      <c r="A979" s="75"/>
      <c r="B979" s="75"/>
      <c r="C979" s="75"/>
      <c r="D979" s="75"/>
      <c r="E979" s="75"/>
      <c r="F979" s="75"/>
      <c r="G979" s="75"/>
      <c r="H979" s="7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5"/>
      <c r="AE979" s="75"/>
      <c r="AF979" s="75"/>
      <c r="AG979" s="75"/>
      <c r="AH979" s="75"/>
      <c r="AI979" s="75"/>
      <c r="AJ979" s="75"/>
      <c r="AK979" s="75"/>
      <c r="AL979" s="75"/>
    </row>
    <row r="980">
      <c r="A980" s="75"/>
      <c r="B980" s="75"/>
      <c r="C980" s="75"/>
      <c r="D980" s="75"/>
      <c r="E980" s="75"/>
      <c r="F980" s="75"/>
      <c r="G980" s="75"/>
      <c r="H980" s="7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5"/>
      <c r="AE980" s="75"/>
      <c r="AF980" s="75"/>
      <c r="AG980" s="75"/>
      <c r="AH980" s="75"/>
      <c r="AI980" s="75"/>
      <c r="AJ980" s="75"/>
      <c r="AK980" s="75"/>
      <c r="AL980" s="75"/>
    </row>
    <row r="981">
      <c r="A981" s="75"/>
      <c r="B981" s="75"/>
      <c r="C981" s="75"/>
      <c r="D981" s="75"/>
      <c r="E981" s="75"/>
      <c r="F981" s="75"/>
      <c r="G981" s="75"/>
      <c r="H981" s="7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5"/>
      <c r="AE981" s="75"/>
      <c r="AF981" s="75"/>
      <c r="AG981" s="75"/>
      <c r="AH981" s="75"/>
      <c r="AI981" s="75"/>
      <c r="AJ981" s="75"/>
      <c r="AK981" s="75"/>
      <c r="AL981" s="75"/>
    </row>
    <row r="982">
      <c r="A982" s="75"/>
      <c r="B982" s="75"/>
      <c r="C982" s="75"/>
      <c r="D982" s="75"/>
      <c r="E982" s="75"/>
      <c r="F982" s="75"/>
      <c r="G982" s="75"/>
      <c r="H982" s="7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5"/>
      <c r="AE982" s="75"/>
      <c r="AF982" s="75"/>
      <c r="AG982" s="75"/>
      <c r="AH982" s="75"/>
      <c r="AI982" s="75"/>
      <c r="AJ982" s="75"/>
      <c r="AK982" s="75"/>
      <c r="AL982" s="75"/>
    </row>
    <row r="983">
      <c r="A983" s="75"/>
      <c r="B983" s="75"/>
      <c r="C983" s="75"/>
      <c r="D983" s="75"/>
      <c r="E983" s="75"/>
      <c r="F983" s="75"/>
      <c r="G983" s="75"/>
      <c r="H983" s="7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5"/>
      <c r="AE983" s="75"/>
      <c r="AF983" s="75"/>
      <c r="AG983" s="75"/>
      <c r="AH983" s="75"/>
      <c r="AI983" s="75"/>
      <c r="AJ983" s="75"/>
      <c r="AK983" s="75"/>
      <c r="AL983" s="75"/>
    </row>
    <row r="984">
      <c r="A984" s="75"/>
      <c r="B984" s="75"/>
      <c r="C984" s="75"/>
      <c r="D984" s="75"/>
      <c r="E984" s="75"/>
      <c r="F984" s="75"/>
      <c r="G984" s="75"/>
      <c r="H984" s="7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5"/>
      <c r="AE984" s="75"/>
      <c r="AF984" s="75"/>
      <c r="AG984" s="75"/>
      <c r="AH984" s="75"/>
      <c r="AI984" s="75"/>
      <c r="AJ984" s="75"/>
      <c r="AK984" s="75"/>
      <c r="AL984" s="75"/>
    </row>
    <row r="985">
      <c r="A985" s="75"/>
      <c r="B985" s="75"/>
      <c r="C985" s="75"/>
      <c r="D985" s="75"/>
      <c r="E985" s="75"/>
      <c r="F985" s="75"/>
      <c r="G985" s="75"/>
      <c r="H985" s="7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5"/>
      <c r="AE985" s="75"/>
      <c r="AF985" s="75"/>
      <c r="AG985" s="75"/>
      <c r="AH985" s="75"/>
      <c r="AI985" s="75"/>
      <c r="AJ985" s="75"/>
      <c r="AK985" s="75"/>
      <c r="AL985" s="75"/>
    </row>
    <row r="986">
      <c r="A986" s="75"/>
      <c r="B986" s="75"/>
      <c r="C986" s="75"/>
      <c r="D986" s="75"/>
      <c r="E986" s="75"/>
      <c r="F986" s="75"/>
      <c r="G986" s="75"/>
      <c r="H986" s="7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5"/>
      <c r="AE986" s="75"/>
      <c r="AF986" s="75"/>
      <c r="AG986" s="75"/>
      <c r="AH986" s="75"/>
      <c r="AI986" s="75"/>
      <c r="AJ986" s="75"/>
      <c r="AK986" s="75"/>
      <c r="AL986" s="75"/>
    </row>
    <row r="987">
      <c r="A987" s="75"/>
      <c r="B987" s="75"/>
      <c r="C987" s="75"/>
      <c r="D987" s="75"/>
      <c r="E987" s="75"/>
      <c r="F987" s="75"/>
      <c r="G987" s="75"/>
      <c r="H987" s="7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5"/>
      <c r="AE987" s="75"/>
      <c r="AF987" s="75"/>
      <c r="AG987" s="75"/>
      <c r="AH987" s="75"/>
      <c r="AI987" s="75"/>
      <c r="AJ987" s="75"/>
      <c r="AK987" s="75"/>
      <c r="AL987" s="75"/>
    </row>
    <row r="988">
      <c r="A988" s="75"/>
      <c r="B988" s="75"/>
      <c r="C988" s="75"/>
      <c r="D988" s="75"/>
      <c r="E988" s="75"/>
      <c r="F988" s="75"/>
      <c r="G988" s="75"/>
      <c r="H988" s="7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5"/>
      <c r="AE988" s="75"/>
      <c r="AF988" s="75"/>
      <c r="AG988" s="75"/>
      <c r="AH988" s="75"/>
      <c r="AI988" s="75"/>
      <c r="AJ988" s="75"/>
      <c r="AK988" s="75"/>
      <c r="AL988" s="75"/>
    </row>
    <row r="989">
      <c r="A989" s="75"/>
      <c r="B989" s="75"/>
      <c r="C989" s="75"/>
      <c r="D989" s="75"/>
      <c r="E989" s="75"/>
      <c r="F989" s="75"/>
      <c r="G989" s="75"/>
      <c r="H989" s="7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5"/>
      <c r="AE989" s="75"/>
      <c r="AF989" s="75"/>
      <c r="AG989" s="75"/>
      <c r="AH989" s="75"/>
      <c r="AI989" s="75"/>
      <c r="AJ989" s="75"/>
      <c r="AK989" s="75"/>
      <c r="AL989" s="75"/>
    </row>
    <row r="990">
      <c r="A990" s="75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5"/>
      <c r="AE990" s="75"/>
      <c r="AF990" s="75"/>
      <c r="AG990" s="75"/>
      <c r="AH990" s="75"/>
      <c r="AI990" s="75"/>
      <c r="AJ990" s="75"/>
      <c r="AK990" s="75"/>
      <c r="AL990" s="75"/>
    </row>
    <row r="991">
      <c r="A991" s="75"/>
      <c r="B991" s="75"/>
      <c r="C991" s="75"/>
      <c r="D991" s="75"/>
      <c r="E991" s="75"/>
      <c r="F991" s="75"/>
      <c r="G991" s="75"/>
      <c r="H991" s="7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5"/>
      <c r="AE991" s="75"/>
      <c r="AF991" s="75"/>
      <c r="AG991" s="75"/>
      <c r="AH991" s="75"/>
      <c r="AI991" s="75"/>
      <c r="AJ991" s="75"/>
      <c r="AK991" s="75"/>
      <c r="AL991" s="75"/>
    </row>
    <row r="992">
      <c r="A992" s="75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5"/>
      <c r="AE992" s="75"/>
      <c r="AF992" s="75"/>
      <c r="AG992" s="75"/>
      <c r="AH992" s="75"/>
      <c r="AI992" s="75"/>
      <c r="AJ992" s="75"/>
      <c r="AK992" s="75"/>
      <c r="AL992" s="75"/>
    </row>
    <row r="993">
      <c r="A993" s="75"/>
      <c r="B993" s="75"/>
      <c r="C993" s="75"/>
      <c r="D993" s="75"/>
      <c r="E993" s="75"/>
      <c r="F993" s="75"/>
      <c r="G993" s="75"/>
      <c r="H993" s="7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5"/>
      <c r="AE993" s="75"/>
      <c r="AF993" s="75"/>
      <c r="AG993" s="75"/>
      <c r="AH993" s="75"/>
      <c r="AI993" s="75"/>
      <c r="AJ993" s="75"/>
      <c r="AK993" s="75"/>
      <c r="AL993" s="75"/>
    </row>
    <row r="994">
      <c r="A994" s="75"/>
      <c r="B994" s="75"/>
      <c r="C994" s="75"/>
      <c r="D994" s="75"/>
      <c r="E994" s="75"/>
      <c r="F994" s="75"/>
      <c r="G994" s="75"/>
      <c r="H994" s="7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5"/>
      <c r="AE994" s="75"/>
      <c r="AF994" s="75"/>
      <c r="AG994" s="75"/>
      <c r="AH994" s="75"/>
      <c r="AI994" s="75"/>
      <c r="AJ994" s="75"/>
      <c r="AK994" s="75"/>
      <c r="AL994" s="75"/>
    </row>
    <row r="995">
      <c r="A995" s="75"/>
      <c r="B995" s="75"/>
      <c r="C995" s="75"/>
      <c r="D995" s="75"/>
      <c r="E995" s="75"/>
      <c r="F995" s="75"/>
      <c r="G995" s="75"/>
      <c r="H995" s="7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5"/>
      <c r="AE995" s="75"/>
      <c r="AF995" s="75"/>
      <c r="AG995" s="75"/>
      <c r="AH995" s="75"/>
      <c r="AI995" s="75"/>
      <c r="AJ995" s="75"/>
      <c r="AK995" s="75"/>
      <c r="AL995" s="75"/>
    </row>
    <row r="996">
      <c r="A996" s="75"/>
      <c r="B996" s="75"/>
      <c r="C996" s="75"/>
      <c r="D996" s="75"/>
      <c r="E996" s="75"/>
      <c r="F996" s="75"/>
      <c r="G996" s="75"/>
      <c r="H996" s="7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5"/>
      <c r="AE996" s="75"/>
      <c r="AF996" s="75"/>
      <c r="AG996" s="75"/>
      <c r="AH996" s="75"/>
      <c r="AI996" s="75"/>
      <c r="AJ996" s="75"/>
      <c r="AK996" s="75"/>
      <c r="AL996" s="75"/>
    </row>
    <row r="997">
      <c r="A997" s="75"/>
      <c r="B997" s="75"/>
      <c r="C997" s="75"/>
      <c r="D997" s="75"/>
      <c r="E997" s="75"/>
      <c r="F997" s="75"/>
      <c r="G997" s="75"/>
      <c r="H997" s="7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5"/>
      <c r="AE997" s="75"/>
      <c r="AF997" s="75"/>
      <c r="AG997" s="75"/>
      <c r="AH997" s="75"/>
      <c r="AI997" s="75"/>
      <c r="AJ997" s="75"/>
      <c r="AK997" s="75"/>
      <c r="AL997" s="75"/>
    </row>
    <row r="998">
      <c r="A998" s="75"/>
      <c r="B998" s="75"/>
      <c r="C998" s="75"/>
      <c r="D998" s="75"/>
      <c r="E998" s="75"/>
      <c r="F998" s="75"/>
      <c r="G998" s="75"/>
      <c r="H998" s="7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5"/>
      <c r="AE998" s="75"/>
      <c r="AF998" s="75"/>
      <c r="AG998" s="75"/>
      <c r="AH998" s="75"/>
      <c r="AI998" s="75"/>
      <c r="AJ998" s="75"/>
      <c r="AK998" s="75"/>
      <c r="AL998" s="75"/>
    </row>
    <row r="999">
      <c r="A999" s="75"/>
      <c r="B999" s="75"/>
      <c r="C999" s="75"/>
      <c r="D999" s="75"/>
      <c r="E999" s="75"/>
      <c r="F999" s="75"/>
      <c r="G999" s="75"/>
      <c r="H999" s="7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5"/>
      <c r="AE999" s="75"/>
      <c r="AF999" s="75"/>
      <c r="AG999" s="75"/>
      <c r="AH999" s="75"/>
      <c r="AI999" s="75"/>
      <c r="AJ999" s="75"/>
      <c r="AK999" s="75"/>
      <c r="AL999" s="75"/>
    </row>
    <row r="1000">
      <c r="A1000" s="75"/>
      <c r="B1000" s="75"/>
      <c r="C1000" s="75"/>
      <c r="D1000" s="75"/>
      <c r="E1000" s="75"/>
      <c r="F1000" s="75"/>
      <c r="G1000" s="75"/>
      <c r="H1000" s="7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5"/>
      <c r="AE1000" s="75"/>
      <c r="AF1000" s="75"/>
      <c r="AG1000" s="75"/>
      <c r="AH1000" s="75"/>
      <c r="AI1000" s="75"/>
      <c r="AJ1000" s="75"/>
      <c r="AK1000" s="75"/>
      <c r="AL1000" s="75"/>
    </row>
  </sheetData>
  <drawing r:id="rId1"/>
</worksheet>
</file>