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0" yWindow="0" windowWidth="28800" windowHeight="13020"/>
  </bookViews>
  <sheets>
    <sheet name="Moorings" sheetId="1" r:id="rId1"/>
    <sheet name="Asset_Cal_Info" sheetId="2" r:id="rId2"/>
    <sheet name="IntegrationEvents" sheetId="3" r:id="rId3"/>
    <sheet name="Verification" sheetId="4" r:id="rId4"/>
    <sheet name="ACS221_CC_tcarray" sheetId="5" r:id="rId5"/>
    <sheet name="ACS221_CC_taarray" sheetId="6" r:id="rId6"/>
    <sheet name="ACS169_CC_tcarray" sheetId="7" r:id="rId7"/>
    <sheet name="ACS169_CC_taarray" sheetId="8" r:id="rId8"/>
  </sheets>
  <calcPr calcId="152511"/>
</workbook>
</file>

<file path=xl/calcChain.xml><?xml version="1.0" encoding="utf-8"?>
<calcChain xmlns="http://schemas.openxmlformats.org/spreadsheetml/2006/main">
  <c r="D23" i="4" l="1"/>
  <c r="C23" i="4"/>
  <c r="B23" i="4"/>
  <c r="E30" i="3"/>
  <c r="D30" i="3"/>
  <c r="A30" i="3"/>
  <c r="F29" i="3"/>
  <c r="E29" i="3"/>
  <c r="D29" i="3"/>
  <c r="C29" i="3"/>
  <c r="B29" i="3"/>
  <c r="A29" i="3"/>
  <c r="E28" i="3"/>
  <c r="D28" i="3"/>
  <c r="A28" i="3"/>
  <c r="F27" i="3"/>
  <c r="E27" i="3"/>
  <c r="D27" i="3"/>
  <c r="C27" i="3"/>
  <c r="B27" i="3"/>
  <c r="A27" i="3"/>
  <c r="E26" i="3"/>
  <c r="D26" i="3"/>
  <c r="A26" i="3"/>
  <c r="F25" i="3"/>
  <c r="E25" i="3"/>
  <c r="D25" i="3"/>
  <c r="C25" i="3"/>
  <c r="B25" i="3"/>
  <c r="A25" i="3"/>
  <c r="E24" i="3"/>
  <c r="D24" i="3"/>
  <c r="A24" i="3"/>
  <c r="F23" i="3"/>
  <c r="E23" i="3"/>
  <c r="D23" i="3"/>
  <c r="C23" i="3"/>
  <c r="B23" i="3"/>
  <c r="A23" i="3"/>
  <c r="E22" i="3"/>
  <c r="D22" i="3"/>
  <c r="A22" i="3"/>
  <c r="F21" i="3"/>
  <c r="E21" i="3"/>
  <c r="D21" i="3"/>
  <c r="C21" i="3"/>
  <c r="B21" i="3"/>
  <c r="A21" i="3"/>
  <c r="E20" i="3"/>
  <c r="D20" i="3"/>
  <c r="A20" i="3"/>
  <c r="F19" i="3"/>
  <c r="E19" i="3"/>
  <c r="D19" i="3"/>
  <c r="C19" i="3"/>
  <c r="B19" i="3"/>
  <c r="A19" i="3"/>
  <c r="E18" i="3"/>
  <c r="D18" i="3"/>
  <c r="A18" i="3"/>
  <c r="F17" i="3"/>
  <c r="E17" i="3"/>
  <c r="D17" i="3"/>
  <c r="C17" i="3"/>
  <c r="B17" i="3"/>
  <c r="A17" i="3"/>
  <c r="E16" i="3"/>
  <c r="D16" i="3"/>
  <c r="A16" i="3"/>
  <c r="F15" i="3"/>
  <c r="E15" i="3"/>
  <c r="D15" i="3"/>
  <c r="C15" i="3"/>
  <c r="B15" i="3"/>
  <c r="A15" i="3"/>
  <c r="E14" i="3"/>
  <c r="D14" i="3"/>
  <c r="A14" i="3"/>
  <c r="F13" i="3"/>
  <c r="E13" i="3"/>
  <c r="D13" i="3"/>
  <c r="C13" i="3"/>
  <c r="B13" i="3"/>
  <c r="A13" i="3"/>
  <c r="E12" i="3"/>
  <c r="D12" i="3"/>
  <c r="A12" i="3"/>
  <c r="F11" i="3"/>
  <c r="E11" i="3"/>
  <c r="D11" i="3"/>
  <c r="C11" i="3"/>
  <c r="B11" i="3"/>
  <c r="A11" i="3"/>
  <c r="E10" i="3"/>
  <c r="D10" i="3"/>
  <c r="A10" i="3"/>
  <c r="F9" i="3"/>
  <c r="E9" i="3"/>
  <c r="D9" i="3"/>
  <c r="C9" i="3"/>
  <c r="B9" i="3"/>
  <c r="A9" i="3"/>
  <c r="E8" i="3"/>
  <c r="D8" i="3"/>
  <c r="A8" i="3"/>
  <c r="F7" i="3"/>
  <c r="E7" i="3"/>
  <c r="D7" i="3"/>
  <c r="C7" i="3"/>
  <c r="B7" i="3"/>
  <c r="A7" i="3"/>
  <c r="E6" i="3"/>
  <c r="D6" i="3"/>
  <c r="A6" i="3"/>
  <c r="F5" i="3"/>
  <c r="E5" i="3"/>
  <c r="D5" i="3"/>
  <c r="C5" i="3"/>
  <c r="B5" i="3"/>
  <c r="A5" i="3"/>
  <c r="E4" i="3"/>
  <c r="D4" i="3"/>
  <c r="A4" i="3"/>
  <c r="F3" i="3"/>
  <c r="E3" i="3"/>
  <c r="D3" i="3"/>
  <c r="C3" i="3"/>
  <c r="B3" i="3"/>
  <c r="A3" i="3"/>
  <c r="E2" i="3"/>
  <c r="D2" i="3"/>
  <c r="A2" i="3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8" i="1"/>
  <c r="M8" i="1"/>
  <c r="N7" i="1"/>
  <c r="M7" i="1"/>
  <c r="N6" i="1"/>
  <c r="M6" i="1"/>
  <c r="N4" i="1"/>
  <c r="M4" i="1"/>
  <c r="N3" i="1"/>
  <c r="M3" i="1"/>
  <c r="N2" i="1"/>
  <c r="M2" i="1"/>
  <c r="C138" i="2"/>
  <c r="C134" i="2"/>
  <c r="C130" i="2"/>
  <c r="C126" i="2"/>
  <c r="C122" i="2"/>
  <c r="C118" i="2"/>
  <c r="C114" i="2"/>
  <c r="C110" i="2"/>
  <c r="C106" i="2"/>
  <c r="C102" i="2"/>
  <c r="C98" i="2"/>
  <c r="C94" i="2"/>
  <c r="C90" i="2"/>
  <c r="C86" i="2"/>
  <c r="C82" i="2"/>
  <c r="C78" i="2"/>
  <c r="C74" i="2"/>
  <c r="C70" i="2"/>
  <c r="C66" i="2"/>
  <c r="C62" i="2"/>
  <c r="C58" i="2"/>
  <c r="E135" i="2"/>
  <c r="B130" i="2"/>
  <c r="F124" i="2"/>
  <c r="E119" i="2"/>
  <c r="B114" i="2"/>
  <c r="F108" i="2"/>
  <c r="E103" i="2"/>
  <c r="B98" i="2"/>
  <c r="F92" i="2"/>
  <c r="E87" i="2"/>
  <c r="B82" i="2"/>
  <c r="F76" i="2"/>
  <c r="E71" i="2"/>
  <c r="B66" i="2"/>
  <c r="F60" i="2"/>
  <c r="F55" i="2"/>
  <c r="F51" i="2"/>
  <c r="F47" i="2"/>
  <c r="F43" i="2"/>
  <c r="F39" i="2"/>
  <c r="F35" i="2"/>
  <c r="F31" i="2"/>
  <c r="F27" i="2"/>
  <c r="F23" i="2"/>
  <c r="F19" i="2"/>
  <c r="F15" i="2"/>
  <c r="F11" i="2"/>
  <c r="F7" i="2"/>
  <c r="F3" i="2"/>
  <c r="F134" i="2"/>
  <c r="E129" i="2"/>
  <c r="B124" i="2"/>
  <c r="F118" i="2"/>
  <c r="E113" i="2"/>
  <c r="B108" i="2"/>
  <c r="F102" i="2"/>
  <c r="E97" i="2"/>
  <c r="B92" i="2"/>
  <c r="F86" i="2"/>
  <c r="E81" i="2"/>
  <c r="B76" i="2"/>
  <c r="F70" i="2"/>
  <c r="E65" i="2"/>
  <c r="E138" i="2"/>
  <c r="F127" i="2"/>
  <c r="B117" i="2"/>
  <c r="E106" i="2"/>
  <c r="F95" i="2"/>
  <c r="B85" i="2"/>
  <c r="E74" i="2"/>
  <c r="F63" i="2"/>
  <c r="B56" i="2"/>
  <c r="E50" i="2"/>
  <c r="C45" i="2"/>
  <c r="B40" i="2"/>
  <c r="E34" i="2"/>
  <c r="C29" i="2"/>
  <c r="B24" i="2"/>
  <c r="E18" i="2"/>
  <c r="C13" i="2"/>
  <c r="B8" i="2"/>
  <c r="F2" i="2"/>
  <c r="F123" i="2"/>
  <c r="E102" i="2"/>
  <c r="F83" i="2"/>
  <c r="B60" i="2"/>
  <c r="B46" i="2"/>
  <c r="C35" i="2"/>
  <c r="E24" i="2"/>
  <c r="B14" i="2"/>
  <c r="C3" i="2"/>
  <c r="B115" i="2"/>
  <c r="F93" i="2"/>
  <c r="E72" i="2"/>
  <c r="B135" i="2"/>
  <c r="E124" i="2"/>
  <c r="F113" i="2"/>
  <c r="B103" i="2"/>
  <c r="E92" i="2"/>
  <c r="F81" i="2"/>
  <c r="B71" i="2"/>
  <c r="E60" i="2"/>
  <c r="C54" i="2"/>
  <c r="B49" i="2"/>
  <c r="E43" i="2"/>
  <c r="C38" i="2"/>
  <c r="B33" i="2"/>
  <c r="E27" i="2"/>
  <c r="C22" i="2"/>
  <c r="B17" i="2"/>
  <c r="E11" i="2"/>
  <c r="C6" i="2"/>
  <c r="F131" i="2"/>
  <c r="E110" i="2"/>
  <c r="E86" i="2"/>
  <c r="B65" i="2"/>
  <c r="B54" i="2"/>
  <c r="E44" i="2"/>
  <c r="B34" i="2"/>
  <c r="C23" i="2"/>
  <c r="C137" i="2"/>
  <c r="C133" i="2"/>
  <c r="C129" i="2"/>
  <c r="C125" i="2"/>
  <c r="C121" i="2"/>
  <c r="C117" i="2"/>
  <c r="C113" i="2"/>
  <c r="C109" i="2"/>
  <c r="C105" i="2"/>
  <c r="C101" i="2"/>
  <c r="C97" i="2"/>
  <c r="C93" i="2"/>
  <c r="C89" i="2"/>
  <c r="C85" i="2"/>
  <c r="C81" i="2"/>
  <c r="C77" i="2"/>
  <c r="C73" i="2"/>
  <c r="C69" i="2"/>
  <c r="C65" i="2"/>
  <c r="C61" i="2"/>
  <c r="C57" i="2"/>
  <c r="B134" i="2"/>
  <c r="F128" i="2"/>
  <c r="E123" i="2"/>
  <c r="B118" i="2"/>
  <c r="F112" i="2"/>
  <c r="E107" i="2"/>
  <c r="B102" i="2"/>
  <c r="F96" i="2"/>
  <c r="E91" i="2"/>
  <c r="B86" i="2"/>
  <c r="F80" i="2"/>
  <c r="E75" i="2"/>
  <c r="B70" i="2"/>
  <c r="F64" i="2"/>
  <c r="E59" i="2"/>
  <c r="F54" i="2"/>
  <c r="F50" i="2"/>
  <c r="F46" i="2"/>
  <c r="F42" i="2"/>
  <c r="F38" i="2"/>
  <c r="F34" i="2"/>
  <c r="F30" i="2"/>
  <c r="F26" i="2"/>
  <c r="F22" i="2"/>
  <c r="F18" i="2"/>
  <c r="F14" i="2"/>
  <c r="F10" i="2"/>
  <c r="F6" i="2"/>
  <c r="F138" i="2"/>
  <c r="E133" i="2"/>
  <c r="B128" i="2"/>
  <c r="F122" i="2"/>
  <c r="E117" i="2"/>
  <c r="B112" i="2"/>
  <c r="F106" i="2"/>
  <c r="E101" i="2"/>
  <c r="B96" i="2"/>
  <c r="F90" i="2"/>
  <c r="E85" i="2"/>
  <c r="B80" i="2"/>
  <c r="F74" i="2"/>
  <c r="E69" i="2"/>
  <c r="B64" i="2"/>
  <c r="F135" i="2"/>
  <c r="B125" i="2"/>
  <c r="E114" i="2"/>
  <c r="F103" i="2"/>
  <c r="B93" i="2"/>
  <c r="E82" i="2"/>
  <c r="F71" i="2"/>
  <c r="B61" i="2"/>
  <c r="E54" i="2"/>
  <c r="C49" i="2"/>
  <c r="B44" i="2"/>
  <c r="E38" i="2"/>
  <c r="C33" i="2"/>
  <c r="B28" i="2"/>
  <c r="E22" i="2"/>
  <c r="C17" i="2"/>
  <c r="B12" i="2"/>
  <c r="E6" i="2"/>
  <c r="B137" i="2"/>
  <c r="E118" i="2"/>
  <c r="B97" i="2"/>
  <c r="E78" i="2"/>
  <c r="C55" i="2"/>
  <c r="C43" i="2"/>
  <c r="E32" i="2"/>
  <c r="B22" i="2"/>
  <c r="C11" i="2"/>
  <c r="F133" i="2"/>
  <c r="F109" i="2"/>
  <c r="E88" i="2"/>
  <c r="B67" i="2"/>
  <c r="E132" i="2"/>
  <c r="F121" i="2"/>
  <c r="B111" i="2"/>
  <c r="E100" i="2"/>
  <c r="F89" i="2"/>
  <c r="B79" i="2"/>
  <c r="E68" i="2"/>
  <c r="F58" i="2"/>
  <c r="B53" i="2"/>
  <c r="E47" i="2"/>
  <c r="C42" i="2"/>
  <c r="B37" i="2"/>
  <c r="E31" i="2"/>
  <c r="C26" i="2"/>
  <c r="B21" i="2"/>
  <c r="E15" i="2"/>
  <c r="C10" i="2"/>
  <c r="B5" i="2"/>
  <c r="E126" i="2"/>
  <c r="B105" i="2"/>
  <c r="B81" i="2"/>
  <c r="E62" i="2"/>
  <c r="C51" i="2"/>
  <c r="B42" i="2"/>
  <c r="C31" i="2"/>
  <c r="E20" i="2"/>
  <c r="B10" i="2"/>
  <c r="E136" i="2"/>
  <c r="F117" i="2"/>
  <c r="C136" i="2"/>
  <c r="C132" i="2"/>
  <c r="C128" i="2"/>
  <c r="C124" i="2"/>
  <c r="C120" i="2"/>
  <c r="C116" i="2"/>
  <c r="C112" i="2"/>
  <c r="C108" i="2"/>
  <c r="C104" i="2"/>
  <c r="C100" i="2"/>
  <c r="C96" i="2"/>
  <c r="C92" i="2"/>
  <c r="C88" i="2"/>
  <c r="C84" i="2"/>
  <c r="C80" i="2"/>
  <c r="C76" i="2"/>
  <c r="C72" i="2"/>
  <c r="C68" i="2"/>
  <c r="C64" i="2"/>
  <c r="C60" i="2"/>
  <c r="B138" i="2"/>
  <c r="F132" i="2"/>
  <c r="E127" i="2"/>
  <c r="B122" i="2"/>
  <c r="F116" i="2"/>
  <c r="E111" i="2"/>
  <c r="B106" i="2"/>
  <c r="F100" i="2"/>
  <c r="E95" i="2"/>
  <c r="B90" i="2"/>
  <c r="F84" i="2"/>
  <c r="E79" i="2"/>
  <c r="B74" i="2"/>
  <c r="F68" i="2"/>
  <c r="E63" i="2"/>
  <c r="B58" i="2"/>
  <c r="F53" i="2"/>
  <c r="F49" i="2"/>
  <c r="F45" i="2"/>
  <c r="F41" i="2"/>
  <c r="F37" i="2"/>
  <c r="F33" i="2"/>
  <c r="F29" i="2"/>
  <c r="F25" i="2"/>
  <c r="F21" i="2"/>
  <c r="F17" i="2"/>
  <c r="F13" i="2"/>
  <c r="F9" i="2"/>
  <c r="F5" i="2"/>
  <c r="E137" i="2"/>
  <c r="B132" i="2"/>
  <c r="F126" i="2"/>
  <c r="E121" i="2"/>
  <c r="B116" i="2"/>
  <c r="F110" i="2"/>
  <c r="E105" i="2"/>
  <c r="B100" i="2"/>
  <c r="F94" i="2"/>
  <c r="E89" i="2"/>
  <c r="B84" i="2"/>
  <c r="F78" i="2"/>
  <c r="E73" i="2"/>
  <c r="B68" i="2"/>
  <c r="F62" i="2"/>
  <c r="B133" i="2"/>
  <c r="E122" i="2"/>
  <c r="F111" i="2"/>
  <c r="B101" i="2"/>
  <c r="E90" i="2"/>
  <c r="F79" i="2"/>
  <c r="B69" i="2"/>
  <c r="B59" i="2"/>
  <c r="C53" i="2"/>
  <c r="B48" i="2"/>
  <c r="E42" i="2"/>
  <c r="C37" i="2"/>
  <c r="B32" i="2"/>
  <c r="E26" i="2"/>
  <c r="C21" i="2"/>
  <c r="B16" i="2"/>
  <c r="E10" i="2"/>
  <c r="C5" i="2"/>
  <c r="E134" i="2"/>
  <c r="B113" i="2"/>
  <c r="F91" i="2"/>
  <c r="B73" i="2"/>
  <c r="E52" i="2"/>
  <c r="E40" i="2"/>
  <c r="B30" i="2"/>
  <c r="C19" i="2"/>
  <c r="E8" i="2"/>
  <c r="F125" i="2"/>
  <c r="E104" i="2"/>
  <c r="B83" i="2"/>
  <c r="F61" i="2"/>
  <c r="F129" i="2"/>
  <c r="B119" i="2"/>
  <c r="E108" i="2"/>
  <c r="F97" i="2"/>
  <c r="B87" i="2"/>
  <c r="E76" i="2"/>
  <c r="F65" i="2"/>
  <c r="B57" i="2"/>
  <c r="E51" i="2"/>
  <c r="C46" i="2"/>
  <c r="B41" i="2"/>
  <c r="E35" i="2"/>
  <c r="C30" i="2"/>
  <c r="B25" i="2"/>
  <c r="E19" i="2"/>
  <c r="C14" i="2"/>
  <c r="B9" i="2"/>
  <c r="E3" i="2"/>
  <c r="B121" i="2"/>
  <c r="F99" i="2"/>
  <c r="F75" i="2"/>
  <c r="E58" i="2"/>
  <c r="B50" i="2"/>
  <c r="C39" i="2"/>
  <c r="E28" i="2"/>
  <c r="B18" i="2"/>
  <c r="C7" i="2"/>
  <c r="B131" i="2"/>
  <c r="E112" i="2"/>
  <c r="B91" i="2"/>
  <c r="F69" i="2"/>
  <c r="B51" i="2"/>
  <c r="C123" i="2"/>
  <c r="C107" i="2"/>
  <c r="C91" i="2"/>
  <c r="C75" i="2"/>
  <c r="C59" i="2"/>
  <c r="F120" i="2"/>
  <c r="E99" i="2"/>
  <c r="B78" i="2"/>
  <c r="F56" i="2"/>
  <c r="F40" i="2"/>
  <c r="F24" i="2"/>
  <c r="F8" i="2"/>
  <c r="E125" i="2"/>
  <c r="B104" i="2"/>
  <c r="F82" i="2"/>
  <c r="E61" i="2"/>
  <c r="E98" i="2"/>
  <c r="E57" i="2"/>
  <c r="B36" i="2"/>
  <c r="E14" i="2"/>
  <c r="F107" i="2"/>
  <c r="B38" i="2"/>
  <c r="E120" i="2"/>
  <c r="B127" i="2"/>
  <c r="E84" i="2"/>
  <c r="C50" i="2"/>
  <c r="B29" i="2"/>
  <c r="E7" i="2"/>
  <c r="E70" i="2"/>
  <c r="B26" i="2"/>
  <c r="C2" i="2"/>
  <c r="F101" i="2"/>
  <c r="B75" i="2"/>
  <c r="E45" i="2"/>
  <c r="C24" i="2"/>
  <c r="B3" i="2"/>
  <c r="B39" i="2"/>
  <c r="E17" i="2"/>
  <c r="E53" i="2"/>
  <c r="C32" i="2"/>
  <c r="B11" i="2"/>
  <c r="B47" i="2"/>
  <c r="E25" i="2"/>
  <c r="C4" i="2"/>
  <c r="C95" i="2"/>
  <c r="F130" i="2"/>
  <c r="F66" i="2"/>
  <c r="C41" i="2"/>
  <c r="E48" i="2"/>
  <c r="B95" i="2"/>
  <c r="B13" i="2"/>
  <c r="E4" i="2"/>
  <c r="C56" i="2"/>
  <c r="C44" i="2"/>
  <c r="E37" i="2"/>
  <c r="B31" i="2"/>
  <c r="C135" i="2"/>
  <c r="C119" i="2"/>
  <c r="C103" i="2"/>
  <c r="C87" i="2"/>
  <c r="C71" i="2"/>
  <c r="F136" i="2"/>
  <c r="E115" i="2"/>
  <c r="B94" i="2"/>
  <c r="F72" i="2"/>
  <c r="F52" i="2"/>
  <c r="F36" i="2"/>
  <c r="F20" i="2"/>
  <c r="F4" i="2"/>
  <c r="B120" i="2"/>
  <c r="F98" i="2"/>
  <c r="E77" i="2"/>
  <c r="E130" i="2"/>
  <c r="F87" i="2"/>
  <c r="B52" i="2"/>
  <c r="E30" i="2"/>
  <c r="C9" i="2"/>
  <c r="B89" i="2"/>
  <c r="C27" i="2"/>
  <c r="B99" i="2"/>
  <c r="E116" i="2"/>
  <c r="F73" i="2"/>
  <c r="B45" i="2"/>
  <c r="E23" i="2"/>
  <c r="E2" i="2"/>
  <c r="E56" i="2"/>
  <c r="C15" i="2"/>
  <c r="E128" i="2"/>
  <c r="E96" i="2"/>
  <c r="E64" i="2"/>
  <c r="C40" i="2"/>
  <c r="B19" i="2"/>
  <c r="B55" i="2"/>
  <c r="E33" i="2"/>
  <c r="C12" i="2"/>
  <c r="C48" i="2"/>
  <c r="B27" i="2"/>
  <c r="E5" i="2"/>
  <c r="E41" i="2"/>
  <c r="C20" i="2"/>
  <c r="E49" i="2"/>
  <c r="B7" i="2"/>
  <c r="E21" i="2"/>
  <c r="C36" i="2"/>
  <c r="C127" i="2"/>
  <c r="C63" i="2"/>
  <c r="E83" i="2"/>
  <c r="F44" i="2"/>
  <c r="F12" i="2"/>
  <c r="E109" i="2"/>
  <c r="B109" i="2"/>
  <c r="B20" i="2"/>
  <c r="F137" i="2"/>
  <c r="E55" i="2"/>
  <c r="E36" i="2"/>
  <c r="B107" i="2"/>
  <c r="E29" i="2"/>
  <c r="B23" i="2"/>
  <c r="C16" i="2"/>
  <c r="C131" i="2"/>
  <c r="C115" i="2"/>
  <c r="C99" i="2"/>
  <c r="C83" i="2"/>
  <c r="C67" i="2"/>
  <c r="E131" i="2"/>
  <c r="B110" i="2"/>
  <c r="F88" i="2"/>
  <c r="E67" i="2"/>
  <c r="F48" i="2"/>
  <c r="F32" i="2"/>
  <c r="F16" i="2"/>
  <c r="B136" i="2"/>
  <c r="F114" i="2"/>
  <c r="E93" i="2"/>
  <c r="B72" i="2"/>
  <c r="F119" i="2"/>
  <c r="B77" i="2"/>
  <c r="E46" i="2"/>
  <c r="C25" i="2"/>
  <c r="B4" i="2"/>
  <c r="F67" i="2"/>
  <c r="E16" i="2"/>
  <c r="F77" i="2"/>
  <c r="F105" i="2"/>
  <c r="B63" i="2"/>
  <c r="E39" i="2"/>
  <c r="C18" i="2"/>
  <c r="F115" i="2"/>
  <c r="C47" i="2"/>
  <c r="E12" i="2"/>
  <c r="B123" i="2"/>
  <c r="F85" i="2"/>
  <c r="F59" i="2"/>
  <c r="B35" i="2"/>
  <c r="E13" i="2"/>
  <c r="C28" i="2"/>
  <c r="B43" i="2"/>
  <c r="F57" i="2"/>
  <c r="B15" i="2"/>
  <c r="C111" i="2"/>
  <c r="C79" i="2"/>
  <c r="B126" i="2"/>
  <c r="F104" i="2"/>
  <c r="B62" i="2"/>
  <c r="F28" i="2"/>
  <c r="B88" i="2"/>
  <c r="E66" i="2"/>
  <c r="B129" i="2"/>
  <c r="B6" i="2"/>
  <c r="C34" i="2"/>
  <c r="E94" i="2"/>
  <c r="E80" i="2"/>
  <c r="C8" i="2"/>
  <c r="B2" i="2"/>
  <c r="C52" i="2"/>
  <c r="E9" i="2"/>
  <c r="F10" i="3" l="1"/>
  <c r="B10" i="3"/>
  <c r="C10" i="3"/>
  <c r="F18" i="3"/>
  <c r="B18" i="3"/>
  <c r="C18" i="3"/>
  <c r="F4" i="3"/>
  <c r="B4" i="3"/>
  <c r="C4" i="3"/>
  <c r="F12" i="3"/>
  <c r="B12" i="3"/>
  <c r="C12" i="3"/>
  <c r="F20" i="3"/>
  <c r="B20" i="3"/>
  <c r="C20" i="3"/>
  <c r="F28" i="3"/>
  <c r="B28" i="3"/>
  <c r="C28" i="3"/>
  <c r="F8" i="3"/>
  <c r="B8" i="3"/>
  <c r="C8" i="3"/>
  <c r="F16" i="3"/>
  <c r="B16" i="3"/>
  <c r="C16" i="3"/>
  <c r="F24" i="3"/>
  <c r="B24" i="3"/>
  <c r="C24" i="3"/>
  <c r="F2" i="3"/>
  <c r="B2" i="3"/>
  <c r="C2" i="3"/>
  <c r="F26" i="3"/>
  <c r="B26" i="3"/>
  <c r="C26" i="3"/>
  <c r="F6" i="3"/>
  <c r="B6" i="3"/>
  <c r="C6" i="3"/>
  <c r="F14" i="3"/>
  <c r="B14" i="3"/>
  <c r="C14" i="3"/>
  <c r="F22" i="3"/>
  <c r="B22" i="3"/>
  <c r="C22" i="3"/>
  <c r="F30" i="3"/>
  <c r="B30" i="3"/>
  <c r="C30" i="3"/>
</calcChain>
</file>

<file path=xl/comments1.xml><?xml version="1.0" encoding="utf-8"?>
<comments xmlns="http://schemas.openxmlformats.org/spreadsheetml/2006/main">
  <authors>
    <author/>
  </authors>
  <commentList>
    <comment ref="H109" authorId="0" shapeId="0">
      <text>
        <r>
          <rPr>
            <sz val="10"/>
            <color rgb="FF000000"/>
            <rFont val="Arial"/>
            <family val="2"/>
          </rPr>
          <t>smells like a roundoff issue
	-Dan Mergens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5" authorId="0" shapeId="0">
      <text>
        <r>
          <rPr>
            <sz val="10"/>
            <color rgb="FF000000"/>
            <rFont val="Arial"/>
            <family val="2"/>
          </rPr>
          <t>part of the CTDBP
	-Dan Mergens</t>
        </r>
      </text>
    </comment>
    <comment ref="D12" authorId="0" shapeId="0">
      <text>
        <r>
          <rPr>
            <sz val="10"/>
            <color rgb="FF000000"/>
            <rFont val="Arial"/>
            <family val="2"/>
          </rPr>
          <t>has an extra calibration event that includes CC_gain
	-Dan Mergens</t>
        </r>
      </text>
    </comment>
    <comment ref="C13" authorId="0" shapeId="0">
      <text>
        <r>
          <rPr>
            <sz val="10"/>
            <color rgb="FF000000"/>
            <rFont val="Arial"/>
            <family val="2"/>
          </rPr>
          <t>corrected serial number - will check again next iteration
	-Dan Mergens
after updated serial number - still missing second deployment information
	-Dan Mergens</t>
        </r>
      </text>
    </comment>
  </commentList>
</comments>
</file>

<file path=xl/sharedStrings.xml><?xml version="1.0" encoding="utf-8"?>
<sst xmlns="http://schemas.openxmlformats.org/spreadsheetml/2006/main" count="482" uniqueCount="167">
  <si>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</si>
  <si>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</si>
  <si>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</si>
  <si>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</si>
  <si>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</si>
  <si>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</si>
  <si>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</si>
  <si>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</si>
  <si>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</si>
  <si>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</si>
  <si>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</si>
  <si>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</si>
  <si>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ATAPL-65244-030-0025</t>
  </si>
  <si>
    <t>CE02SHBP-MJ01C</t>
  </si>
  <si>
    <t>SN0025</t>
  </si>
  <si>
    <t>44° 38.2380' N</t>
  </si>
  <si>
    <t>124° 18.3354' W</t>
  </si>
  <si>
    <t>TN-313</t>
  </si>
  <si>
    <t>N00692</t>
  </si>
  <si>
    <t>CE02SHBP-MJ01C-07-ZPLSCB101</t>
  </si>
  <si>
    <t>44° 38.2434'N</t>
  </si>
  <si>
    <t>124° 18.3324'W</t>
  </si>
  <si>
    <t>5/1/15 - Even though script is running, it appears that the instrument is not pinging as there are no longer current spikes during expected sampling times. 
6/2015 - OSU &amp; Vendor confirm system has failed.</t>
  </si>
  <si>
    <t>N00694</t>
  </si>
  <si>
    <t>CE02SHBP-MJ01C-08-CAMDSB107</t>
  </si>
  <si>
    <t>0484-6002-0100</t>
  </si>
  <si>
    <t>44° 38.2338'N</t>
  </si>
  <si>
    <t>124° 18.3306'W</t>
  </si>
  <si>
    <t>5/1/15 - Frequent reboots, and instrument does not routinely come up at it's programmed static IP address.</t>
  </si>
  <si>
    <t>duplicate for lookup</t>
  </si>
  <si>
    <t>ATOSU-63259-00003</t>
  </si>
  <si>
    <t>44° 38.2433' N</t>
  </si>
  <si>
    <t>124° 18.3283' W</t>
  </si>
  <si>
    <t>TN-326</t>
  </si>
  <si>
    <t>ATAPL-58317-00006</t>
  </si>
  <si>
    <t>44° 38.2381' N</t>
  </si>
  <si>
    <t>124° 18.3294' W</t>
  </si>
  <si>
    <t>ATAPL-65310-040-006</t>
  </si>
  <si>
    <t>CE02SHBP-LJ01D</t>
  </si>
  <si>
    <t>SN0006</t>
  </si>
  <si>
    <t>44° 38.2200'N</t>
  </si>
  <si>
    <t>124° 18.3522'W</t>
  </si>
  <si>
    <t>A00057</t>
  </si>
  <si>
    <t>CE02SHBP-LJ01D-05-ADCPTB104</t>
  </si>
  <si>
    <t>N00696</t>
  </si>
  <si>
    <t>CE02SHBP-LJ01D-06-CTDBPN106</t>
  </si>
  <si>
    <t>A00426</t>
  </si>
  <si>
    <t>CE02SHBP-LJ01D-06-DOSTAD106</t>
  </si>
  <si>
    <t>A00246</t>
  </si>
  <si>
    <t>CE02SHBP-LJ01D-07-VEL3DC108</t>
  </si>
  <si>
    <t>A01057</t>
  </si>
  <si>
    <t>CE02SHBP-LJ01D-08-OPTAAD106</t>
  </si>
  <si>
    <t>3/6/2015 - Powered off due to low current, likely lamp is burnt out - listed os offline as this is a known limitation.</t>
  </si>
  <si>
    <t>A00265</t>
  </si>
  <si>
    <t>CE02SHBP-LJ01D-09-PCO2WB103</t>
  </si>
  <si>
    <t>C0064</t>
  </si>
  <si>
    <t>A00627</t>
  </si>
  <si>
    <t>CE02SHBP-LJ01D-10-PHSEND103</t>
  </si>
  <si>
    <t>P0116</t>
  </si>
  <si>
    <t>N00695</t>
  </si>
  <si>
    <t>CE02SHBP-LJ01D-11-HYDBBA106</t>
  </si>
  <si>
    <t>ATAPL-65310-820-0009</t>
  </si>
  <si>
    <t>SN0009</t>
  </si>
  <si>
    <t>44° 38.2251' N</t>
  </si>
  <si>
    <t>124° 18.3569' W</t>
  </si>
  <si>
    <t>ATOSU-69826-00002</t>
  </si>
  <si>
    <t>ATOSU-69827-00002</t>
  </si>
  <si>
    <t>16-50114</t>
  </si>
  <si>
    <t>ATOSU-58320-00019</t>
  </si>
  <si>
    <t>ATOSU-69829-00001</t>
  </si>
  <si>
    <t>ATOSU-58332-00008</t>
  </si>
  <si>
    <t>A01647</t>
  </si>
  <si>
    <t>C0118</t>
  </si>
  <si>
    <t>A01426</t>
  </si>
  <si>
    <t>P0159</t>
  </si>
  <si>
    <t>N00698</t>
  </si>
  <si>
    <t>44° 38.2222' N</t>
  </si>
  <si>
    <t>124° 18.3514' W</t>
  </si>
  <si>
    <t>Mooring Serial Number</t>
  </si>
  <si>
    <t>Sensor OOIBARCODE</t>
  </si>
  <si>
    <t>Sensor Serial Number</t>
  </si>
  <si>
    <t>Calibration Cofficient Name</t>
  </si>
  <si>
    <t>Calibration Cofficient Value</t>
  </si>
  <si>
    <t>CC_gain</t>
  </si>
  <si>
    <t>CC_lat</t>
  </si>
  <si>
    <t>CC_lon</t>
  </si>
  <si>
    <t>CC_scale_factor1</t>
  </si>
  <si>
    <t>CC_scale_factor2</t>
  </si>
  <si>
    <t>CC_scale_factor3</t>
  </si>
  <si>
    <t>CC_scale_factor4</t>
  </si>
  <si>
    <t>CC_a0</t>
  </si>
  <si>
    <t>CC_a1</t>
  </si>
  <si>
    <t>CC_a2</t>
  </si>
  <si>
    <t>CC_a3</t>
  </si>
  <si>
    <t>CC_C1</t>
  </si>
  <si>
    <t>CC_C2</t>
  </si>
  <si>
    <t>CC_C3</t>
  </si>
  <si>
    <t>CC_cpcor</t>
  </si>
  <si>
    <t>CC_ctcor</t>
  </si>
  <si>
    <t>CC_D1</t>
  </si>
  <si>
    <t>CC_D2</t>
  </si>
  <si>
    <t>CC_g</t>
  </si>
  <si>
    <t>CC_h</t>
  </si>
  <si>
    <t>CC_i</t>
  </si>
  <si>
    <t>CC_j</t>
  </si>
  <si>
    <t>CC_T1</t>
  </si>
  <si>
    <t>CC_T2</t>
  </si>
  <si>
    <t>CC_T3</t>
  </si>
  <si>
    <t>CC_T4</t>
  </si>
  <si>
    <t>CC_T5</t>
  </si>
  <si>
    <t>CC_csv</t>
  </si>
  <si>
    <t>[3.15962E-03, 1.33694E-04, 2.59182E-06, 2.32254E02, -3.13933E-01, -5.74467E01, 4.54521E00]</t>
  </si>
  <si>
    <t>[2.85346E-03, 1.20489E-04, 2.38822E-06, 2.30826E02, -3.41844E-01, -5.57001E01, 4.56542E00]</t>
  </si>
  <si>
    <t>SUVFoilCoef? No temp coef?</t>
  </si>
  <si>
    <t>CC_ea434</t>
  </si>
  <si>
    <t>CC_ea620</t>
  </si>
  <si>
    <t>CC_eb434</t>
  </si>
  <si>
    <t>CC_eb620</t>
  </si>
  <si>
    <t>CC_calt</t>
  </si>
  <si>
    <t>CC_cala</t>
  </si>
  <si>
    <t>CC_calb</t>
  </si>
  <si>
    <t>CC_calc</t>
  </si>
  <si>
    <t>CC_ea578</t>
  </si>
  <si>
    <t>CC_eb578</t>
  </si>
  <si>
    <t>CC_ind_slp</t>
  </si>
  <si>
    <t>CC_ind_off</t>
  </si>
  <si>
    <t>CC_psal</t>
  </si>
  <si>
    <t>CC_tcal</t>
  </si>
  <si>
    <t>CC_cwlngth</t>
  </si>
  <si>
    <t>[400.10000000, 403.70000000, 408.20000000, 412.50000000, 416.60000000, 421.50000000, 426.30000000, 430.90000000, 435.50000000, 440.10000000, 444.60000000, 449.90000000, 454.80000000, 459.60000000, 464.30000000, 469.40000000, 474.80000000, 479.90000000, 485.00000000, 489.90000000, 494.20000000, 499.30000000, 504.00000000, 509.20000000, 514.70000000, 519.40000000, 524.70000000, 529.40000000, 534.10000000, 538.70000000, 543.70000000, 548.30000000, 553.60000000, 558.60000000, 563.50000000, 568.10000000, 572.50000000, 576.90000000, 581.00000000, 585.10000000, 589.10000000, 593.80000000, 598.70000000, 602.90000000, 608.00000000, 612.70000000, 617.40000000, 621.70000000, 626.40000000, 630.90000000, 635.20000000, 639.20000000, 643.80000000, 648.30000000, 652.90000000, 657.50000000, 661.90000000, 666.50000000, 670.80000000, 675.00000000, 679.30000000, 683.20000000, 687.10000000, 691.10000000, 694.70000000, 698.40000000, 702.10000000, 705.70000000, 708.90000000, 712.30000000, 715.60000000, 719.20000000, 722.50000000, 725.60000000, 728.90000000, 731.90000000, 734.80000000, 737.50000000, 740.30000000, 742.30000000, 744.90000000, 746.80000000, 749.40000000]</t>
  </si>
  <si>
    <t>CC_ccwo</t>
  </si>
  <si>
    <t>[ -1.27454700,  -1.13075800,  -0.98906500,  -0.86173100,  -0.74250700,  -0.63464600,  -0.53703500,  -0.44011700,  -0.34939000,  -0.26699300,  -0.18573100,  -0.11317400,  -0.04695700,   0.01683200,   0.07561400,   0.13497900,   0.19359700,   0.24530300,   0.29787100,   0.34692700,   0.39173100,   0.43499700,   0.47463600,   0.51163700,   0.54739500,   0.57965700,   0.61343800,   0.64518000,   0.67371300,   0.70389200,   0.73262000,   0.76269600,   0.79247100,   0.81981300,   0.84780800,   0.87256700,   0.89376200,   0.91179200,   0.92459800,   0.93495800,   0.94329700,   0.92145500,   0.91493500,   0.91337300,   0.91815500,   0.93069200,   0.94677100,   0.96317000,   0.98075500,   0.99627400,   1.01087300,   1.02412200,   1.03527600,   1.04263400,   1.04629700,   1.04863900,   1.05160500,   1.05791800,   1.06553300,   1.07118100,   1.07345000,   1.06932200,   1.05685400,   1.03627900,   1.00445500,   0.96077100,   0.90543200,   0.83331800,   0.74392600,   0.63660400,   0.50730100,   0.35954400,   0.19038100,   0.00492100,  -0.18398300,  -0.36499000,  -0.53256900,  -0.66885600,  -0.77249200,  -0.83853200,  -0.88851800,  -0.91928800,  -0.89907900]</t>
  </si>
  <si>
    <t>CC_tbins</t>
  </si>
  <si>
    <t>[  1.82169700,   2.40381600,   3.48594800,   4.48767000,   5.47041700,   6.46827600,   7.49085100,   8.49225000,   9.48750000,  10.47294100,  11.47794100,  12.50363600,  13.50060600,  14.49700000,  15.48566700,  16.48733300,  17.49466700,  18.47900000,  19.47620700,  20.47148100,  21.47111100,  22.48115400,  23.47500000,  24.49892900,  25.51107100,  26.52090900,  27.51744200,  28.48636400,  29.49558100,  30.50025600,  31.49394700,  32.49675700,  33.50000000,  34.51027800,  35.32666700]</t>
  </si>
  <si>
    <t>CC_awlngth</t>
  </si>
  <si>
    <t>[400.00000000, 403.90000000, 408.50000000, 412.50000000, 416.50000000, 421.20000000, 425.80000000, 430.80000000, 435.00000000, 439.40000000, 444.60000000, 449.50000000, 454.60000000, 459.40000000, 464.10000000, 468.90000000, 474.10000000, 479.60000000, 484.60000000, 489.30000000, 493.90000000, 498.60000000, 503.40000000, 508.70000000, 513.90000000, 519.00000000, 524.10000000, 528.90000000, 533.50000000, 538.20000000, 543.00000000, 547.80000000, 552.80000000, 557.70000000, 562.70000000, 567.40000000, 571.70000000, 575.90000000, 580.20000000, 584.40000000, 588.30000000, 591.30000000, 595.90000000, 600.40000000, 605.00000000, 609.70000000, 614.30000000, 618.90000000, 623.50000000, 627.70000000, 632.00000000, 636.30000000, 640.60000000, 645.10000000, 649.60000000, 653.90000000, 658.30000000, 662.90000000, 667.30000000, 671.60000000, 675.80000000, 679.90000000, 683.80000000, 687.60000000, 691.60000000, 695.30000000, 698.40000000, 702.10000000, 705.80000000, 709.20000000, 712.40000000, 716.10000000, 719.30000000, 722.20000000, 725.90000000, 728.30000000, 731.80000000, 734.50000000, 737.20000000, 739.60000000, 742.10000000, 745.30000000, 746.80000000]</t>
  </si>
  <si>
    <t>CC_acwo</t>
  </si>
  <si>
    <t>[ -1.44444400,  -1.10756900,  -0.84134000,  -0.63280100,  -0.46742100,  -0.33174700,  -0.21126500,  -0.10353000,  -0.00124400,   0.09447100,   0.18448700,   0.27114800,   0.35403300,   0.43441900,   0.51363700,   0.58811600,   0.65914000,   0.72748700,   0.79321800,   0.85672900,   0.91835600,   0.97612600,   1.03166200,   1.08382600,   1.13472600,   1.18562500,   1.23516000,   1.28359700,   1.33051900,   1.37504800,   1.41794300,   1.45882400,   1.49755400,   1.53527500,   1.57123000,   1.60468000,   1.63436200,   1.65928900,   1.67943900,   1.69448400,   1.70428600,   1.70473800,   1.70683400,   1.70798000,   1.71389700,   1.72784700,   1.74798300,   1.77099900,   1.79426300,   1.81707600,   1.83939400,   1.86047200,   1.88024800,   1.89735700,   1.91061500,   1.92044400,   1.92923900,   1.93912400,   1.95155000,   1.96410600,   1.97398300,   1.97927900,   1.97789900,   1.96847100,   1.94942400,   1.91948900,   1.87745600,   1.82151900,   1.74972300,   1.65966900,   1.55057600,   1.42057200,   1.26808600,   1.09658500,   0.91138100,   0.72418000,   0.54551500,   0.38633300,   0.25989700,   0.16787500,   0.10422400,   0.06358200,   0.03854000]</t>
  </si>
  <si>
    <t>CC_tcarray</t>
  </si>
  <si>
    <t>SheetRef:ACS169_CC_tcarray</t>
  </si>
  <si>
    <t>CC_taarray</t>
  </si>
  <si>
    <t>SheetRef:ACS169_CC_taarray</t>
  </si>
  <si>
    <t>[399.80000000, 403.00000000, 406.60000000, 409.80000000, 413.20000000, 416.90000000, 420.50000000, 424.70000000, 428.60000000, 432.40000000, 436.40000000, 440.20000000, 444.60000000, 448.80000000, 453.00000000, 457.60000000, 461.50000000, 465.70000000, 470.80000000, 475.40000000, 479.90000000, 483.90000000, 488.50000000, 492.70000000, 496.70000000, 500.80000000, 505.40000000, 509.70000000, 514.40000000, 519.90000000, 524.20000000, 528.50000000, 532.50000000, 536.50000000, 540.80000000, 544.70000000, 549.20000000, 552.90000000, 557.50000000, 562.00000000, 565.60000000, 569.60000000, 573.40000000, 576.90000000, 581.40000000, 585.30000000, 589.00000000, 592.70000000, 596.60000000, 601.10000000, 604.80000000, 609.30000000, 613.70000000, 617.70000000, 622.20000000, 626.00000000, 629.90000000, 634.00000000, 637.70000000, 641.60000000, 645.80000000, 649.90000000, 653.90000000, 658.10000000, 662.30000000, 666.20000000, 670.80000000, 674.20000000, 677.80000000, 681.90000000, 685.50000000, 688.70000000, 692.30000000, 696.00000000, 698.90000000, 702.30000000, 705.50000000, 708.70000000, 712.10000000, 715.00000000, 718.20000000, 721.30000000, 723.80000000, 727.00000000, 730.20000000, 732.40000000, 734.20000000, 737.30000000]</t>
  </si>
  <si>
    <t>[ -2.30010400,  -2.13803500,  -1.97219000,  -1.83434400,  -1.69723400,  -1.56776900,  -1.44211200,  -1.32798200,  -1.22045900,  -1.12445400,  -1.02778800,  -0.92560300,  -0.83038200,  -0.74685800,  -0.68071400,  -0.60674200,  -0.53064000,  -0.47260400,  -0.40306900,  -0.33715900,  -0.28611600,  -0.23909100,  -0.18816600,  -0.14346500,  -0.09782400,  -0.04940200,  -0.01438300,   0.01782200,   0.04984200,   0.08789400,   0.12007900,   0.15448000,   0.18231000,   0.20365800,   0.23044700,   0.25738500,   0.28394400,   0.29988700,   0.31813000,   0.34558600,   0.36094900,   0.37337100,   0.38412900,   0.39638100,   0.39674000,   0.39737500,   0.39908400,   0.39509600,   0.37894600,   0.37098300,   0.36579500,   0.36864800,   0.38477500,   0.39111200,   0.40084600,   0.41070000,   0.41901500,   0.42820700,   0.43550700,   0.43878400,   0.44392500,   0.44253500,   0.44053900,   0.43623900,   0.43950300,   0.44160300,   0.44239400,   0.44382400,   0.44416500,   0.43643100,   0.41887700,   0.40253400,   0.37534500,   0.33293500,   0.28840900,   0.22912700,   0.15196000,   0.06286800,  -0.04426200,  -0.16706800,  -0.30108800,  -0.44226600,  -0.60545800,  -0.77842900,  -0.95332000,  -1.09994300,  -1.21709500,  -1.32610700]</t>
  </si>
  <si>
    <t>[  1.55679100,   2.42048400,   3.47816900,   4.48092300,   5.47357100,   6.45588200,   7.48296300,   8.48956500,   9.49950000,  10.50750000,  11.50636400,  12.48826100,  13.45695700,  14.46500000,  15.49052600,  16.51705900,  17.49750000,  18.49058800,  19.50937500,  20.51625000,  21.52111100,  22.51178600,  23.47892900,  24.47076900,  25.49000000,  26.46740700,  27.45884600,  28.50125000,  29.47952400,  30.46526300,  31.48950000,  32.49650000,  33.49500000,  34.48500000,  35.31571400]</t>
  </si>
  <si>
    <t>[401.20000000, 404.80000000, 408.00000000, 411.00000000, 414.40000000, 418.00000000, 422.20000000, 426.20000000, 430.10000000, 433.80000000, 437.90000000, 442.10000000, 446.50000000, 450.60000000, 454.80000000, 459.40000000, 463.30000000, 467.80000000, 473.10000000, 477.30000000, 481.70000000, 486.20000000, 490.20000000, 494.40000000, 498.80000000, 502.80000000, 507.40000000, 511.80000000, 517.10000000, 521.50000000, 526.50000000, 530.40000000, 534.10000000, 538.20000000, 542.50000000, 546.40000000, 550.90000000, 554.50000000, 559.30000000, 563.50000000, 567.30000000, 571.20000000, 574.70000000, 578.50000000, 581.90000000, 585.60000000, 589.50000000, 593.20000000, 596.90000000, 601.40000000, 605.50000000, 610.50000000, 614.30000000, 618.90000000, 622.90000000, 626.50000000, 630.40000000, 634.40000000, 638.50000000, 642.30000000, 646.40000000, 650.70000000, 654.90000000, 658.80000000, 662.90000000, 667.20000000, 671.40000000, 674.90000000, 678.90000000, 682.70000000, 685.90000000, 689.70000000, 692.80000000, 696.50000000, 699.60000000, 703.10000000, 706.50000000, 709.70000000, 712.90000000, 716.00000000, 718.70000000, 721.70000000, 724.40000000, 728.10000000, 731.10000000, 733.20000000, 735.30000000, 738.10000000]</t>
  </si>
  <si>
    <t>[ -2.15331100,  -1.90306500,  -1.71626700,  -1.57814200,  -1.47290300,  -1.38719800,  -1.31623600,  -1.25316100,  -1.19257300,  -1.13251700,  -1.07338400,  -1.01616300,  -0.96293500,  -0.91249700,  -0.85939600,  -0.80618900,  -0.75563800,  -0.70232900,  -0.65124800,  -0.60578800,  -0.56095900,  -0.51572300,  -0.47197600,  -0.42792900,  -0.38662900,  -0.34956700,  -0.31314600,  -0.27550500,  -0.23652000,  -0.19826400,  -0.15984200,  -0.12486100,  -0.09200700,  -0.05890600,  -0.02715900,   0.00317400,   0.02996000,   0.05762700,   0.08547200,   0.10959900,   0.13138800,   0.15173300,   0.16942400,   0.18294800,   0.19196400,   0.19869400,   0.20105300,   0.20059600,   0.20029400,   0.20238400,   0.21212900,   0.22801700,   0.24831600,   0.26881300,   0.28593600,   0.30312400,   0.32120400,   0.33863700,   0.35423400,   0.36827600,   0.37913400,   0.38771100,   0.39438200,   0.40113600,   0.40933500,   0.42014900,   0.43066500,   0.43850600,   0.44263900,   0.44200400,   0.43526200,   0.42074400,   0.39700600,   0.36340900,   0.31934900,   0.26236600,   0.19049600,   0.10026200,  -0.00512700,  -0.12349200,  -0.25476500,  -0.40158800,  -0.56291200,  -0.73447200,  -0.89407400,  -1.02616400,  -1.14432600,  -1.24641300]</t>
  </si>
  <si>
    <t>SheetRef:ACS221_CC_tcarray</t>
  </si>
  <si>
    <t>SheetRef:ACS221_CC_taarray</t>
  </si>
  <si>
    <t>OOIBARCODE</t>
  </si>
  <si>
    <t>Int_Asset</t>
  </si>
  <si>
    <t>DESCRIPTION</t>
  </si>
  <si>
    <t>Type</t>
  </si>
  <si>
    <t>serial_number</t>
  </si>
  <si>
    <t>Date</t>
  </si>
  <si>
    <t>comments</t>
  </si>
  <si>
    <t>Science Map (name)</t>
  </si>
  <si>
    <t>Deployment</t>
  </si>
  <si>
    <t>Calibration</t>
  </si>
  <si>
    <t>Plot</t>
  </si>
  <si>
    <t>production load</t>
  </si>
  <si>
    <t>yes</t>
  </si>
  <si>
    <t>2/2</t>
  </si>
  <si>
    <t>-</t>
  </si>
  <si>
    <t>no</t>
  </si>
  <si>
    <t xml:space="preserve">   </t>
  </si>
  <si>
    <t>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</si>
</sst>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m&quot;/&quot;d&quot;/&quot;yyyy"/>
  </numFmts>
  <fonts count="14" x14ac:knownFonts="1">
    <font>
      <sz val="10"/>
      <color rgb="FF000000"/>
      <name val="Arial"/>
    </font>
    <font>
      <sz val="11"/>
      <name val="Calibri"/>
      <family val="2"/>
    </font>
    <font>
      <sz val="11"/>
      <color rgb="FF999999"/>
      <name val="Calibri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999999"/>
      <name val="Arial"/>
      <family val="2"/>
    </font>
    <font>
      <sz val="10"/>
      <color rgb="FF999999"/>
      <name val="Arial"/>
      <family val="2"/>
    </font>
    <font>
      <b/>
      <sz val="11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5" fontId="4" fillId="0" borderId="0" xfId="0" applyNumberFormat="1" applyFont="1" applyAlignment="1">
      <alignment horizontal="center" vertical="center"/>
    </xf>
    <xf numFmtId="20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horizontal="center" vertical="center"/>
    </xf>
    <xf numFmtId="2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5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2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horizontal="left" vertical="top"/>
    </xf>
    <xf numFmtId="0" fontId="8" fillId="0" borderId="0" xfId="0" applyFont="1" applyAlignment="1"/>
    <xf numFmtId="0" fontId="8" fillId="0" borderId="0" xfId="0" applyFont="1" applyAlignment="1">
      <alignment horizontal="center"/>
    </xf>
    <xf numFmtId="164" fontId="8" fillId="0" borderId="0" xfId="0" applyNumberFormat="1" applyFont="1" applyAlignment="1"/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0" fontId="8" fillId="0" borderId="0" xfId="0" applyFont="1" applyAlignment="1">
      <alignment horizontal="center"/>
    </xf>
    <xf numFmtId="0" fontId="1" fillId="3" borderId="0" xfId="0" applyFont="1" applyFill="1" applyAlignment="1">
      <alignment horizontal="center" vertical="top"/>
    </xf>
    <xf numFmtId="164" fontId="1" fillId="3" borderId="0" xfId="0" applyNumberFormat="1" applyFont="1" applyFill="1" applyAlignment="1">
      <alignment horizontal="left" vertical="top"/>
    </xf>
    <xf numFmtId="0" fontId="1" fillId="3" borderId="0" xfId="0" applyFont="1" applyFill="1" applyAlignment="1">
      <alignment horizontal="center" vertical="top"/>
    </xf>
    <xf numFmtId="164" fontId="1" fillId="3" borderId="0" xfId="0" applyNumberFormat="1" applyFont="1" applyFill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4" borderId="0" xfId="0" applyFont="1" applyFill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1" fillId="4" borderId="0" xfId="0" applyNumberFormat="1" applyFont="1" applyFill="1" applyAlignment="1">
      <alignment horizontal="left" vertical="top"/>
    </xf>
    <xf numFmtId="164" fontId="1" fillId="4" borderId="0" xfId="0" applyNumberFormat="1" applyFont="1" applyFill="1" applyAlignment="1">
      <alignment horizontal="left" vertical="top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0" fontId="9" fillId="5" borderId="0" xfId="0" applyFont="1" applyFill="1" applyAlignment="1">
      <alignment horizontal="left"/>
    </xf>
    <xf numFmtId="0" fontId="9" fillId="5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/>
    <xf numFmtId="164" fontId="12" fillId="0" borderId="0" xfId="0" applyNumberFormat="1" applyFont="1"/>
    <xf numFmtId="0" fontId="0" fillId="0" borderId="0" xfId="0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419100</xdr:colOff>
      <xdr:row>46</xdr:row>
      <xdr:rowOff>180975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419100</xdr:colOff>
      <xdr:row>46</xdr:row>
      <xdr:rowOff>180975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628650</xdr:colOff>
      <xdr:row>50</xdr:row>
      <xdr:rowOff>0</xdr:rowOff>
    </xdr:to>
    <xdr:sp macro="" textlink="">
      <xdr:nvSpPr>
        <xdr:cNvPr id="2052" name="Rectangle 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628650</xdr:colOff>
      <xdr:row>50</xdr:row>
      <xdr:rowOff>0</xdr:rowOff>
    </xdr:to>
    <xdr:sp macro="" textlink="">
      <xdr:nvSpPr>
        <xdr:cNvPr id="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70" zoomScaleNormal="70" workbookViewId="0">
      <pane ySplit="1" topLeftCell="A2" activePane="bottomLeft" state="frozen"/>
      <selection pane="bottomLeft" activeCell="J38" sqref="J38"/>
    </sheetView>
  </sheetViews>
  <sheetFormatPr defaultColWidth="17.28515625" defaultRowHeight="15" customHeight="1" x14ac:dyDescent="0.2"/>
  <cols>
    <col min="1" max="1" width="23.42578125" customWidth="1"/>
    <col min="2" max="2" width="32.5703125" customWidth="1"/>
    <col min="3" max="3" width="15.140625" customWidth="1"/>
    <col min="4" max="7" width="11.7109375" customWidth="1"/>
    <col min="8" max="11" width="14.42578125" customWidth="1"/>
    <col min="12" max="12" width="19.5703125" customWidth="1"/>
    <col min="13" max="15" width="14.42578125" customWidth="1"/>
  </cols>
  <sheetData>
    <row r="1" spans="1:15" ht="27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3"/>
    </row>
    <row r="2" spans="1:15" ht="15.75" customHeight="1" x14ac:dyDescent="0.2">
      <c r="A2" s="4" t="s">
        <v>12</v>
      </c>
      <c r="B2" s="5" t="s">
        <v>13</v>
      </c>
      <c r="C2" s="6" t="s">
        <v>14</v>
      </c>
      <c r="D2" s="7">
        <v>1</v>
      </c>
      <c r="E2" s="8">
        <v>41892</v>
      </c>
      <c r="F2" s="9">
        <v>0.61041666666666672</v>
      </c>
      <c r="G2" s="10">
        <v>42217</v>
      </c>
      <c r="H2" s="11" t="s">
        <v>15</v>
      </c>
      <c r="I2" s="11" t="s">
        <v>16</v>
      </c>
      <c r="J2" s="11">
        <v>80</v>
      </c>
      <c r="K2" s="11" t="s">
        <v>17</v>
      </c>
      <c r="L2" s="3"/>
      <c r="M2" s="12">
        <f t="shared" ref="M2:M4" si="0">((LEFT(H2,(FIND("°",H2,1)-1)))+(MID(H2,(FIND("°",H2,1)+1),(FIND("'",H2,1))-(FIND("°",H2,1)+1))/60))*(IF(RIGHT(H2,1)="N",1,-1))</f>
        <v>44.637300000000003</v>
      </c>
      <c r="N2" s="12">
        <f t="shared" ref="N2:N4" si="1">((LEFT(I2,(FIND("°",I2,1)-1)))+(MID(I2,(FIND("°",I2,1)+1),(FIND("'",I2,1))-(FIND("°",I2,1)+1))/60))*(IF(RIGHT(I2,1)="E",1,-1))</f>
        <v>-124.30559</v>
      </c>
      <c r="O2" s="13"/>
    </row>
    <row r="3" spans="1:15" ht="15.75" customHeight="1" x14ac:dyDescent="0.2">
      <c r="A3" s="14" t="s">
        <v>18</v>
      </c>
      <c r="B3" s="14" t="s">
        <v>19</v>
      </c>
      <c r="C3" s="15">
        <v>1</v>
      </c>
      <c r="D3" s="11">
        <v>1</v>
      </c>
      <c r="E3" s="8">
        <v>41904</v>
      </c>
      <c r="F3" s="16">
        <v>0.41111111111111109</v>
      </c>
      <c r="G3" s="10">
        <v>42217</v>
      </c>
      <c r="H3" s="11" t="s">
        <v>20</v>
      </c>
      <c r="I3" s="11" t="s">
        <v>21</v>
      </c>
      <c r="J3" s="11">
        <v>81</v>
      </c>
      <c r="K3" s="11" t="s">
        <v>17</v>
      </c>
      <c r="L3" s="14" t="s">
        <v>22</v>
      </c>
      <c r="M3" s="12">
        <f t="shared" si="0"/>
        <v>44.637390000000003</v>
      </c>
      <c r="N3" s="12">
        <f t="shared" si="1"/>
        <v>-124.30553999999999</v>
      </c>
      <c r="O3" s="18"/>
    </row>
    <row r="4" spans="1:15" ht="15.75" customHeight="1" x14ac:dyDescent="0.2">
      <c r="A4" s="14" t="s">
        <v>23</v>
      </c>
      <c r="B4" s="14" t="s">
        <v>24</v>
      </c>
      <c r="C4" s="15" t="s">
        <v>25</v>
      </c>
      <c r="D4" s="11">
        <v>1</v>
      </c>
      <c r="E4" s="8">
        <v>41892</v>
      </c>
      <c r="F4" s="16">
        <v>0.8</v>
      </c>
      <c r="G4" s="10">
        <v>42217</v>
      </c>
      <c r="H4" s="11" t="s">
        <v>26</v>
      </c>
      <c r="I4" s="11" t="s">
        <v>27</v>
      </c>
      <c r="J4" s="11">
        <v>82</v>
      </c>
      <c r="K4" s="11" t="s">
        <v>17</v>
      </c>
      <c r="L4" s="14" t="s">
        <v>28</v>
      </c>
      <c r="M4" s="12">
        <f t="shared" si="0"/>
        <v>44.637230000000002</v>
      </c>
      <c r="N4" s="12">
        <f t="shared" si="1"/>
        <v>-124.30551</v>
      </c>
      <c r="O4" s="18"/>
    </row>
    <row r="5" spans="1:15" ht="15.75" customHeight="1" x14ac:dyDescent="0.2">
      <c r="A5" s="3"/>
      <c r="B5" s="19"/>
      <c r="C5" s="20"/>
      <c r="D5" s="21"/>
      <c r="E5" s="22"/>
      <c r="F5" s="16"/>
      <c r="G5" s="21"/>
      <c r="H5" s="21"/>
      <c r="I5" s="21"/>
      <c r="J5" s="11"/>
      <c r="K5" s="7"/>
      <c r="L5" s="3"/>
      <c r="M5" s="23"/>
      <c r="N5" s="23"/>
      <c r="O5" s="13"/>
    </row>
    <row r="6" spans="1:15" ht="15.75" customHeight="1" x14ac:dyDescent="0.2">
      <c r="A6" s="4" t="s">
        <v>12</v>
      </c>
      <c r="B6" s="24" t="s">
        <v>13</v>
      </c>
      <c r="C6" s="15" t="s">
        <v>14</v>
      </c>
      <c r="D6" s="11">
        <v>2</v>
      </c>
      <c r="E6" s="8">
        <v>42218</v>
      </c>
      <c r="F6" s="16">
        <v>0.52777777777777779</v>
      </c>
      <c r="G6" s="10"/>
      <c r="H6" s="11" t="s">
        <v>15</v>
      </c>
      <c r="I6" s="11" t="s">
        <v>16</v>
      </c>
      <c r="J6" s="11">
        <v>80</v>
      </c>
      <c r="K6" s="11" t="s">
        <v>17</v>
      </c>
      <c r="L6" s="25" t="s">
        <v>29</v>
      </c>
      <c r="M6" s="12">
        <f t="shared" ref="M6:M8" si="2">((LEFT(H6,(FIND("°",H6,1)-1)))+(MID(H6,(FIND("°",H6,1)+1),(FIND("'",H6,1))-(FIND("°",H6,1)+1))/60))*(IF(RIGHT(H6,1)="N",1,-1))</f>
        <v>44.637300000000003</v>
      </c>
      <c r="N6" s="12">
        <f t="shared" ref="N6:N8" si="3">((LEFT(I6,(FIND("°",I6,1)-1)))+(MID(I6,(FIND("°",I6,1)+1),(FIND("'",I6,1))-(FIND("°",I6,1)+1))/60))*(IF(RIGHT(I6,1)="E",1,-1))</f>
        <v>-124.30559</v>
      </c>
      <c r="O6" s="26"/>
    </row>
    <row r="7" spans="1:15" ht="15.75" customHeight="1" x14ac:dyDescent="0.2">
      <c r="A7" s="14" t="s">
        <v>30</v>
      </c>
      <c r="B7" s="14" t="s">
        <v>19</v>
      </c>
      <c r="C7" s="15">
        <v>5</v>
      </c>
      <c r="D7" s="11">
        <v>2</v>
      </c>
      <c r="E7" s="8">
        <v>42218</v>
      </c>
      <c r="F7" s="16">
        <v>0.7583333333333333</v>
      </c>
      <c r="G7" s="17"/>
      <c r="H7" s="11" t="s">
        <v>31</v>
      </c>
      <c r="I7" s="11" t="s">
        <v>32</v>
      </c>
      <c r="J7" s="11">
        <v>81</v>
      </c>
      <c r="K7" s="11" t="s">
        <v>33</v>
      </c>
      <c r="L7" s="26"/>
      <c r="M7" s="12">
        <f t="shared" si="2"/>
        <v>44.637388333333334</v>
      </c>
      <c r="N7" s="12">
        <f t="shared" si="3"/>
        <v>-124.30547166666666</v>
      </c>
      <c r="O7" s="26"/>
    </row>
    <row r="8" spans="1:15" ht="15.75" customHeight="1" x14ac:dyDescent="0.2">
      <c r="A8" s="14" t="s">
        <v>34</v>
      </c>
      <c r="B8" s="14" t="s">
        <v>24</v>
      </c>
      <c r="C8" s="15">
        <v>108</v>
      </c>
      <c r="D8" s="11">
        <v>2</v>
      </c>
      <c r="E8" s="8">
        <v>42218</v>
      </c>
      <c r="F8" s="16">
        <v>0.52777777777777779</v>
      </c>
      <c r="G8" s="17"/>
      <c r="H8" s="11" t="s">
        <v>35</v>
      </c>
      <c r="I8" s="11" t="s">
        <v>36</v>
      </c>
      <c r="J8" s="11">
        <v>80</v>
      </c>
      <c r="K8" s="11" t="s">
        <v>33</v>
      </c>
      <c r="L8" s="26"/>
      <c r="M8" s="12">
        <f t="shared" si="2"/>
        <v>44.637301666666666</v>
      </c>
      <c r="N8" s="12">
        <f t="shared" si="3"/>
        <v>-124.30549000000001</v>
      </c>
      <c r="O8" s="26"/>
    </row>
    <row r="9" spans="1:15" ht="15.75" customHeight="1" x14ac:dyDescent="0.2">
      <c r="A9" s="3"/>
      <c r="B9" s="3"/>
      <c r="C9" s="20"/>
      <c r="D9" s="21"/>
      <c r="E9" s="22"/>
      <c r="F9" s="16"/>
      <c r="G9" s="21"/>
      <c r="H9" s="21"/>
      <c r="I9" s="21"/>
      <c r="J9" s="11"/>
      <c r="K9" s="7"/>
      <c r="L9" s="27"/>
      <c r="M9" s="23"/>
      <c r="N9" s="23"/>
      <c r="O9" s="27"/>
    </row>
    <row r="10" spans="1:15" ht="15.75" customHeight="1" x14ac:dyDescent="0.2">
      <c r="A10" s="14" t="s">
        <v>37</v>
      </c>
      <c r="B10" s="4" t="s">
        <v>38</v>
      </c>
      <c r="C10" s="6" t="s">
        <v>39</v>
      </c>
      <c r="D10" s="7">
        <v>1</v>
      </c>
      <c r="E10" s="8">
        <v>41892</v>
      </c>
      <c r="F10" s="16">
        <v>0.65486111111111112</v>
      </c>
      <c r="G10" s="10">
        <v>42217</v>
      </c>
      <c r="H10" s="11" t="s">
        <v>40</v>
      </c>
      <c r="I10" s="11" t="s">
        <v>41</v>
      </c>
      <c r="J10" s="11">
        <v>80</v>
      </c>
      <c r="K10" s="7" t="s">
        <v>17</v>
      </c>
      <c r="L10" s="27"/>
      <c r="M10" s="12">
        <f t="shared" ref="M10:M18" si="4">((LEFT(H10,(FIND("°",H10,1)-1)))+(MID(H10,(FIND("°",H10,1)+1),(FIND("'",H10,1))-(FIND("°",H10,1)+1))/60))*(IF(RIGHT(H10,1)="N",1,-1))</f>
        <v>44.637</v>
      </c>
      <c r="N10" s="12">
        <f t="shared" ref="N10:N18" si="5">((LEFT(I10,(FIND("°",I10,1)-1)))+(MID(I10,(FIND("°",I10,1)+1),(FIND("'",I10,1))-(FIND("°",I10,1)+1))/60))*(IF(RIGHT(I10,1)="E",1,-1))</f>
        <v>-124.30587</v>
      </c>
      <c r="O10" s="27"/>
    </row>
    <row r="11" spans="1:15" ht="15.75" customHeight="1" x14ac:dyDescent="0.2">
      <c r="A11" s="14" t="s">
        <v>42</v>
      </c>
      <c r="B11" s="24" t="s">
        <v>43</v>
      </c>
      <c r="C11" s="15">
        <v>18493</v>
      </c>
      <c r="D11" s="11">
        <v>1</v>
      </c>
      <c r="E11" s="8">
        <v>41892</v>
      </c>
      <c r="F11" s="16">
        <v>0.65486111111111112</v>
      </c>
      <c r="G11" s="10">
        <v>42217</v>
      </c>
      <c r="H11" s="11" t="s">
        <v>40</v>
      </c>
      <c r="I11" s="11" t="s">
        <v>41</v>
      </c>
      <c r="J11" s="11">
        <v>80</v>
      </c>
      <c r="K11" s="11" t="s">
        <v>17</v>
      </c>
      <c r="L11" s="26"/>
      <c r="M11" s="12">
        <f t="shared" si="4"/>
        <v>44.637</v>
      </c>
      <c r="N11" s="12">
        <f t="shared" si="5"/>
        <v>-124.30587</v>
      </c>
      <c r="O11" s="26"/>
    </row>
    <row r="12" spans="1:15" ht="15.75" customHeight="1" x14ac:dyDescent="0.2">
      <c r="A12" s="14" t="s">
        <v>44</v>
      </c>
      <c r="B12" s="14" t="s">
        <v>45</v>
      </c>
      <c r="C12" s="15">
        <v>7230</v>
      </c>
      <c r="D12" s="11">
        <v>1</v>
      </c>
      <c r="E12" s="8">
        <v>41892</v>
      </c>
      <c r="F12" s="16">
        <v>0.65486111111111112</v>
      </c>
      <c r="G12" s="10">
        <v>42217</v>
      </c>
      <c r="H12" s="11" t="s">
        <v>40</v>
      </c>
      <c r="I12" s="11" t="s">
        <v>41</v>
      </c>
      <c r="J12" s="11">
        <v>80</v>
      </c>
      <c r="K12" s="11" t="s">
        <v>17</v>
      </c>
      <c r="L12" s="26"/>
      <c r="M12" s="12">
        <f t="shared" si="4"/>
        <v>44.637</v>
      </c>
      <c r="N12" s="12">
        <f t="shared" si="5"/>
        <v>-124.30587</v>
      </c>
      <c r="O12" s="26"/>
    </row>
    <row r="13" spans="1:15" ht="15.75" customHeight="1" x14ac:dyDescent="0.2">
      <c r="A13" s="14" t="s">
        <v>46</v>
      </c>
      <c r="B13" s="24" t="s">
        <v>47</v>
      </c>
      <c r="C13" s="15">
        <v>216</v>
      </c>
      <c r="D13" s="11">
        <v>1</v>
      </c>
      <c r="E13" s="8">
        <v>41892</v>
      </c>
      <c r="F13" s="16">
        <v>0.65486111111111112</v>
      </c>
      <c r="G13" s="10">
        <v>42217</v>
      </c>
      <c r="H13" s="11" t="s">
        <v>40</v>
      </c>
      <c r="I13" s="11" t="s">
        <v>41</v>
      </c>
      <c r="J13" s="11">
        <v>80</v>
      </c>
      <c r="K13" s="11" t="s">
        <v>17</v>
      </c>
      <c r="L13" s="26"/>
      <c r="M13" s="12">
        <f t="shared" si="4"/>
        <v>44.637</v>
      </c>
      <c r="N13" s="12">
        <f t="shared" si="5"/>
        <v>-124.30587</v>
      </c>
      <c r="O13" s="26"/>
    </row>
    <row r="14" spans="1:15" ht="15.75" customHeight="1" x14ac:dyDescent="0.2">
      <c r="A14" s="14" t="s">
        <v>48</v>
      </c>
      <c r="B14" s="24" t="s">
        <v>49</v>
      </c>
      <c r="C14" s="15">
        <v>8167</v>
      </c>
      <c r="D14" s="11">
        <v>1</v>
      </c>
      <c r="E14" s="8">
        <v>41892</v>
      </c>
      <c r="F14" s="16">
        <v>0.65486111111111112</v>
      </c>
      <c r="G14" s="10">
        <v>42217</v>
      </c>
      <c r="H14" s="11" t="s">
        <v>40</v>
      </c>
      <c r="I14" s="11" t="s">
        <v>41</v>
      </c>
      <c r="J14" s="11">
        <v>80</v>
      </c>
      <c r="K14" s="11" t="s">
        <v>17</v>
      </c>
      <c r="L14" s="26"/>
      <c r="M14" s="12">
        <f t="shared" si="4"/>
        <v>44.637</v>
      </c>
      <c r="N14" s="12">
        <f t="shared" si="5"/>
        <v>-124.30587</v>
      </c>
      <c r="O14" s="26"/>
    </row>
    <row r="15" spans="1:15" ht="15.75" customHeight="1" x14ac:dyDescent="0.2">
      <c r="A15" s="14" t="s">
        <v>50</v>
      </c>
      <c r="B15" s="24" t="s">
        <v>51</v>
      </c>
      <c r="C15" s="15">
        <v>169</v>
      </c>
      <c r="D15" s="11">
        <v>1</v>
      </c>
      <c r="E15" s="8">
        <v>41892</v>
      </c>
      <c r="F15" s="16">
        <v>0.65486111111111112</v>
      </c>
      <c r="G15" s="10">
        <v>42217</v>
      </c>
      <c r="H15" s="11" t="s">
        <v>40</v>
      </c>
      <c r="I15" s="11" t="s">
        <v>41</v>
      </c>
      <c r="J15" s="11">
        <v>80</v>
      </c>
      <c r="K15" s="11" t="s">
        <v>17</v>
      </c>
      <c r="L15" s="25" t="s">
        <v>52</v>
      </c>
      <c r="M15" s="12">
        <f t="shared" si="4"/>
        <v>44.637</v>
      </c>
      <c r="N15" s="12">
        <f t="shared" si="5"/>
        <v>-124.30587</v>
      </c>
      <c r="O15" s="25"/>
    </row>
    <row r="16" spans="1:15" ht="15.75" customHeight="1" x14ac:dyDescent="0.2">
      <c r="A16" s="14" t="s">
        <v>53</v>
      </c>
      <c r="B16" s="24" t="s">
        <v>54</v>
      </c>
      <c r="C16" s="15" t="s">
        <v>55</v>
      </c>
      <c r="D16" s="11">
        <v>1</v>
      </c>
      <c r="E16" s="8">
        <v>41892</v>
      </c>
      <c r="F16" s="16">
        <v>0.65486111111111112</v>
      </c>
      <c r="G16" s="10">
        <v>42217</v>
      </c>
      <c r="H16" s="11" t="s">
        <v>40</v>
      </c>
      <c r="I16" s="11" t="s">
        <v>41</v>
      </c>
      <c r="J16" s="11">
        <v>80</v>
      </c>
      <c r="K16" s="11" t="s">
        <v>17</v>
      </c>
      <c r="L16" s="26"/>
      <c r="M16" s="12">
        <f t="shared" si="4"/>
        <v>44.637</v>
      </c>
      <c r="N16" s="12">
        <f t="shared" si="5"/>
        <v>-124.30587</v>
      </c>
      <c r="O16" s="26"/>
    </row>
    <row r="17" spans="1:15" ht="15.75" customHeight="1" x14ac:dyDescent="0.2">
      <c r="A17" s="14" t="s">
        <v>56</v>
      </c>
      <c r="B17" s="24" t="s">
        <v>57</v>
      </c>
      <c r="C17" s="15" t="s">
        <v>58</v>
      </c>
      <c r="D17" s="11">
        <v>1</v>
      </c>
      <c r="E17" s="8">
        <v>41892</v>
      </c>
      <c r="F17" s="16">
        <v>0.65486111111111112</v>
      </c>
      <c r="G17" s="10">
        <v>42217</v>
      </c>
      <c r="H17" s="11" t="s">
        <v>40</v>
      </c>
      <c r="I17" s="11" t="s">
        <v>41</v>
      </c>
      <c r="J17" s="11">
        <v>80</v>
      </c>
      <c r="K17" s="11" t="s">
        <v>17</v>
      </c>
      <c r="L17" s="26"/>
      <c r="M17" s="12">
        <f t="shared" si="4"/>
        <v>44.637</v>
      </c>
      <c r="N17" s="12">
        <f t="shared" si="5"/>
        <v>-124.30587</v>
      </c>
      <c r="O17" s="26"/>
    </row>
    <row r="18" spans="1:15" ht="15.75" customHeight="1" x14ac:dyDescent="0.2">
      <c r="A18" s="14" t="s">
        <v>59</v>
      </c>
      <c r="B18" s="14" t="s">
        <v>60</v>
      </c>
      <c r="C18" s="15">
        <v>1248</v>
      </c>
      <c r="D18" s="11">
        <v>1</v>
      </c>
      <c r="E18" s="8">
        <v>41892</v>
      </c>
      <c r="F18" s="16">
        <v>0.65486111111111112</v>
      </c>
      <c r="G18" s="10">
        <v>42217</v>
      </c>
      <c r="H18" s="11" t="s">
        <v>40</v>
      </c>
      <c r="I18" s="11" t="s">
        <v>41</v>
      </c>
      <c r="J18" s="11">
        <v>80</v>
      </c>
      <c r="K18" s="11" t="s">
        <v>17</v>
      </c>
      <c r="L18" s="26"/>
      <c r="M18" s="12">
        <f t="shared" si="4"/>
        <v>44.637</v>
      </c>
      <c r="N18" s="12">
        <f t="shared" si="5"/>
        <v>-124.30587</v>
      </c>
      <c r="O18" s="26"/>
    </row>
    <row r="19" spans="1:15" ht="15.75" customHeight="1" x14ac:dyDescent="0.2">
      <c r="A19" s="3"/>
      <c r="B19" s="3"/>
      <c r="C19" s="20"/>
      <c r="D19" s="21"/>
      <c r="E19" s="22"/>
      <c r="F19" s="16"/>
      <c r="G19" s="21"/>
      <c r="H19" s="21"/>
      <c r="I19" s="21"/>
      <c r="J19" s="11"/>
      <c r="K19" s="7"/>
      <c r="L19" s="27"/>
      <c r="M19" s="23"/>
      <c r="N19" s="23"/>
      <c r="O19" s="27"/>
    </row>
    <row r="20" spans="1:15" ht="15.75" customHeight="1" x14ac:dyDescent="0.2">
      <c r="A20" s="28" t="s">
        <v>61</v>
      </c>
      <c r="B20" s="3" t="s">
        <v>38</v>
      </c>
      <c r="C20" s="20" t="s">
        <v>62</v>
      </c>
      <c r="D20" s="21">
        <v>2</v>
      </c>
      <c r="E20" s="8">
        <v>42218</v>
      </c>
      <c r="F20" s="29">
        <v>0.22916666666666666</v>
      </c>
      <c r="G20" s="30"/>
      <c r="H20" s="31" t="s">
        <v>63</v>
      </c>
      <c r="I20" s="31" t="s">
        <v>64</v>
      </c>
      <c r="J20" s="31">
        <v>80</v>
      </c>
      <c r="K20" s="7" t="s">
        <v>33</v>
      </c>
      <c r="L20" s="27"/>
      <c r="M20" s="12">
        <f t="shared" ref="M20:M28" si="6">((LEFT(H20,(FIND("°",H20,1)-1)))+(MID(H20,(FIND("°",H20,1)+1),(FIND("'",H20,1))-(FIND("°",H20,1)+1))/60))*(IF(RIGHT(H20,1)="N",1,-1))</f>
        <v>44.637084999999999</v>
      </c>
      <c r="N20" s="12">
        <f t="shared" ref="N20:N28" si="7">((LEFT(I20,(FIND("°",I20,1)-1)))+(MID(I20,(FIND("°",I20,1)+1),(FIND("'",I20,1))-(FIND("°",I20,1)+1))/60))*(IF(RIGHT(I20,1)="E",1,-1))</f>
        <v>-124.30594833333333</v>
      </c>
      <c r="O20" s="27"/>
    </row>
    <row r="21" spans="1:15" ht="15.75" customHeight="1" x14ac:dyDescent="0.2">
      <c r="A21" s="14" t="s">
        <v>65</v>
      </c>
      <c r="B21" s="24" t="s">
        <v>43</v>
      </c>
      <c r="C21" s="11">
        <v>19003</v>
      </c>
      <c r="D21" s="11">
        <v>2</v>
      </c>
      <c r="E21" s="8">
        <v>42218</v>
      </c>
      <c r="F21" s="29">
        <v>0.22916666666666666</v>
      </c>
      <c r="G21" s="30"/>
      <c r="H21" s="31" t="s">
        <v>63</v>
      </c>
      <c r="I21" s="31" t="s">
        <v>64</v>
      </c>
      <c r="J21" s="31">
        <v>80</v>
      </c>
      <c r="K21" s="11" t="s">
        <v>33</v>
      </c>
      <c r="L21" s="26"/>
      <c r="M21" s="12">
        <f t="shared" si="6"/>
        <v>44.637084999999999</v>
      </c>
      <c r="N21" s="12">
        <f t="shared" si="7"/>
        <v>-124.30594833333333</v>
      </c>
      <c r="O21" s="26"/>
    </row>
    <row r="22" spans="1:15" ht="15.75" customHeight="1" x14ac:dyDescent="0.2">
      <c r="A22" s="14" t="s">
        <v>66</v>
      </c>
      <c r="B22" s="14" t="s">
        <v>45</v>
      </c>
      <c r="C22" s="11" t="s">
        <v>67</v>
      </c>
      <c r="D22" s="11">
        <v>2</v>
      </c>
      <c r="E22" s="8">
        <v>42218</v>
      </c>
      <c r="F22" s="29">
        <v>0.22916666666666666</v>
      </c>
      <c r="G22" s="30"/>
      <c r="H22" s="31" t="s">
        <v>63</v>
      </c>
      <c r="I22" s="31" t="s">
        <v>64</v>
      </c>
      <c r="J22" s="31">
        <v>80</v>
      </c>
      <c r="K22" s="11" t="s">
        <v>33</v>
      </c>
      <c r="L22" s="26"/>
      <c r="M22" s="12">
        <f t="shared" si="6"/>
        <v>44.637084999999999</v>
      </c>
      <c r="N22" s="12">
        <f t="shared" si="7"/>
        <v>-124.30594833333333</v>
      </c>
      <c r="O22" s="26"/>
    </row>
    <row r="23" spans="1:15" ht="15.75" customHeight="1" x14ac:dyDescent="0.2">
      <c r="A23" s="14" t="s">
        <v>68</v>
      </c>
      <c r="B23" s="24" t="s">
        <v>47</v>
      </c>
      <c r="C23" s="15">
        <v>311</v>
      </c>
      <c r="D23" s="11">
        <v>2</v>
      </c>
      <c r="E23" s="8">
        <v>42218</v>
      </c>
      <c r="F23" s="29">
        <v>0.22916666666666666</v>
      </c>
      <c r="G23" s="17"/>
      <c r="H23" s="11" t="s">
        <v>63</v>
      </c>
      <c r="I23" s="11" t="s">
        <v>64</v>
      </c>
      <c r="J23" s="11">
        <v>80</v>
      </c>
      <c r="K23" s="11" t="s">
        <v>33</v>
      </c>
      <c r="L23" s="26"/>
      <c r="M23" s="12">
        <f t="shared" si="6"/>
        <v>44.637084999999999</v>
      </c>
      <c r="N23" s="12">
        <f t="shared" si="7"/>
        <v>-124.30594833333333</v>
      </c>
      <c r="O23" s="26"/>
    </row>
    <row r="24" spans="1:15" ht="15.75" customHeight="1" x14ac:dyDescent="0.2">
      <c r="A24" s="14" t="s">
        <v>69</v>
      </c>
      <c r="B24" s="24" t="s">
        <v>49</v>
      </c>
      <c r="C24" s="15">
        <v>5157</v>
      </c>
      <c r="D24" s="11">
        <v>2</v>
      </c>
      <c r="E24" s="8">
        <v>42218</v>
      </c>
      <c r="F24" s="29">
        <v>0.22916666666666666</v>
      </c>
      <c r="G24" s="17"/>
      <c r="H24" s="11" t="s">
        <v>63</v>
      </c>
      <c r="I24" s="11" t="s">
        <v>64</v>
      </c>
      <c r="J24" s="11">
        <v>80</v>
      </c>
      <c r="K24" s="11" t="s">
        <v>33</v>
      </c>
      <c r="L24" s="26"/>
      <c r="M24" s="12">
        <f t="shared" si="6"/>
        <v>44.637084999999999</v>
      </c>
      <c r="N24" s="12">
        <f t="shared" si="7"/>
        <v>-124.30594833333333</v>
      </c>
      <c r="O24" s="26"/>
    </row>
    <row r="25" spans="1:15" ht="15.75" customHeight="1" x14ac:dyDescent="0.2">
      <c r="A25" s="14" t="s">
        <v>70</v>
      </c>
      <c r="B25" s="24" t="s">
        <v>51</v>
      </c>
      <c r="C25" s="15">
        <v>221</v>
      </c>
      <c r="D25" s="11">
        <v>2</v>
      </c>
      <c r="E25" s="8">
        <v>42218</v>
      </c>
      <c r="F25" s="29">
        <v>0.22916666666666666</v>
      </c>
      <c r="G25" s="17"/>
      <c r="H25" s="11" t="s">
        <v>63</v>
      </c>
      <c r="I25" s="11" t="s">
        <v>64</v>
      </c>
      <c r="J25" s="11">
        <v>80</v>
      </c>
      <c r="K25" s="11" t="s">
        <v>33</v>
      </c>
      <c r="L25" s="26"/>
      <c r="M25" s="12">
        <f t="shared" si="6"/>
        <v>44.637084999999999</v>
      </c>
      <c r="N25" s="12">
        <f t="shared" si="7"/>
        <v>-124.30594833333333</v>
      </c>
      <c r="O25" s="26"/>
    </row>
    <row r="26" spans="1:15" ht="15.75" customHeight="1" x14ac:dyDescent="0.2">
      <c r="A26" s="28" t="s">
        <v>71</v>
      </c>
      <c r="B26" s="24" t="s">
        <v>54</v>
      </c>
      <c r="C26" s="15" t="s">
        <v>72</v>
      </c>
      <c r="D26" s="11">
        <v>2</v>
      </c>
      <c r="E26" s="8">
        <v>42218</v>
      </c>
      <c r="F26" s="29">
        <v>0.22916666666666666</v>
      </c>
      <c r="G26" s="17"/>
      <c r="H26" s="11" t="s">
        <v>63</v>
      </c>
      <c r="I26" s="11" t="s">
        <v>64</v>
      </c>
      <c r="J26" s="11">
        <v>80</v>
      </c>
      <c r="K26" s="11" t="s">
        <v>33</v>
      </c>
      <c r="L26" s="26"/>
      <c r="M26" s="12">
        <f t="shared" si="6"/>
        <v>44.637084999999999</v>
      </c>
      <c r="N26" s="12">
        <f t="shared" si="7"/>
        <v>-124.30594833333333</v>
      </c>
      <c r="O26" s="26"/>
    </row>
    <row r="27" spans="1:15" ht="15.75" customHeight="1" x14ac:dyDescent="0.2">
      <c r="A27" s="28" t="s">
        <v>73</v>
      </c>
      <c r="B27" s="24" t="s">
        <v>57</v>
      </c>
      <c r="C27" s="15" t="s">
        <v>74</v>
      </c>
      <c r="D27" s="11">
        <v>2</v>
      </c>
      <c r="E27" s="8">
        <v>42218</v>
      </c>
      <c r="F27" s="29">
        <v>0.22916666666666666</v>
      </c>
      <c r="G27" s="17"/>
      <c r="H27" s="11" t="s">
        <v>63</v>
      </c>
      <c r="I27" s="11" t="s">
        <v>64</v>
      </c>
      <c r="J27" s="11">
        <v>80</v>
      </c>
      <c r="K27" s="11" t="s">
        <v>33</v>
      </c>
      <c r="L27" s="26"/>
      <c r="M27" s="12">
        <f t="shared" si="6"/>
        <v>44.637084999999999</v>
      </c>
      <c r="N27" s="12">
        <f t="shared" si="7"/>
        <v>-124.30594833333333</v>
      </c>
      <c r="O27" s="26"/>
    </row>
    <row r="28" spans="1:15" ht="15.75" customHeight="1" x14ac:dyDescent="0.2">
      <c r="A28" s="28" t="s">
        <v>75</v>
      </c>
      <c r="B28" s="14" t="s">
        <v>60</v>
      </c>
      <c r="C28" s="11">
        <v>1411</v>
      </c>
      <c r="D28" s="11">
        <v>2</v>
      </c>
      <c r="E28" s="8">
        <v>42218</v>
      </c>
      <c r="F28" s="29">
        <v>0.24097222222222223</v>
      </c>
      <c r="G28" s="30"/>
      <c r="H28" s="31" t="s">
        <v>76</v>
      </c>
      <c r="I28" s="31" t="s">
        <v>77</v>
      </c>
      <c r="J28" s="31">
        <v>81</v>
      </c>
      <c r="K28" s="11" t="s">
        <v>33</v>
      </c>
      <c r="L28" s="26"/>
      <c r="M28" s="12">
        <f t="shared" si="6"/>
        <v>44.637036666666667</v>
      </c>
      <c r="N28" s="12">
        <f t="shared" si="7"/>
        <v>-124.30585666666667</v>
      </c>
      <c r="O28" s="26"/>
    </row>
    <row r="29" spans="1:15" ht="15.75" customHeight="1" x14ac:dyDescent="0.2">
      <c r="A29" s="14"/>
      <c r="B29" s="3"/>
      <c r="C29" s="20"/>
      <c r="D29" s="21"/>
      <c r="E29" s="22"/>
      <c r="F29" s="16"/>
      <c r="G29" s="21"/>
      <c r="H29" s="21"/>
      <c r="I29" s="21"/>
      <c r="J29" s="11"/>
      <c r="K29" s="7"/>
      <c r="L29" s="27"/>
      <c r="M29" s="23"/>
      <c r="N29" s="23"/>
      <c r="O29" s="27"/>
    </row>
    <row r="30" spans="1:15" ht="15.75" customHeight="1" x14ac:dyDescent="0.2">
      <c r="A30" s="13"/>
      <c r="B30" s="19"/>
      <c r="C30" s="21"/>
      <c r="D30" s="32"/>
      <c r="E30" s="21"/>
      <c r="F30" s="32"/>
      <c r="G30" s="32"/>
      <c r="H30" s="32"/>
      <c r="I30" s="32"/>
      <c r="J30" s="32"/>
      <c r="K30" s="32"/>
      <c r="L30" s="27"/>
      <c r="M30" s="33"/>
      <c r="N30" s="33"/>
      <c r="O30" s="27"/>
    </row>
    <row r="31" spans="1:15" ht="15.75" customHeight="1" x14ac:dyDescent="0.2">
      <c r="A31" s="13"/>
      <c r="B31" s="19"/>
      <c r="C31" s="21"/>
      <c r="D31" s="32"/>
      <c r="E31" s="21"/>
      <c r="F31" s="32"/>
      <c r="G31" s="32"/>
      <c r="H31" s="32"/>
      <c r="I31" s="32"/>
      <c r="J31" s="32"/>
      <c r="K31" s="32"/>
      <c r="L31" s="27"/>
      <c r="M31" s="33"/>
      <c r="N31" s="33"/>
      <c r="O31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8"/>
  <sheetViews>
    <sheetView zoomScale="80" zoomScaleNormal="80" workbookViewId="0">
      <pane ySplit="1" topLeftCell="A38" activePane="bottomLeft" state="frozen"/>
      <selection pane="bottomLeft" activeCell="I63" sqref="I63"/>
    </sheetView>
  </sheetViews>
  <sheetFormatPr defaultColWidth="17.28515625" defaultRowHeight="15" customHeight="1" x14ac:dyDescent="0.2"/>
  <cols>
    <col min="1" max="1" width="33.42578125" customWidth="1"/>
    <col min="2" max="2" width="20.7109375" customWidth="1"/>
    <col min="3" max="3" width="13.42578125" customWidth="1"/>
    <col min="4" max="4" width="11.5703125" customWidth="1"/>
    <col min="5" max="5" width="19" customWidth="1"/>
    <col min="6" max="6" width="16.5703125" customWidth="1"/>
    <col min="7" max="7" width="21.85546875" customWidth="1"/>
    <col min="8" max="8" width="15.5703125" customWidth="1"/>
    <col min="9" max="9" width="34" customWidth="1"/>
    <col min="10" max="10" width="14.42578125" customWidth="1"/>
  </cols>
  <sheetData>
    <row r="1" spans="1:10" ht="27" customHeight="1" x14ac:dyDescent="0.2">
      <c r="A1" s="1" t="s">
        <v>1</v>
      </c>
      <c r="B1" s="1" t="s">
        <v>0</v>
      </c>
      <c r="C1" s="1" t="s">
        <v>78</v>
      </c>
      <c r="D1" s="1" t="s">
        <v>3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11</v>
      </c>
      <c r="J1" s="34"/>
    </row>
    <row r="2" spans="1:10" ht="15.75" customHeight="1" x14ac:dyDescent="0.2">
      <c r="A2" s="35"/>
      <c r="B2" s="36" t="str">
        <f ca="1">IFERROR(__xludf.DUMMYFUNCTION("if(isblank(A2),"""",filter(Moorings!A:A,Moorings!B:B=left(A2,14),Moorings!D:D=D2))"),"")</f>
        <v/>
      </c>
      <c r="C2" s="36" t="str">
        <f ca="1">IFERROR(__xludf.DUMMYFUNCTION("if(isblank(A2),"""",filter(Moorings!C:C,Moorings!B:B=left(A2,14),Moorings!D:D=D2))"),"")</f>
        <v/>
      </c>
      <c r="D2" s="35"/>
      <c r="E2" s="36" t="str">
        <f ca="1">IFERROR(__xludf.DUMMYFUNCTION("if(isblank(A2),"""",filter(Moorings!A:A,Moorings!B:B=A2,Moorings!D:D=D2))"),"")</f>
        <v/>
      </c>
      <c r="F2" s="36" t="str">
        <f ca="1">IFERROR(__xludf.DUMMYFUNCTION("if(isblank(A2),"""",filter(Moorings!C:C,Moorings!B:B=A2,Moorings!D:D=D2))"),"")</f>
        <v/>
      </c>
      <c r="G2" s="35"/>
      <c r="H2" s="37"/>
      <c r="I2" s="35"/>
      <c r="J2" s="38"/>
    </row>
    <row r="3" spans="1:10" ht="15.75" customHeight="1" x14ac:dyDescent="0.2">
      <c r="A3" s="39" t="s">
        <v>19</v>
      </c>
      <c r="B3" s="40" t="str">
        <f ca="1">IFERROR(__xludf.DUMMYFUNCTION("if(isblank(A3),"""",filter(Moorings!A:A,Moorings!B:B=left(A3,14),Moorings!D:D=D3))"),"ATAPL-65244-030-0025")</f>
        <v>ATAPL-65244-030-0025</v>
      </c>
      <c r="C3" s="40" t="str">
        <f ca="1">IFERROR(__xludf.DUMMYFUNCTION("if(isblank(A3),"""",filter(Moorings!C:C,Moorings!B:B=left(A3,14),Moorings!D:D=D3))"),"SN0025")</f>
        <v>SN0025</v>
      </c>
      <c r="D3" s="41">
        <v>1</v>
      </c>
      <c r="E3" s="40" t="str">
        <f ca="1">IFERROR(__xludf.DUMMYFUNCTION("if(isblank(A3),"""",filter(Moorings!A:A,Moorings!B:B=A3,Moorings!D:D=D3))"),"N00692")</f>
        <v>N00692</v>
      </c>
      <c r="F3" s="40" t="str">
        <f ca="1">IFERROR(__xludf.DUMMYFUNCTION("if(isblank(A3),"""",filter(Moorings!C:C,Moorings!B:B=A3,Moorings!D:D=D3))"),"1")</f>
        <v>1</v>
      </c>
      <c r="G3" s="38"/>
      <c r="H3" s="42"/>
      <c r="I3" s="38"/>
      <c r="J3" s="38"/>
    </row>
    <row r="4" spans="1:10" ht="15.75" customHeight="1" x14ac:dyDescent="0.2">
      <c r="A4" s="39" t="s">
        <v>24</v>
      </c>
      <c r="B4" s="40" t="str">
        <f ca="1">IFERROR(__xludf.DUMMYFUNCTION("if(isblank(A4),"""",filter(Moorings!A:A,Moorings!B:B=left(A4,14),Moorings!D:D=D4))"),"ATAPL-65244-030-0025")</f>
        <v>ATAPL-65244-030-0025</v>
      </c>
      <c r="C4" s="40" t="str">
        <f ca="1">IFERROR(__xludf.DUMMYFUNCTION("if(isblank(A4),"""",filter(Moorings!C:C,Moorings!B:B=left(A4,14),Moorings!D:D=D4))"),"SN0025")</f>
        <v>SN0025</v>
      </c>
      <c r="D4" s="41">
        <v>1</v>
      </c>
      <c r="E4" s="40" t="str">
        <f ca="1">IFERROR(__xludf.DUMMYFUNCTION("if(isblank(A4),"""",filter(Moorings!A:A,Moorings!B:B=A4,Moorings!D:D=D4))"),"N00694")</f>
        <v>N00694</v>
      </c>
      <c r="F4" s="40" t="str">
        <f ca="1">IFERROR(__xludf.DUMMYFUNCTION("if(isblank(A4),"""",filter(Moorings!C:C,Moorings!B:B=A4,Moorings!D:D=D4))"),"0484-6002-0100")</f>
        <v>0484-6002-0100</v>
      </c>
      <c r="G4" s="38"/>
      <c r="H4" s="42"/>
      <c r="I4" s="38"/>
      <c r="J4" s="38"/>
    </row>
    <row r="5" spans="1:10" ht="15.75" customHeight="1" x14ac:dyDescent="0.2">
      <c r="A5" s="38"/>
      <c r="B5" s="36" t="str">
        <f ca="1">IFERROR(__xludf.DUMMYFUNCTION("if(isblank(A5),"""",filter(Moorings!A:A,Moorings!B:B=left(A5,14),Moorings!D:D=D5))"),"")</f>
        <v/>
      </c>
      <c r="C5" s="36" t="str">
        <f ca="1">IFERROR(__xludf.DUMMYFUNCTION("if(isblank(A5),"""",filter(Moorings!C:C,Moorings!B:B=left(A5,14),Moorings!D:D=D5))"),"")</f>
        <v/>
      </c>
      <c r="D5" s="43"/>
      <c r="E5" s="36" t="str">
        <f ca="1">IFERROR(__xludf.DUMMYFUNCTION("if(isblank(A5),"""",filter(Moorings!A:A,Moorings!B:B=A5,Moorings!D:D=D5))"),"")</f>
        <v/>
      </c>
      <c r="F5" s="36" t="str">
        <f ca="1">IFERROR(__xludf.DUMMYFUNCTION("if(isblank(A5),"""",filter(Moorings!C:C,Moorings!B:B=A5,Moorings!D:D=D5))"),"")</f>
        <v/>
      </c>
      <c r="G5" s="38"/>
      <c r="H5" s="42"/>
      <c r="I5" s="38"/>
      <c r="J5" s="38"/>
    </row>
    <row r="6" spans="1:10" ht="15.75" customHeight="1" x14ac:dyDescent="0.2">
      <c r="A6" s="38" t="s">
        <v>19</v>
      </c>
      <c r="B6" s="40" t="str">
        <f ca="1">IFERROR(__xludf.DUMMYFUNCTION("if(isblank(A6),"""",filter(Moorings!A:A,Moorings!B:B=left(A6,14),Moorings!D:D=D6))"),"ATAPL-65244-030-0025")</f>
        <v>ATAPL-65244-030-0025</v>
      </c>
      <c r="C6" s="40" t="str">
        <f ca="1">IFERROR(__xludf.DUMMYFUNCTION("if(isblank(A6),"""",filter(Moorings!C:C,Moorings!B:B=left(A6,14),Moorings!D:D=D6))"),"SN0025")</f>
        <v>SN0025</v>
      </c>
      <c r="D6" s="43">
        <v>2</v>
      </c>
      <c r="E6" s="40" t="str">
        <f ca="1">IFERROR(__xludf.DUMMYFUNCTION("if(isblank(A6),"""",filter(Moorings!A:A,Moorings!B:B=A6,Moorings!D:D=D6))"),"ATOSU-63259-00003")</f>
        <v>ATOSU-63259-00003</v>
      </c>
      <c r="F6" s="40" t="str">
        <f ca="1">IFERROR(__xludf.DUMMYFUNCTION("if(isblank(A6),"""",filter(Moorings!C:C,Moorings!B:B=A6,Moorings!D:D=D6))"),"5")</f>
        <v>5</v>
      </c>
      <c r="G6" s="38"/>
      <c r="H6" s="42"/>
      <c r="I6" s="38"/>
      <c r="J6" s="38"/>
    </row>
    <row r="7" spans="1:10" ht="15.75" customHeight="1" x14ac:dyDescent="0.2">
      <c r="A7" s="38" t="s">
        <v>24</v>
      </c>
      <c r="B7" s="40" t="str">
        <f ca="1">IFERROR(__xludf.DUMMYFUNCTION("if(isblank(A7),"""",filter(Moorings!A:A,Moorings!B:B=left(A7,14),Moorings!D:D=D7))"),"ATAPL-65244-030-0025")</f>
        <v>ATAPL-65244-030-0025</v>
      </c>
      <c r="C7" s="40" t="str">
        <f ca="1">IFERROR(__xludf.DUMMYFUNCTION("if(isblank(A7),"""",filter(Moorings!C:C,Moorings!B:B=left(A7,14),Moorings!D:D=D7))"),"SN0025")</f>
        <v>SN0025</v>
      </c>
      <c r="D7" s="43">
        <v>2</v>
      </c>
      <c r="E7" s="40" t="str">
        <f ca="1">IFERROR(__xludf.DUMMYFUNCTION("if(isblank(A7),"""",filter(Moorings!A:A,Moorings!B:B=A7,Moorings!D:D=D7))"),"ATAPL-58317-00006")</f>
        <v>ATAPL-58317-00006</v>
      </c>
      <c r="F7" s="40" t="str">
        <f ca="1">IFERROR(__xludf.DUMMYFUNCTION("if(isblank(A7),"""",filter(Moorings!C:C,Moorings!B:B=A7,Moorings!D:D=D7))"),"108")</f>
        <v>108</v>
      </c>
      <c r="G7" s="38"/>
      <c r="H7" s="42"/>
      <c r="I7" s="38"/>
      <c r="J7" s="38"/>
    </row>
    <row r="8" spans="1:10" ht="15.75" customHeight="1" x14ac:dyDescent="0.2">
      <c r="A8" s="38"/>
      <c r="B8" s="36" t="str">
        <f ca="1">IFERROR(__xludf.DUMMYFUNCTION("if(isblank(A8),"""",filter(Moorings!A:A,Moorings!B:B=left(A8,14),Moorings!D:D=D8))"),"")</f>
        <v/>
      </c>
      <c r="C8" s="36" t="str">
        <f ca="1">IFERROR(__xludf.DUMMYFUNCTION("if(isblank(A8),"""",filter(Moorings!C:C,Moorings!B:B=left(A8,14),Moorings!D:D=D8))"),"")</f>
        <v/>
      </c>
      <c r="D8" s="43"/>
      <c r="E8" s="36" t="str">
        <f ca="1">IFERROR(__xludf.DUMMYFUNCTION("if(isblank(A8),"""",filter(Moorings!A:A,Moorings!B:B=A8,Moorings!D:D=D8))"),"")</f>
        <v/>
      </c>
      <c r="F8" s="36" t="str">
        <f ca="1">IFERROR(__xludf.DUMMYFUNCTION("if(isblank(A8),"""",filter(Moorings!C:C,Moorings!B:B=A8,Moorings!D:D=D8))"),"")</f>
        <v/>
      </c>
      <c r="G8" s="38"/>
      <c r="H8" s="42"/>
      <c r="I8" s="38"/>
      <c r="J8" s="38"/>
    </row>
    <row r="9" spans="1:10" ht="15.75" customHeight="1" x14ac:dyDescent="0.2">
      <c r="A9" s="39" t="s">
        <v>60</v>
      </c>
      <c r="B9" s="40" t="str">
        <f ca="1">IFERROR(__xludf.DUMMYFUNCTION("if(isblank(A9),"""",filter(Moorings!A:A,Moorings!B:B=left(A9,14),Moorings!D:D=D9))"),"ATAPL-65310-040-006")</f>
        <v>ATAPL-65310-040-006</v>
      </c>
      <c r="C9" s="40" t="str">
        <f ca="1">IFERROR(__xludf.DUMMYFUNCTION("if(isblank(A9),"""",filter(Moorings!C:C,Moorings!B:B=left(A9,14),Moorings!D:D=D9))"),"SN0006")</f>
        <v>SN0006</v>
      </c>
      <c r="D9" s="41">
        <v>1</v>
      </c>
      <c r="E9" s="40" t="str">
        <f ca="1">IFERROR(__xludf.DUMMYFUNCTION("if(isblank(A9),"""",filter(Moorings!A:A,Moorings!B:B=A9,Moorings!D:D=D9))"),"N00695")</f>
        <v>N00695</v>
      </c>
      <c r="F9" s="40" t="str">
        <f ca="1">IFERROR(__xludf.DUMMYFUNCTION("if(isblank(A9),"""",filter(Moorings!C:C,Moorings!B:B=A9,Moorings!D:D=D9))"),"1248")</f>
        <v>1248</v>
      </c>
      <c r="G9" s="39" t="s">
        <v>83</v>
      </c>
      <c r="H9" s="44">
        <v>6</v>
      </c>
      <c r="I9" s="38"/>
      <c r="J9" s="38"/>
    </row>
    <row r="10" spans="1:10" ht="15.75" customHeight="1" x14ac:dyDescent="0.2">
      <c r="A10" s="38"/>
      <c r="B10" s="36" t="str">
        <f ca="1">IFERROR(__xludf.DUMMYFUNCTION("if(isblank(A10),"""",filter(Moorings!A:A,Moorings!B:B=left(A10,14),Moorings!D:D=D10))"),"")</f>
        <v/>
      </c>
      <c r="C10" s="36" t="str">
        <f ca="1">IFERROR(__xludf.DUMMYFUNCTION("if(isblank(A10),"""",filter(Moorings!C:C,Moorings!B:B=left(A10,14),Moorings!D:D=D10))"),"")</f>
        <v/>
      </c>
      <c r="D10" s="43"/>
      <c r="E10" s="36" t="str">
        <f ca="1">IFERROR(__xludf.DUMMYFUNCTION("if(isblank(A10),"""",filter(Moorings!A:A,Moorings!B:B=A10,Moorings!D:D=D10))"),"")</f>
        <v/>
      </c>
      <c r="F10" s="36" t="str">
        <f ca="1">IFERROR(__xludf.DUMMYFUNCTION("if(isblank(A10),"""",filter(Moorings!C:C,Moorings!B:B=A10,Moorings!D:D=D10))"),"")</f>
        <v/>
      </c>
      <c r="G10" s="38"/>
      <c r="H10" s="42"/>
      <c r="I10" s="38"/>
      <c r="J10" s="38"/>
    </row>
    <row r="11" spans="1:10" ht="15.75" customHeight="1" x14ac:dyDescent="0.2">
      <c r="A11" s="38" t="s">
        <v>60</v>
      </c>
      <c r="B11" s="40" t="str">
        <f ca="1">IFERROR(__xludf.DUMMYFUNCTION("if(isblank(A11),"""",filter(Moorings!A:A,Moorings!B:B=left(A11,14),Moorings!D:D=D11))"),"ATAPL-65310-820-0009")</f>
        <v>ATAPL-65310-820-0009</v>
      </c>
      <c r="C11" s="40" t="str">
        <f ca="1">IFERROR(__xludf.DUMMYFUNCTION("if(isblank(A11),"""",filter(Moorings!C:C,Moorings!B:B=left(A11,14),Moorings!D:D=D11))"),"SN0009")</f>
        <v>SN0009</v>
      </c>
      <c r="D11" s="43">
        <v>2</v>
      </c>
      <c r="E11" s="40" t="str">
        <f ca="1">IFERROR(__xludf.DUMMYFUNCTION("if(isblank(A11),"""",filter(Moorings!A:A,Moorings!B:B=A11,Moorings!D:D=D11))"),"N00698")</f>
        <v>N00698</v>
      </c>
      <c r="F11" s="40" t="str">
        <f ca="1">IFERROR(__xludf.DUMMYFUNCTION("if(isblank(A11),"""",filter(Moorings!C:C,Moorings!B:B=A11,Moorings!D:D=D11))"),"1411")</f>
        <v>1411</v>
      </c>
      <c r="G11" s="38" t="s">
        <v>83</v>
      </c>
      <c r="H11" s="42">
        <v>6</v>
      </c>
      <c r="I11" s="38"/>
      <c r="J11" s="38"/>
    </row>
    <row r="12" spans="1:10" ht="15.75" customHeight="1" x14ac:dyDescent="0.2">
      <c r="A12" s="38"/>
      <c r="B12" s="36" t="str">
        <f ca="1">IFERROR(__xludf.DUMMYFUNCTION("if(isblank(A12),"""",filter(Moorings!A:A,Moorings!B:B=left(A12,14),Moorings!D:D=D12))"),"")</f>
        <v/>
      </c>
      <c r="C12" s="36" t="str">
        <f ca="1">IFERROR(__xludf.DUMMYFUNCTION("if(isblank(A12),"""",filter(Moorings!C:C,Moorings!B:B=left(A12,14),Moorings!D:D=D12))"),"")</f>
        <v/>
      </c>
      <c r="D12" s="43"/>
      <c r="E12" s="36" t="str">
        <f ca="1">IFERROR(__xludf.DUMMYFUNCTION("if(isblank(A12),"""",filter(Moorings!A:A,Moorings!B:B=A12,Moorings!D:D=D12))"),"")</f>
        <v/>
      </c>
      <c r="F12" s="36" t="str">
        <f ca="1">IFERROR(__xludf.DUMMYFUNCTION("if(isblank(A12),"""",filter(Moorings!C:C,Moorings!B:B=A12,Moorings!D:D=D12))"),"")</f>
        <v/>
      </c>
      <c r="G12" s="38"/>
      <c r="H12" s="42"/>
      <c r="I12" s="38"/>
      <c r="J12" s="38"/>
    </row>
    <row r="13" spans="1:10" ht="15.75" customHeight="1" x14ac:dyDescent="0.2">
      <c r="A13" s="45" t="s">
        <v>43</v>
      </c>
      <c r="B13" s="40" t="str">
        <f ca="1">IFERROR(__xludf.DUMMYFUNCTION("if(isblank(A13),"""",filter(Moorings!A:A,Moorings!B:B=left(A13,14),Moorings!D:D=D13))"),"ATAPL-65310-040-006")</f>
        <v>ATAPL-65310-040-006</v>
      </c>
      <c r="C13" s="40" t="str">
        <f ca="1">IFERROR(__xludf.DUMMYFUNCTION("if(isblank(A13),"""",filter(Moorings!C:C,Moorings!B:B=left(A13,14),Moorings!D:D=D13))"),"SN0006")</f>
        <v>SN0006</v>
      </c>
      <c r="D13" s="41">
        <v>1</v>
      </c>
      <c r="E13" s="40" t="str">
        <f ca="1">IFERROR(__xludf.DUMMYFUNCTION("if(isblank(A13),"""",filter(Moorings!A:A,Moorings!B:B=A13,Moorings!D:D=D13))"),"A00057")</f>
        <v>A00057</v>
      </c>
      <c r="F13" s="40" t="str">
        <f ca="1">IFERROR(__xludf.DUMMYFUNCTION("if(isblank(A13),"""",filter(Moorings!C:C,Moorings!B:B=A13,Moorings!D:D=D13))"),"18493")</f>
        <v>18493</v>
      </c>
      <c r="G13" s="45" t="s">
        <v>84</v>
      </c>
      <c r="H13" s="44">
        <v>44.636991999999999</v>
      </c>
      <c r="I13" s="34"/>
      <c r="J13" s="34"/>
    </row>
    <row r="14" spans="1:10" ht="15.75" customHeight="1" x14ac:dyDescent="0.2">
      <c r="A14" s="45" t="s">
        <v>43</v>
      </c>
      <c r="B14" s="40" t="str">
        <f ca="1">IFERROR(__xludf.DUMMYFUNCTION("if(isblank(A14),"""",filter(Moorings!A:A,Moorings!B:B=left(A14,14),Moorings!D:D=D14))"),"ATAPL-65310-040-006")</f>
        <v>ATAPL-65310-040-006</v>
      </c>
      <c r="C14" s="40" t="str">
        <f ca="1">IFERROR(__xludf.DUMMYFUNCTION("if(isblank(A14),"""",filter(Moorings!C:C,Moorings!B:B=left(A14,14),Moorings!D:D=D14))"),"SN0006")</f>
        <v>SN0006</v>
      </c>
      <c r="D14" s="41">
        <v>1</v>
      </c>
      <c r="E14" s="40" t="str">
        <f ca="1">IFERROR(__xludf.DUMMYFUNCTION("if(isblank(A14),"""",filter(Moorings!A:A,Moorings!B:B=A14,Moorings!D:D=D14))"),"A00057")</f>
        <v>A00057</v>
      </c>
      <c r="F14" s="40" t="str">
        <f ca="1">IFERROR(__xludf.DUMMYFUNCTION("if(isblank(A14),"""",filter(Moorings!C:C,Moorings!B:B=A14,Moorings!D:D=D14))"),"18493")</f>
        <v>18493</v>
      </c>
      <c r="G14" s="45" t="s">
        <v>85</v>
      </c>
      <c r="H14" s="44">
        <v>-124.30585499999999</v>
      </c>
      <c r="I14" s="34"/>
      <c r="J14" s="34"/>
    </row>
    <row r="15" spans="1:10" ht="15.75" customHeight="1" x14ac:dyDescent="0.2">
      <c r="A15" s="45" t="s">
        <v>43</v>
      </c>
      <c r="B15" s="40" t="str">
        <f ca="1">IFERROR(__xludf.DUMMYFUNCTION("if(isblank(A15),"""",filter(Moorings!A:A,Moorings!B:B=left(A15,14),Moorings!D:D=D15))"),"ATAPL-65310-040-006")</f>
        <v>ATAPL-65310-040-006</v>
      </c>
      <c r="C15" s="40" t="str">
        <f ca="1">IFERROR(__xludf.DUMMYFUNCTION("if(isblank(A15),"""",filter(Moorings!C:C,Moorings!B:B=left(A15,14),Moorings!D:D=D15))"),"SN0006")</f>
        <v>SN0006</v>
      </c>
      <c r="D15" s="41">
        <v>1</v>
      </c>
      <c r="E15" s="40" t="str">
        <f ca="1">IFERROR(__xludf.DUMMYFUNCTION("if(isblank(A15),"""",filter(Moorings!A:A,Moorings!B:B=A15,Moorings!D:D=D15))"),"A00057")</f>
        <v>A00057</v>
      </c>
      <c r="F15" s="40" t="str">
        <f ca="1">IFERROR(__xludf.DUMMYFUNCTION("if(isblank(A15),"""",filter(Moorings!C:C,Moorings!B:B=A15,Moorings!D:D=D15))"),"18493")</f>
        <v>18493</v>
      </c>
      <c r="G15" s="45" t="s">
        <v>86</v>
      </c>
      <c r="H15" s="44">
        <v>0.45</v>
      </c>
      <c r="I15" s="34"/>
      <c r="J15" s="34"/>
    </row>
    <row r="16" spans="1:10" ht="15.75" customHeight="1" x14ac:dyDescent="0.2">
      <c r="A16" s="45" t="s">
        <v>43</v>
      </c>
      <c r="B16" s="40" t="str">
        <f ca="1">IFERROR(__xludf.DUMMYFUNCTION("if(isblank(A16),"""",filter(Moorings!A:A,Moorings!B:B=left(A16,14),Moorings!D:D=D16))"),"ATAPL-65310-040-006")</f>
        <v>ATAPL-65310-040-006</v>
      </c>
      <c r="C16" s="40" t="str">
        <f ca="1">IFERROR(__xludf.DUMMYFUNCTION("if(isblank(A16),"""",filter(Moorings!C:C,Moorings!B:B=left(A16,14),Moorings!D:D=D16))"),"SN0006")</f>
        <v>SN0006</v>
      </c>
      <c r="D16" s="41">
        <v>1</v>
      </c>
      <c r="E16" s="40" t="str">
        <f ca="1">IFERROR(__xludf.DUMMYFUNCTION("if(isblank(A16),"""",filter(Moorings!A:A,Moorings!B:B=A16,Moorings!D:D=D16))"),"A00057")</f>
        <v>A00057</v>
      </c>
      <c r="F16" s="40" t="str">
        <f ca="1">IFERROR(__xludf.DUMMYFUNCTION("if(isblank(A16),"""",filter(Moorings!C:C,Moorings!B:B=A16,Moorings!D:D=D16))"),"18493")</f>
        <v>18493</v>
      </c>
      <c r="G16" s="45" t="s">
        <v>87</v>
      </c>
      <c r="H16" s="44">
        <v>0.45</v>
      </c>
      <c r="I16" s="34"/>
      <c r="J16" s="34"/>
    </row>
    <row r="17" spans="1:10" ht="15.75" customHeight="1" x14ac:dyDescent="0.2">
      <c r="A17" s="45" t="s">
        <v>43</v>
      </c>
      <c r="B17" s="40" t="str">
        <f ca="1">IFERROR(__xludf.DUMMYFUNCTION("if(isblank(A17),"""",filter(Moorings!A:A,Moorings!B:B=left(A17,14),Moorings!D:D=D17))"),"ATAPL-65310-040-006")</f>
        <v>ATAPL-65310-040-006</v>
      </c>
      <c r="C17" s="40" t="str">
        <f ca="1">IFERROR(__xludf.DUMMYFUNCTION("if(isblank(A17),"""",filter(Moorings!C:C,Moorings!B:B=left(A17,14),Moorings!D:D=D17))"),"SN0006")</f>
        <v>SN0006</v>
      </c>
      <c r="D17" s="41">
        <v>1</v>
      </c>
      <c r="E17" s="40" t="str">
        <f ca="1">IFERROR(__xludf.DUMMYFUNCTION("if(isblank(A17),"""",filter(Moorings!A:A,Moorings!B:B=A17,Moorings!D:D=D17))"),"A00057")</f>
        <v>A00057</v>
      </c>
      <c r="F17" s="40" t="str">
        <f ca="1">IFERROR(__xludf.DUMMYFUNCTION("if(isblank(A17),"""",filter(Moorings!C:C,Moorings!B:B=A17,Moorings!D:D=D17))"),"18493")</f>
        <v>18493</v>
      </c>
      <c r="G17" s="45" t="s">
        <v>88</v>
      </c>
      <c r="H17" s="44">
        <v>0.45</v>
      </c>
      <c r="I17" s="34"/>
      <c r="J17" s="34"/>
    </row>
    <row r="18" spans="1:10" ht="15.75" customHeight="1" x14ac:dyDescent="0.2">
      <c r="A18" s="45" t="s">
        <v>43</v>
      </c>
      <c r="B18" s="40" t="str">
        <f ca="1">IFERROR(__xludf.DUMMYFUNCTION("if(isblank(A18),"""",filter(Moorings!A:A,Moorings!B:B=left(A18,14),Moorings!D:D=D18))"),"ATAPL-65310-040-006")</f>
        <v>ATAPL-65310-040-006</v>
      </c>
      <c r="C18" s="40" t="str">
        <f ca="1">IFERROR(__xludf.DUMMYFUNCTION("if(isblank(A18),"""",filter(Moorings!C:C,Moorings!B:B=left(A18,14),Moorings!D:D=D18))"),"SN0006")</f>
        <v>SN0006</v>
      </c>
      <c r="D18" s="41">
        <v>1</v>
      </c>
      <c r="E18" s="40" t="str">
        <f ca="1">IFERROR(__xludf.DUMMYFUNCTION("if(isblank(A18),"""",filter(Moorings!A:A,Moorings!B:B=A18,Moorings!D:D=D18))"),"A00057")</f>
        <v>A00057</v>
      </c>
      <c r="F18" s="40" t="str">
        <f ca="1">IFERROR(__xludf.DUMMYFUNCTION("if(isblank(A18),"""",filter(Moorings!C:C,Moorings!B:B=A18,Moorings!D:D=D18))"),"18493")</f>
        <v>18493</v>
      </c>
      <c r="G18" s="45" t="s">
        <v>89</v>
      </c>
      <c r="H18" s="44">
        <v>0.45</v>
      </c>
      <c r="I18" s="34"/>
      <c r="J18" s="34"/>
    </row>
    <row r="19" spans="1:10" ht="15.75" customHeight="1" x14ac:dyDescent="0.2">
      <c r="A19" s="34"/>
      <c r="B19" s="36" t="str">
        <f ca="1">IFERROR(__xludf.DUMMYFUNCTION("if(isblank(A19),"""",filter(Moorings!A:A,Moorings!B:B=left(A19,14),Moorings!D:D=D19))"),"")</f>
        <v/>
      </c>
      <c r="C19" s="36" t="str">
        <f ca="1">IFERROR(__xludf.DUMMYFUNCTION("if(isblank(A19),"""",filter(Moorings!C:C,Moorings!B:B=left(A19,14),Moorings!D:D=D19))"),"")</f>
        <v/>
      </c>
      <c r="D19" s="43"/>
      <c r="E19" s="36" t="str">
        <f ca="1">IFERROR(__xludf.DUMMYFUNCTION("if(isblank(A19),"""",filter(Moorings!A:A,Moorings!B:B=A19,Moorings!D:D=D19))"),"")</f>
        <v/>
      </c>
      <c r="F19" s="36" t="str">
        <f ca="1">IFERROR(__xludf.DUMMYFUNCTION("if(isblank(A19),"""",filter(Moorings!C:C,Moorings!B:B=A19,Moorings!D:D=D19))"),"")</f>
        <v/>
      </c>
      <c r="G19" s="34"/>
      <c r="H19" s="42"/>
      <c r="I19" s="34"/>
      <c r="J19" s="34"/>
    </row>
    <row r="20" spans="1:10" ht="15.75" customHeight="1" x14ac:dyDescent="0.2">
      <c r="A20" s="34" t="s">
        <v>43</v>
      </c>
      <c r="B20" s="40" t="str">
        <f ca="1">IFERROR(__xludf.DUMMYFUNCTION("if(isblank(A20),"""",filter(Moorings!A:A,Moorings!B:B=left(A20,14),Moorings!D:D=D20))"),"ATAPL-65310-820-0009")</f>
        <v>ATAPL-65310-820-0009</v>
      </c>
      <c r="C20" s="40" t="str">
        <f ca="1">IFERROR(__xludf.DUMMYFUNCTION("if(isblank(A20),"""",filter(Moorings!C:C,Moorings!B:B=left(A20,14),Moorings!D:D=D20))"),"SN0009")</f>
        <v>SN0009</v>
      </c>
      <c r="D20" s="43">
        <v>2</v>
      </c>
      <c r="E20" s="40" t="str">
        <f ca="1">IFERROR(__xludf.DUMMYFUNCTION("if(isblank(A20),"""",filter(Moorings!A:A,Moorings!B:B=A20,Moorings!D:D=D20))"),"ATOSU-69826-00002")</f>
        <v>ATOSU-69826-00002</v>
      </c>
      <c r="F20" s="40" t="str">
        <f ca="1">IFERROR(__xludf.DUMMYFUNCTION("if(isblank(A20),"""",filter(Moorings!C:C,Moorings!B:B=A20,Moorings!D:D=D20))"),"19003")</f>
        <v>19003</v>
      </c>
      <c r="G20" s="34" t="s">
        <v>84</v>
      </c>
      <c r="H20" s="42">
        <v>44.636991666666603</v>
      </c>
      <c r="I20" s="34"/>
      <c r="J20" s="34"/>
    </row>
    <row r="21" spans="1:10" ht="15.75" customHeight="1" x14ac:dyDescent="0.2">
      <c r="A21" s="34" t="s">
        <v>43</v>
      </c>
      <c r="B21" s="40" t="str">
        <f ca="1">IFERROR(__xludf.DUMMYFUNCTION("if(isblank(A21),"""",filter(Moorings!A:A,Moorings!B:B=left(A21,14),Moorings!D:D=D21))"),"ATAPL-65310-820-0009")</f>
        <v>ATAPL-65310-820-0009</v>
      </c>
      <c r="C21" s="40" t="str">
        <f ca="1">IFERROR(__xludf.DUMMYFUNCTION("if(isblank(A21),"""",filter(Moorings!C:C,Moorings!B:B=left(A21,14),Moorings!D:D=D21))"),"SN0009")</f>
        <v>SN0009</v>
      </c>
      <c r="D21" s="43">
        <v>2</v>
      </c>
      <c r="E21" s="40" t="str">
        <f ca="1">IFERROR(__xludf.DUMMYFUNCTION("if(isblank(A21),"""",filter(Moorings!A:A,Moorings!B:B=A21,Moorings!D:D=D21))"),"ATOSU-69826-00002")</f>
        <v>ATOSU-69826-00002</v>
      </c>
      <c r="F21" s="40" t="str">
        <f ca="1">IFERROR(__xludf.DUMMYFUNCTION("if(isblank(A21),"""",filter(Moorings!C:C,Moorings!B:B=A21,Moorings!D:D=D21))"),"19003")</f>
        <v>19003</v>
      </c>
      <c r="G21" s="34" t="s">
        <v>85</v>
      </c>
      <c r="H21" s="44">
        <v>-124.30585499999999</v>
      </c>
      <c r="I21" s="34"/>
      <c r="J21" s="34"/>
    </row>
    <row r="22" spans="1:10" ht="15.75" customHeight="1" x14ac:dyDescent="0.2">
      <c r="A22" s="34" t="s">
        <v>43</v>
      </c>
      <c r="B22" s="40" t="str">
        <f ca="1">IFERROR(__xludf.DUMMYFUNCTION("if(isblank(A22),"""",filter(Moorings!A:A,Moorings!B:B=left(A22,14),Moorings!D:D=D22))"),"ATAPL-65310-820-0009")</f>
        <v>ATAPL-65310-820-0009</v>
      </c>
      <c r="C22" s="40" t="str">
        <f ca="1">IFERROR(__xludf.DUMMYFUNCTION("if(isblank(A22),"""",filter(Moorings!C:C,Moorings!B:B=left(A22,14),Moorings!D:D=D22))"),"SN0009")</f>
        <v>SN0009</v>
      </c>
      <c r="D22" s="43">
        <v>2</v>
      </c>
      <c r="E22" s="40" t="str">
        <f ca="1">IFERROR(__xludf.DUMMYFUNCTION("if(isblank(A22),"""",filter(Moorings!A:A,Moorings!B:B=A22,Moorings!D:D=D22))"),"ATOSU-69826-00002")</f>
        <v>ATOSU-69826-00002</v>
      </c>
      <c r="F22" s="40" t="str">
        <f ca="1">IFERROR(__xludf.DUMMYFUNCTION("if(isblank(A22),"""",filter(Moorings!C:C,Moorings!B:B=A22,Moorings!D:D=D22))"),"19003")</f>
        <v>19003</v>
      </c>
      <c r="G22" s="34" t="s">
        <v>86</v>
      </c>
      <c r="H22" s="42">
        <v>0.45</v>
      </c>
      <c r="I22" s="34"/>
      <c r="J22" s="34"/>
    </row>
    <row r="23" spans="1:10" ht="15.75" customHeight="1" x14ac:dyDescent="0.2">
      <c r="A23" s="34" t="s">
        <v>43</v>
      </c>
      <c r="B23" s="40" t="str">
        <f ca="1">IFERROR(__xludf.DUMMYFUNCTION("if(isblank(A23),"""",filter(Moorings!A:A,Moorings!B:B=left(A23,14),Moorings!D:D=D23))"),"ATAPL-65310-820-0009")</f>
        <v>ATAPL-65310-820-0009</v>
      </c>
      <c r="C23" s="40" t="str">
        <f ca="1">IFERROR(__xludf.DUMMYFUNCTION("if(isblank(A23),"""",filter(Moorings!C:C,Moorings!B:B=left(A23,14),Moorings!D:D=D23))"),"SN0009")</f>
        <v>SN0009</v>
      </c>
      <c r="D23" s="43">
        <v>2</v>
      </c>
      <c r="E23" s="40" t="str">
        <f ca="1">IFERROR(__xludf.DUMMYFUNCTION("if(isblank(A23),"""",filter(Moorings!A:A,Moorings!B:B=A23,Moorings!D:D=D23))"),"ATOSU-69826-00002")</f>
        <v>ATOSU-69826-00002</v>
      </c>
      <c r="F23" s="40" t="str">
        <f ca="1">IFERROR(__xludf.DUMMYFUNCTION("if(isblank(A23),"""",filter(Moorings!C:C,Moorings!B:B=A23,Moorings!D:D=D23))"),"19003")</f>
        <v>19003</v>
      </c>
      <c r="G23" s="34" t="s">
        <v>87</v>
      </c>
      <c r="H23" s="42">
        <v>0.45</v>
      </c>
      <c r="I23" s="34"/>
      <c r="J23" s="34"/>
    </row>
    <row r="24" spans="1:10" ht="15.75" customHeight="1" x14ac:dyDescent="0.2">
      <c r="A24" s="34" t="s">
        <v>43</v>
      </c>
      <c r="B24" s="40" t="str">
        <f ca="1">IFERROR(__xludf.DUMMYFUNCTION("if(isblank(A24),"""",filter(Moorings!A:A,Moorings!B:B=left(A24,14),Moorings!D:D=D24))"),"ATAPL-65310-820-0009")</f>
        <v>ATAPL-65310-820-0009</v>
      </c>
      <c r="C24" s="40" t="str">
        <f ca="1">IFERROR(__xludf.DUMMYFUNCTION("if(isblank(A24),"""",filter(Moorings!C:C,Moorings!B:B=left(A24,14),Moorings!D:D=D24))"),"SN0009")</f>
        <v>SN0009</v>
      </c>
      <c r="D24" s="43">
        <v>2</v>
      </c>
      <c r="E24" s="40" t="str">
        <f ca="1">IFERROR(__xludf.DUMMYFUNCTION("if(isblank(A24),"""",filter(Moorings!A:A,Moorings!B:B=A24,Moorings!D:D=D24))"),"ATOSU-69826-00002")</f>
        <v>ATOSU-69826-00002</v>
      </c>
      <c r="F24" s="40" t="str">
        <f ca="1">IFERROR(__xludf.DUMMYFUNCTION("if(isblank(A24),"""",filter(Moorings!C:C,Moorings!B:B=A24,Moorings!D:D=D24))"),"19003")</f>
        <v>19003</v>
      </c>
      <c r="G24" s="34" t="s">
        <v>88</v>
      </c>
      <c r="H24" s="42">
        <v>0.45</v>
      </c>
      <c r="I24" s="34"/>
      <c r="J24" s="34"/>
    </row>
    <row r="25" spans="1:10" ht="15.75" customHeight="1" x14ac:dyDescent="0.2">
      <c r="A25" s="34" t="s">
        <v>43</v>
      </c>
      <c r="B25" s="40" t="str">
        <f ca="1">IFERROR(__xludf.DUMMYFUNCTION("if(isblank(A25),"""",filter(Moorings!A:A,Moorings!B:B=left(A25,14),Moorings!D:D=D25))"),"ATAPL-65310-820-0009")</f>
        <v>ATAPL-65310-820-0009</v>
      </c>
      <c r="C25" s="40" t="str">
        <f ca="1">IFERROR(__xludf.DUMMYFUNCTION("if(isblank(A25),"""",filter(Moorings!C:C,Moorings!B:B=left(A25,14),Moorings!D:D=D25))"),"SN0009")</f>
        <v>SN0009</v>
      </c>
      <c r="D25" s="43">
        <v>2</v>
      </c>
      <c r="E25" s="40" t="str">
        <f ca="1">IFERROR(__xludf.DUMMYFUNCTION("if(isblank(A25),"""",filter(Moorings!A:A,Moorings!B:B=A25,Moorings!D:D=D25))"),"ATOSU-69826-00002")</f>
        <v>ATOSU-69826-00002</v>
      </c>
      <c r="F25" s="40" t="str">
        <f ca="1">IFERROR(__xludf.DUMMYFUNCTION("if(isblank(A25),"""",filter(Moorings!C:C,Moorings!B:B=A25,Moorings!D:D=D25))"),"19003")</f>
        <v>19003</v>
      </c>
      <c r="G25" s="34" t="s">
        <v>89</v>
      </c>
      <c r="H25" s="42">
        <v>0.45</v>
      </c>
      <c r="I25" s="34"/>
      <c r="J25" s="34"/>
    </row>
    <row r="26" spans="1:10" ht="15.75" customHeight="1" x14ac:dyDescent="0.2">
      <c r="A26" s="38"/>
      <c r="B26" s="36" t="str">
        <f ca="1">IFERROR(__xludf.DUMMYFUNCTION("if(isblank(A26),"""",filter(Moorings!A:A,Moorings!B:B=left(A26,14),Moorings!D:D=D26))"),"")</f>
        <v/>
      </c>
      <c r="C26" s="36" t="str">
        <f ca="1">IFERROR(__xludf.DUMMYFUNCTION("if(isblank(A26),"""",filter(Moorings!C:C,Moorings!B:B=left(A26,14),Moorings!D:D=D26))"),"")</f>
        <v/>
      </c>
      <c r="D26" s="43"/>
      <c r="E26" s="36" t="str">
        <f ca="1">IFERROR(__xludf.DUMMYFUNCTION("if(isblank(A26),"""",filter(Moorings!A:A,Moorings!B:B=A26,Moorings!D:D=D26))"),"")</f>
        <v/>
      </c>
      <c r="F26" s="36" t="str">
        <f ca="1">IFERROR(__xludf.DUMMYFUNCTION("if(isblank(A26),"""",filter(Moorings!C:C,Moorings!B:B=A26,Moorings!D:D=D26))"),"")</f>
        <v/>
      </c>
      <c r="G26" s="38"/>
      <c r="H26" s="42"/>
      <c r="I26" s="38"/>
      <c r="J26" s="38"/>
    </row>
    <row r="27" spans="1:10" ht="15.75" customHeight="1" x14ac:dyDescent="0.2">
      <c r="A27" s="39" t="s">
        <v>45</v>
      </c>
      <c r="B27" s="40" t="str">
        <f ca="1">IFERROR(__xludf.DUMMYFUNCTION("if(isblank(A27),"""",filter(Moorings!A:A,Moorings!B:B=left(A27,14),Moorings!D:D=D27))"),"ATAPL-65310-040-006")</f>
        <v>ATAPL-65310-040-006</v>
      </c>
      <c r="C27" s="40" t="str">
        <f ca="1">IFERROR(__xludf.DUMMYFUNCTION("if(isblank(A27),"""",filter(Moorings!C:C,Moorings!B:B=left(A27,14),Moorings!D:D=D27))"),"SN0006")</f>
        <v>SN0006</v>
      </c>
      <c r="D27" s="41">
        <v>1</v>
      </c>
      <c r="E27" s="40" t="str">
        <f ca="1">IFERROR(__xludf.DUMMYFUNCTION("if(isblank(A27),"""",filter(Moorings!A:A,Moorings!B:B=A27,Moorings!D:D=D27))"),"N00696")</f>
        <v>N00696</v>
      </c>
      <c r="F27" s="40" t="str">
        <f ca="1">IFERROR(__xludf.DUMMYFUNCTION("if(isblank(A27),"""",filter(Moorings!C:C,Moorings!B:B=A27,Moorings!D:D=D27))"),"7230")</f>
        <v>7230</v>
      </c>
      <c r="G27" s="39" t="s">
        <v>84</v>
      </c>
      <c r="H27" s="44">
        <v>44.636991999999999</v>
      </c>
      <c r="I27" s="38"/>
      <c r="J27" s="38"/>
    </row>
    <row r="28" spans="1:10" ht="15.75" customHeight="1" x14ac:dyDescent="0.2">
      <c r="A28" s="39" t="s">
        <v>45</v>
      </c>
      <c r="B28" s="40" t="str">
        <f ca="1">IFERROR(__xludf.DUMMYFUNCTION("if(isblank(A28),"""",filter(Moorings!A:A,Moorings!B:B=left(A28,14),Moorings!D:D=D28))"),"ATAPL-65310-040-006")</f>
        <v>ATAPL-65310-040-006</v>
      </c>
      <c r="C28" s="40" t="str">
        <f ca="1">IFERROR(__xludf.DUMMYFUNCTION("if(isblank(A28),"""",filter(Moorings!C:C,Moorings!B:B=left(A28,14),Moorings!D:D=D28))"),"SN0006")</f>
        <v>SN0006</v>
      </c>
      <c r="D28" s="41">
        <v>1</v>
      </c>
      <c r="E28" s="40" t="str">
        <f ca="1">IFERROR(__xludf.DUMMYFUNCTION("if(isblank(A28),"""",filter(Moorings!A:A,Moorings!B:B=A28,Moorings!D:D=D28))"),"N00696")</f>
        <v>N00696</v>
      </c>
      <c r="F28" s="40" t="str">
        <f ca="1">IFERROR(__xludf.DUMMYFUNCTION("if(isblank(A28),"""",filter(Moorings!C:C,Moorings!B:B=A28,Moorings!D:D=D28))"),"7230")</f>
        <v>7230</v>
      </c>
      <c r="G28" s="39" t="s">
        <v>85</v>
      </c>
      <c r="H28" s="44">
        <v>-124.30585499999999</v>
      </c>
      <c r="I28" s="38"/>
      <c r="J28" s="38"/>
    </row>
    <row r="29" spans="1:10" ht="15.75" customHeight="1" x14ac:dyDescent="0.2">
      <c r="A29" s="39" t="s">
        <v>45</v>
      </c>
      <c r="B29" s="40" t="str">
        <f ca="1">IFERROR(__xludf.DUMMYFUNCTION("if(isblank(A29),"""",filter(Moorings!A:A,Moorings!B:B=left(A29,14),Moorings!D:D=D29))"),"ATAPL-65310-040-006")</f>
        <v>ATAPL-65310-040-006</v>
      </c>
      <c r="C29" s="40" t="str">
        <f ca="1">IFERROR(__xludf.DUMMYFUNCTION("if(isblank(A29),"""",filter(Moorings!C:C,Moorings!B:B=left(A29,14),Moorings!D:D=D29))"),"SN0006")</f>
        <v>SN0006</v>
      </c>
      <c r="D29" s="41">
        <v>1</v>
      </c>
      <c r="E29" s="40" t="str">
        <f ca="1">IFERROR(__xludf.DUMMYFUNCTION("if(isblank(A29),"""",filter(Moorings!A:A,Moorings!B:B=A29,Moorings!D:D=D29))"),"N00696")</f>
        <v>N00696</v>
      </c>
      <c r="F29" s="40" t="str">
        <f ca="1">IFERROR(__xludf.DUMMYFUNCTION("if(isblank(A29),"""",filter(Moorings!C:C,Moorings!B:B=A29,Moorings!D:D=D29))"),"7230")</f>
        <v>7230</v>
      </c>
      <c r="G29" s="39" t="s">
        <v>90</v>
      </c>
      <c r="H29" s="44">
        <v>1.2688020000000001E-3</v>
      </c>
      <c r="I29" s="38"/>
      <c r="J29" s="38"/>
    </row>
    <row r="30" spans="1:10" ht="15.75" customHeight="1" x14ac:dyDescent="0.2">
      <c r="A30" s="39" t="s">
        <v>45</v>
      </c>
      <c r="B30" s="40" t="str">
        <f ca="1">IFERROR(__xludf.DUMMYFUNCTION("if(isblank(A30),"""",filter(Moorings!A:A,Moorings!B:B=left(A30,14),Moorings!D:D=D30))"),"ATAPL-65310-040-006")</f>
        <v>ATAPL-65310-040-006</v>
      </c>
      <c r="C30" s="40" t="str">
        <f ca="1">IFERROR(__xludf.DUMMYFUNCTION("if(isblank(A30),"""",filter(Moorings!C:C,Moorings!B:B=left(A30,14),Moorings!D:D=D30))"),"SN0006")</f>
        <v>SN0006</v>
      </c>
      <c r="D30" s="41">
        <v>1</v>
      </c>
      <c r="E30" s="40" t="str">
        <f ca="1">IFERROR(__xludf.DUMMYFUNCTION("if(isblank(A30),"""",filter(Moorings!A:A,Moorings!B:B=A30,Moorings!D:D=D30))"),"N00696")</f>
        <v>N00696</v>
      </c>
      <c r="F30" s="40" t="str">
        <f ca="1">IFERROR(__xludf.DUMMYFUNCTION("if(isblank(A30),"""",filter(Moorings!C:C,Moorings!B:B=A30,Moorings!D:D=D30))"),"7230")</f>
        <v>7230</v>
      </c>
      <c r="G30" s="39" t="s">
        <v>91</v>
      </c>
      <c r="H30" s="44">
        <v>2.7095960000000002E-4</v>
      </c>
      <c r="I30" s="38"/>
      <c r="J30" s="38"/>
    </row>
    <row r="31" spans="1:10" ht="15.75" customHeight="1" x14ac:dyDescent="0.2">
      <c r="A31" s="39" t="s">
        <v>45</v>
      </c>
      <c r="B31" s="40" t="str">
        <f ca="1">IFERROR(__xludf.DUMMYFUNCTION("if(isblank(A31),"""",filter(Moorings!A:A,Moorings!B:B=left(A31,14),Moorings!D:D=D31))"),"ATAPL-65310-040-006")</f>
        <v>ATAPL-65310-040-006</v>
      </c>
      <c r="C31" s="40" t="str">
        <f ca="1">IFERROR(__xludf.DUMMYFUNCTION("if(isblank(A31),"""",filter(Moorings!C:C,Moorings!B:B=left(A31,14),Moorings!D:D=D31))"),"SN0006")</f>
        <v>SN0006</v>
      </c>
      <c r="D31" s="41">
        <v>1</v>
      </c>
      <c r="E31" s="40" t="str">
        <f ca="1">IFERROR(__xludf.DUMMYFUNCTION("if(isblank(A31),"""",filter(Moorings!A:A,Moorings!B:B=A31,Moorings!D:D=D31))"),"N00696")</f>
        <v>N00696</v>
      </c>
      <c r="F31" s="40" t="str">
        <f ca="1">IFERROR(__xludf.DUMMYFUNCTION("if(isblank(A31),"""",filter(Moorings!C:C,Moorings!B:B=A31,Moorings!D:D=D31))"),"7230")</f>
        <v>7230</v>
      </c>
      <c r="G31" s="39" t="s">
        <v>92</v>
      </c>
      <c r="H31" s="44">
        <v>-8.1264839999999998E-7</v>
      </c>
      <c r="I31" s="38"/>
      <c r="J31" s="38"/>
    </row>
    <row r="32" spans="1:10" ht="15.75" customHeight="1" x14ac:dyDescent="0.2">
      <c r="A32" s="39" t="s">
        <v>45</v>
      </c>
      <c r="B32" s="40" t="str">
        <f ca="1">IFERROR(__xludf.DUMMYFUNCTION("if(isblank(A32),"""",filter(Moorings!A:A,Moorings!B:B=left(A32,14),Moorings!D:D=D32))"),"ATAPL-65310-040-006")</f>
        <v>ATAPL-65310-040-006</v>
      </c>
      <c r="C32" s="40" t="str">
        <f ca="1">IFERROR(__xludf.DUMMYFUNCTION("if(isblank(A32),"""",filter(Moorings!C:C,Moorings!B:B=left(A32,14),Moorings!D:D=D32))"),"SN0006")</f>
        <v>SN0006</v>
      </c>
      <c r="D32" s="41">
        <v>1</v>
      </c>
      <c r="E32" s="40" t="str">
        <f ca="1">IFERROR(__xludf.DUMMYFUNCTION("if(isblank(A32),"""",filter(Moorings!A:A,Moorings!B:B=A32,Moorings!D:D=D32))"),"N00696")</f>
        <v>N00696</v>
      </c>
      <c r="F32" s="40" t="str">
        <f ca="1">IFERROR(__xludf.DUMMYFUNCTION("if(isblank(A32),"""",filter(Moorings!C:C,Moorings!B:B=A32,Moorings!D:D=D32))"),"7230")</f>
        <v>7230</v>
      </c>
      <c r="G32" s="39" t="s">
        <v>93</v>
      </c>
      <c r="H32" s="44">
        <v>1.6994320000000001E-7</v>
      </c>
      <c r="I32" s="38"/>
      <c r="J32" s="38"/>
    </row>
    <row r="33" spans="1:10" ht="15.75" customHeight="1" x14ac:dyDescent="0.2">
      <c r="A33" s="39" t="s">
        <v>45</v>
      </c>
      <c r="B33" s="40" t="str">
        <f ca="1">IFERROR(__xludf.DUMMYFUNCTION("if(isblank(A33),"""",filter(Moorings!A:A,Moorings!B:B=left(A33,14),Moorings!D:D=D33))"),"ATAPL-65310-040-006")</f>
        <v>ATAPL-65310-040-006</v>
      </c>
      <c r="C33" s="40" t="str">
        <f ca="1">IFERROR(__xludf.DUMMYFUNCTION("if(isblank(A33),"""",filter(Moorings!C:C,Moorings!B:B=left(A33,14),Moorings!D:D=D33))"),"SN0006")</f>
        <v>SN0006</v>
      </c>
      <c r="D33" s="41">
        <v>1</v>
      </c>
      <c r="E33" s="40" t="str">
        <f ca="1">IFERROR(__xludf.DUMMYFUNCTION("if(isblank(A33),"""",filter(Moorings!A:A,Moorings!B:B=A33,Moorings!D:D=D33))"),"N00696")</f>
        <v>N00696</v>
      </c>
      <c r="F33" s="40" t="str">
        <f ca="1">IFERROR(__xludf.DUMMYFUNCTION("if(isblank(A33),"""",filter(Moorings!C:C,Moorings!B:B=A33,Moorings!D:D=D33))"),"7230")</f>
        <v>7230</v>
      </c>
      <c r="G33" s="39" t="s">
        <v>94</v>
      </c>
      <c r="H33" s="44">
        <v>999.09410000000003</v>
      </c>
      <c r="I33" s="38"/>
      <c r="J33" s="38"/>
    </row>
    <row r="34" spans="1:10" ht="15.75" customHeight="1" x14ac:dyDescent="0.2">
      <c r="A34" s="39" t="s">
        <v>45</v>
      </c>
      <c r="B34" s="40" t="str">
        <f ca="1">IFERROR(__xludf.DUMMYFUNCTION("if(isblank(A34),"""",filter(Moorings!A:A,Moorings!B:B=left(A34,14),Moorings!D:D=D34))"),"ATAPL-65310-040-006")</f>
        <v>ATAPL-65310-040-006</v>
      </c>
      <c r="C34" s="40" t="str">
        <f ca="1">IFERROR(__xludf.DUMMYFUNCTION("if(isblank(A34),"""",filter(Moorings!C:C,Moorings!B:B=left(A34,14),Moorings!D:D=D34))"),"SN0006")</f>
        <v>SN0006</v>
      </c>
      <c r="D34" s="41">
        <v>1</v>
      </c>
      <c r="E34" s="40" t="str">
        <f ca="1">IFERROR(__xludf.DUMMYFUNCTION("if(isblank(A34),"""",filter(Moorings!A:A,Moorings!B:B=A34,Moorings!D:D=D34))"),"N00696")</f>
        <v>N00696</v>
      </c>
      <c r="F34" s="40" t="str">
        <f ca="1">IFERROR(__xludf.DUMMYFUNCTION("if(isblank(A34),"""",filter(Moorings!C:C,Moorings!B:B=A34,Moorings!D:D=D34))"),"7230")</f>
        <v>7230</v>
      </c>
      <c r="G34" s="39" t="s">
        <v>95</v>
      </c>
      <c r="H34" s="44">
        <v>-5.5610199999999999E-3</v>
      </c>
      <c r="I34" s="38"/>
      <c r="J34" s="38"/>
    </row>
    <row r="35" spans="1:10" ht="15.75" customHeight="1" x14ac:dyDescent="0.2">
      <c r="A35" s="39" t="s">
        <v>45</v>
      </c>
      <c r="B35" s="40" t="str">
        <f ca="1">IFERROR(__xludf.DUMMYFUNCTION("if(isblank(A35),"""",filter(Moorings!A:A,Moorings!B:B=left(A35,14),Moorings!D:D=D35))"),"ATAPL-65310-040-006")</f>
        <v>ATAPL-65310-040-006</v>
      </c>
      <c r="C35" s="40" t="str">
        <f ca="1">IFERROR(__xludf.DUMMYFUNCTION("if(isblank(A35),"""",filter(Moorings!C:C,Moorings!B:B=left(A35,14),Moorings!D:D=D35))"),"SN0006")</f>
        <v>SN0006</v>
      </c>
      <c r="D35" s="41">
        <v>1</v>
      </c>
      <c r="E35" s="40" t="str">
        <f ca="1">IFERROR(__xludf.DUMMYFUNCTION("if(isblank(A35),"""",filter(Moorings!A:A,Moorings!B:B=A35,Moorings!D:D=D35))"),"N00696")</f>
        <v>N00696</v>
      </c>
      <c r="F35" s="40" t="str">
        <f ca="1">IFERROR(__xludf.DUMMYFUNCTION("if(isblank(A35),"""",filter(Moorings!C:C,Moorings!B:B=A35,Moorings!D:D=D35))"),"7230")</f>
        <v>7230</v>
      </c>
      <c r="G35" s="39" t="s">
        <v>96</v>
      </c>
      <c r="H35" s="44">
        <v>-1.3027399999999999E-4</v>
      </c>
      <c r="I35" s="38"/>
      <c r="J35" s="38"/>
    </row>
    <row r="36" spans="1:10" ht="15.75" customHeight="1" x14ac:dyDescent="0.2">
      <c r="A36" s="39" t="s">
        <v>45</v>
      </c>
      <c r="B36" s="40" t="str">
        <f ca="1">IFERROR(__xludf.DUMMYFUNCTION("if(isblank(A36),"""",filter(Moorings!A:A,Moorings!B:B=left(A36,14),Moorings!D:D=D36))"),"ATAPL-65310-040-006")</f>
        <v>ATAPL-65310-040-006</v>
      </c>
      <c r="C36" s="40" t="str">
        <f ca="1">IFERROR(__xludf.DUMMYFUNCTION("if(isblank(A36),"""",filter(Moorings!C:C,Moorings!B:B=left(A36,14),Moorings!D:D=D36))"),"SN0006")</f>
        <v>SN0006</v>
      </c>
      <c r="D36" s="41">
        <v>1</v>
      </c>
      <c r="E36" s="40" t="str">
        <f ca="1">IFERROR(__xludf.DUMMYFUNCTION("if(isblank(A36),"""",filter(Moorings!A:A,Moorings!B:B=A36,Moorings!D:D=D36))"),"N00696")</f>
        <v>N00696</v>
      </c>
      <c r="F36" s="40" t="str">
        <f ca="1">IFERROR(__xludf.DUMMYFUNCTION("if(isblank(A36),"""",filter(Moorings!C:C,Moorings!B:B=A36,Moorings!D:D=D36))"),"7230")</f>
        <v>7230</v>
      </c>
      <c r="G36" s="39" t="s">
        <v>97</v>
      </c>
      <c r="H36" s="44">
        <v>-9.5700000000000003E-8</v>
      </c>
      <c r="I36" s="38"/>
      <c r="J36" s="38"/>
    </row>
    <row r="37" spans="1:10" ht="15.75" customHeight="1" x14ac:dyDescent="0.2">
      <c r="A37" s="39" t="s">
        <v>45</v>
      </c>
      <c r="B37" s="40" t="str">
        <f ca="1">IFERROR(__xludf.DUMMYFUNCTION("if(isblank(A37),"""",filter(Moorings!A:A,Moorings!B:B=left(A37,14),Moorings!D:D=D37))"),"ATAPL-65310-040-006")</f>
        <v>ATAPL-65310-040-006</v>
      </c>
      <c r="C37" s="40" t="str">
        <f ca="1">IFERROR(__xludf.DUMMYFUNCTION("if(isblank(A37),"""",filter(Moorings!C:C,Moorings!B:B=left(A37,14),Moorings!D:D=D37))"),"SN0006")</f>
        <v>SN0006</v>
      </c>
      <c r="D37" s="41">
        <v>1</v>
      </c>
      <c r="E37" s="40" t="str">
        <f ca="1">IFERROR(__xludf.DUMMYFUNCTION("if(isblank(A37),"""",filter(Moorings!A:A,Moorings!B:B=A37,Moorings!D:D=D37))"),"N00696")</f>
        <v>N00696</v>
      </c>
      <c r="F37" s="40" t="str">
        <f ca="1">IFERROR(__xludf.DUMMYFUNCTION("if(isblank(A37),"""",filter(Moorings!C:C,Moorings!B:B=A37,Moorings!D:D=D37))"),"7230")</f>
        <v>7230</v>
      </c>
      <c r="G37" s="39" t="s">
        <v>98</v>
      </c>
      <c r="H37" s="44">
        <v>3.2499999999999998E-6</v>
      </c>
      <c r="I37" s="38"/>
      <c r="J37" s="38"/>
    </row>
    <row r="38" spans="1:10" ht="15.75" customHeight="1" x14ac:dyDescent="0.2">
      <c r="A38" s="39" t="s">
        <v>45</v>
      </c>
      <c r="B38" s="40" t="str">
        <f ca="1">IFERROR(__xludf.DUMMYFUNCTION("if(isblank(A38),"""",filter(Moorings!A:A,Moorings!B:B=left(A38,14),Moorings!D:D=D38))"),"ATAPL-65310-040-006")</f>
        <v>ATAPL-65310-040-006</v>
      </c>
      <c r="C38" s="40" t="str">
        <f ca="1">IFERROR(__xludf.DUMMYFUNCTION("if(isblank(A38),"""",filter(Moorings!C:C,Moorings!B:B=left(A38,14),Moorings!D:D=D38))"),"SN0006")</f>
        <v>SN0006</v>
      </c>
      <c r="D38" s="41">
        <v>1</v>
      </c>
      <c r="E38" s="40" t="str">
        <f ca="1">IFERROR(__xludf.DUMMYFUNCTION("if(isblank(A38),"""",filter(Moorings!A:A,Moorings!B:B=A38,Moorings!D:D=D38))"),"N00696")</f>
        <v>N00696</v>
      </c>
      <c r="F38" s="40" t="str">
        <f ca="1">IFERROR(__xludf.DUMMYFUNCTION("if(isblank(A38),"""",filter(Moorings!C:C,Moorings!B:B=A38,Moorings!D:D=D38))"),"7230")</f>
        <v>7230</v>
      </c>
      <c r="G38" s="39" t="s">
        <v>99</v>
      </c>
      <c r="H38" s="44">
        <v>3.0380000000000001E-2</v>
      </c>
      <c r="I38" s="38"/>
      <c r="J38" s="38"/>
    </row>
    <row r="39" spans="1:10" ht="15.75" customHeight="1" x14ac:dyDescent="0.2">
      <c r="A39" s="39" t="s">
        <v>45</v>
      </c>
      <c r="B39" s="40" t="str">
        <f ca="1">IFERROR(__xludf.DUMMYFUNCTION("if(isblank(A39),"""",filter(Moorings!A:A,Moorings!B:B=left(A39,14),Moorings!D:D=D39))"),"ATAPL-65310-040-006")</f>
        <v>ATAPL-65310-040-006</v>
      </c>
      <c r="C39" s="40" t="str">
        <f ca="1">IFERROR(__xludf.DUMMYFUNCTION("if(isblank(A39),"""",filter(Moorings!C:C,Moorings!B:B=left(A39,14),Moorings!D:D=D39))"),"SN0006")</f>
        <v>SN0006</v>
      </c>
      <c r="D39" s="41">
        <v>1</v>
      </c>
      <c r="E39" s="40" t="str">
        <f ca="1">IFERROR(__xludf.DUMMYFUNCTION("if(isblank(A39),"""",filter(Moorings!A:A,Moorings!B:B=A39,Moorings!D:D=D39))"),"N00696")</f>
        <v>N00696</v>
      </c>
      <c r="F39" s="40" t="str">
        <f ca="1">IFERROR(__xludf.DUMMYFUNCTION("if(isblank(A39),"""",filter(Moorings!C:C,Moorings!B:B=A39,Moorings!D:D=D39))"),"7230")</f>
        <v>7230</v>
      </c>
      <c r="G39" s="39" t="s">
        <v>100</v>
      </c>
      <c r="H39" s="44">
        <v>0</v>
      </c>
      <c r="I39" s="38"/>
      <c r="J39" s="38"/>
    </row>
    <row r="40" spans="1:10" ht="15.75" customHeight="1" x14ac:dyDescent="0.2">
      <c r="A40" s="39" t="s">
        <v>45</v>
      </c>
      <c r="B40" s="40" t="str">
        <f ca="1">IFERROR(__xludf.DUMMYFUNCTION("if(isblank(A40),"""",filter(Moorings!A:A,Moorings!B:B=left(A40,14),Moorings!D:D=D40))"),"ATAPL-65310-040-006")</f>
        <v>ATAPL-65310-040-006</v>
      </c>
      <c r="C40" s="40" t="str">
        <f ca="1">IFERROR(__xludf.DUMMYFUNCTION("if(isblank(A40),"""",filter(Moorings!C:C,Moorings!B:B=left(A40,14),Moorings!D:D=D40))"),"SN0006")</f>
        <v>SN0006</v>
      </c>
      <c r="D40" s="41">
        <v>1</v>
      </c>
      <c r="E40" s="40" t="str">
        <f ca="1">IFERROR(__xludf.DUMMYFUNCTION("if(isblank(A40),"""",filter(Moorings!A:A,Moorings!B:B=A40,Moorings!D:D=D40))"),"N00696")</f>
        <v>N00696</v>
      </c>
      <c r="F40" s="40" t="str">
        <f ca="1">IFERROR(__xludf.DUMMYFUNCTION("if(isblank(A40),"""",filter(Moorings!C:C,Moorings!B:B=A40,Moorings!D:D=D40))"),"7230")</f>
        <v>7230</v>
      </c>
      <c r="G40" s="39" t="s">
        <v>101</v>
      </c>
      <c r="H40" s="44">
        <v>-0.97887089999999999</v>
      </c>
      <c r="I40" s="38"/>
      <c r="J40" s="38"/>
    </row>
    <row r="41" spans="1:10" ht="15.75" customHeight="1" x14ac:dyDescent="0.2">
      <c r="A41" s="39" t="s">
        <v>45</v>
      </c>
      <c r="B41" s="40" t="str">
        <f ca="1">IFERROR(__xludf.DUMMYFUNCTION("if(isblank(A41),"""",filter(Moorings!A:A,Moorings!B:B=left(A41,14),Moorings!D:D=D41))"),"ATAPL-65310-040-006")</f>
        <v>ATAPL-65310-040-006</v>
      </c>
      <c r="C41" s="40" t="str">
        <f ca="1">IFERROR(__xludf.DUMMYFUNCTION("if(isblank(A41),"""",filter(Moorings!C:C,Moorings!B:B=left(A41,14),Moorings!D:D=D41))"),"SN0006")</f>
        <v>SN0006</v>
      </c>
      <c r="D41" s="41">
        <v>1</v>
      </c>
      <c r="E41" s="40" t="str">
        <f ca="1">IFERROR(__xludf.DUMMYFUNCTION("if(isblank(A41),"""",filter(Moorings!A:A,Moorings!B:B=A41,Moorings!D:D=D41))"),"N00696")</f>
        <v>N00696</v>
      </c>
      <c r="F41" s="40" t="str">
        <f ca="1">IFERROR(__xludf.DUMMYFUNCTION("if(isblank(A41),"""",filter(Moorings!C:C,Moorings!B:B=A41,Moorings!D:D=D41))"),"7230")</f>
        <v>7230</v>
      </c>
      <c r="G41" s="39" t="s">
        <v>102</v>
      </c>
      <c r="H41" s="44">
        <v>0.1512588</v>
      </c>
      <c r="I41" s="38"/>
      <c r="J41" s="38"/>
    </row>
    <row r="42" spans="1:10" ht="15.75" customHeight="1" x14ac:dyDescent="0.2">
      <c r="A42" s="39" t="s">
        <v>45</v>
      </c>
      <c r="B42" s="40" t="str">
        <f ca="1">IFERROR(__xludf.DUMMYFUNCTION("if(isblank(A42),"""",filter(Moorings!A:A,Moorings!B:B=left(A42,14),Moorings!D:D=D42))"),"ATAPL-65310-040-006")</f>
        <v>ATAPL-65310-040-006</v>
      </c>
      <c r="C42" s="40" t="str">
        <f ca="1">IFERROR(__xludf.DUMMYFUNCTION("if(isblank(A42),"""",filter(Moorings!C:C,Moorings!B:B=left(A42,14),Moorings!D:D=D42))"),"SN0006")</f>
        <v>SN0006</v>
      </c>
      <c r="D42" s="41">
        <v>1</v>
      </c>
      <c r="E42" s="40" t="str">
        <f ca="1">IFERROR(__xludf.DUMMYFUNCTION("if(isblank(A42),"""",filter(Moorings!A:A,Moorings!B:B=A42,Moorings!D:D=D42))"),"N00696")</f>
        <v>N00696</v>
      </c>
      <c r="F42" s="40" t="str">
        <f ca="1">IFERROR(__xludf.DUMMYFUNCTION("if(isblank(A42),"""",filter(Moorings!C:C,Moorings!B:B=A42,Moorings!D:D=D42))"),"7230")</f>
        <v>7230</v>
      </c>
      <c r="G42" s="39" t="s">
        <v>103</v>
      </c>
      <c r="H42" s="44">
        <v>-3.7139680000000002E-4</v>
      </c>
      <c r="I42" s="38"/>
      <c r="J42" s="38"/>
    </row>
    <row r="43" spans="1:10" ht="15.75" customHeight="1" x14ac:dyDescent="0.2">
      <c r="A43" s="39" t="s">
        <v>45</v>
      </c>
      <c r="B43" s="40" t="str">
        <f ca="1">IFERROR(__xludf.DUMMYFUNCTION("if(isblank(A43),"""",filter(Moorings!A:A,Moorings!B:B=left(A43,14),Moorings!D:D=D43))"),"ATAPL-65310-040-006")</f>
        <v>ATAPL-65310-040-006</v>
      </c>
      <c r="C43" s="40" t="str">
        <f ca="1">IFERROR(__xludf.DUMMYFUNCTION("if(isblank(A43),"""",filter(Moorings!C:C,Moorings!B:B=left(A43,14),Moorings!D:D=D43))"),"SN0006")</f>
        <v>SN0006</v>
      </c>
      <c r="D43" s="41">
        <v>1</v>
      </c>
      <c r="E43" s="40" t="str">
        <f ca="1">IFERROR(__xludf.DUMMYFUNCTION("if(isblank(A43),"""",filter(Moorings!A:A,Moorings!B:B=A43,Moorings!D:D=D43))"),"N00696")</f>
        <v>N00696</v>
      </c>
      <c r="F43" s="40" t="str">
        <f ca="1">IFERROR(__xludf.DUMMYFUNCTION("if(isblank(A43),"""",filter(Moorings!C:C,Moorings!B:B=A43,Moorings!D:D=D43))"),"7230")</f>
        <v>7230</v>
      </c>
      <c r="G43" s="39" t="s">
        <v>104</v>
      </c>
      <c r="H43" s="44">
        <v>5.0457809999999997E-5</v>
      </c>
      <c r="I43" s="38"/>
      <c r="J43" s="38"/>
    </row>
    <row r="44" spans="1:10" ht="15.75" customHeight="1" x14ac:dyDescent="0.2">
      <c r="A44" s="39" t="s">
        <v>45</v>
      </c>
      <c r="B44" s="40" t="str">
        <f ca="1">IFERROR(__xludf.DUMMYFUNCTION("if(isblank(A44),"""",filter(Moorings!A:A,Moorings!B:B=left(A44,14),Moorings!D:D=D44))"),"ATAPL-65310-040-006")</f>
        <v>ATAPL-65310-040-006</v>
      </c>
      <c r="C44" s="40" t="str">
        <f ca="1">IFERROR(__xludf.DUMMYFUNCTION("if(isblank(A44),"""",filter(Moorings!C:C,Moorings!B:B=left(A44,14),Moorings!D:D=D44))"),"SN0006")</f>
        <v>SN0006</v>
      </c>
      <c r="D44" s="41">
        <v>1</v>
      </c>
      <c r="E44" s="40" t="str">
        <f ca="1">IFERROR(__xludf.DUMMYFUNCTION("if(isblank(A44),"""",filter(Moorings!A:A,Moorings!B:B=A44,Moorings!D:D=D44))"),"N00696")</f>
        <v>N00696</v>
      </c>
      <c r="F44" s="40" t="str">
        <f ca="1">IFERROR(__xludf.DUMMYFUNCTION("if(isblank(A44),"""",filter(Moorings!C:C,Moorings!B:B=A44,Moorings!D:D=D44))"),"7230")</f>
        <v>7230</v>
      </c>
      <c r="G44" s="39" t="s">
        <v>105</v>
      </c>
      <c r="H44" s="44">
        <v>27.706060000000001</v>
      </c>
      <c r="I44" s="38"/>
      <c r="J44" s="38"/>
    </row>
    <row r="45" spans="1:10" ht="15.75" customHeight="1" x14ac:dyDescent="0.2">
      <c r="A45" s="39" t="s">
        <v>45</v>
      </c>
      <c r="B45" s="40" t="str">
        <f ca="1">IFERROR(__xludf.DUMMYFUNCTION("if(isblank(A45),"""",filter(Moorings!A:A,Moorings!B:B=left(A45,14),Moorings!D:D=D45))"),"ATAPL-65310-040-006")</f>
        <v>ATAPL-65310-040-006</v>
      </c>
      <c r="C45" s="40" t="str">
        <f ca="1">IFERROR(__xludf.DUMMYFUNCTION("if(isblank(A45),"""",filter(Moorings!C:C,Moorings!B:B=left(A45,14),Moorings!D:D=D45))"),"SN0006")</f>
        <v>SN0006</v>
      </c>
      <c r="D45" s="41">
        <v>1</v>
      </c>
      <c r="E45" s="40" t="str">
        <f ca="1">IFERROR(__xludf.DUMMYFUNCTION("if(isblank(A45),"""",filter(Moorings!A:A,Moorings!B:B=A45,Moorings!D:D=D45))"),"N00696")</f>
        <v>N00696</v>
      </c>
      <c r="F45" s="40" t="str">
        <f ca="1">IFERROR(__xludf.DUMMYFUNCTION("if(isblank(A45),"""",filter(Moorings!C:C,Moorings!B:B=A45,Moorings!D:D=D45))"),"7230")</f>
        <v>7230</v>
      </c>
      <c r="G45" s="39" t="s">
        <v>106</v>
      </c>
      <c r="H45" s="44">
        <v>-1.04193E-4</v>
      </c>
      <c r="I45" s="38"/>
      <c r="J45" s="38"/>
    </row>
    <row r="46" spans="1:10" ht="15.75" customHeight="1" x14ac:dyDescent="0.2">
      <c r="A46" s="39" t="s">
        <v>45</v>
      </c>
      <c r="B46" s="40" t="str">
        <f ca="1">IFERROR(__xludf.DUMMYFUNCTION("if(isblank(A46),"""",filter(Moorings!A:A,Moorings!B:B=left(A46,14),Moorings!D:D=D46))"),"ATAPL-65310-040-006")</f>
        <v>ATAPL-65310-040-006</v>
      </c>
      <c r="C46" s="40" t="str">
        <f ca="1">IFERROR(__xludf.DUMMYFUNCTION("if(isblank(A46),"""",filter(Moorings!C:C,Moorings!B:B=left(A46,14),Moorings!D:D=D46))"),"SN0006")</f>
        <v>SN0006</v>
      </c>
      <c r="D46" s="41">
        <v>1</v>
      </c>
      <c r="E46" s="40" t="str">
        <f ca="1">IFERROR(__xludf.DUMMYFUNCTION("if(isblank(A46),"""",filter(Moorings!A:A,Moorings!B:B=A46,Moorings!D:D=D46))"),"N00696")</f>
        <v>N00696</v>
      </c>
      <c r="F46" s="40" t="str">
        <f ca="1">IFERROR(__xludf.DUMMYFUNCTION("if(isblank(A46),"""",filter(Moorings!C:C,Moorings!B:B=A46,Moorings!D:D=D46))"),"7230")</f>
        <v>7230</v>
      </c>
      <c r="G46" s="39" t="s">
        <v>107</v>
      </c>
      <c r="H46" s="44">
        <v>1.06286E-6</v>
      </c>
      <c r="I46" s="38"/>
      <c r="J46" s="38"/>
    </row>
    <row r="47" spans="1:10" ht="15.75" customHeight="1" x14ac:dyDescent="0.2">
      <c r="A47" s="39" t="s">
        <v>45</v>
      </c>
      <c r="B47" s="40" t="str">
        <f ca="1">IFERROR(__xludf.DUMMYFUNCTION("if(isblank(A47),"""",filter(Moorings!A:A,Moorings!B:B=left(A47,14),Moorings!D:D=D47))"),"ATAPL-65310-040-006")</f>
        <v>ATAPL-65310-040-006</v>
      </c>
      <c r="C47" s="40" t="str">
        <f ca="1">IFERROR(__xludf.DUMMYFUNCTION("if(isblank(A47),"""",filter(Moorings!C:C,Moorings!B:B=left(A47,14),Moorings!D:D=D47))"),"SN0006")</f>
        <v>SN0006</v>
      </c>
      <c r="D47" s="41">
        <v>1</v>
      </c>
      <c r="E47" s="40" t="str">
        <f ca="1">IFERROR(__xludf.DUMMYFUNCTION("if(isblank(A47),"""",filter(Moorings!A:A,Moorings!B:B=A47,Moorings!D:D=D47))"),"N00696")</f>
        <v>N00696</v>
      </c>
      <c r="F47" s="40" t="str">
        <f ca="1">IFERROR(__xludf.DUMMYFUNCTION("if(isblank(A47),"""",filter(Moorings!C:C,Moorings!B:B=A47,Moorings!D:D=D47))"),"7230")</f>
        <v>7230</v>
      </c>
      <c r="G47" s="39" t="s">
        <v>108</v>
      </c>
      <c r="H47" s="44">
        <v>1.5617200000000001E-9</v>
      </c>
      <c r="I47" s="38"/>
      <c r="J47" s="38"/>
    </row>
    <row r="48" spans="1:10" ht="15.75" customHeight="1" x14ac:dyDescent="0.2">
      <c r="A48" s="39" t="s">
        <v>45</v>
      </c>
      <c r="B48" s="40" t="str">
        <f ca="1">IFERROR(__xludf.DUMMYFUNCTION("if(isblank(A48),"""",filter(Moorings!A:A,Moorings!B:B=left(A48,14),Moorings!D:D=D48))"),"ATAPL-65310-040-006")</f>
        <v>ATAPL-65310-040-006</v>
      </c>
      <c r="C48" s="40" t="str">
        <f ca="1">IFERROR(__xludf.DUMMYFUNCTION("if(isblank(A48),"""",filter(Moorings!C:C,Moorings!B:B=left(A48,14),Moorings!D:D=D48))"),"SN0006")</f>
        <v>SN0006</v>
      </c>
      <c r="D48" s="41">
        <v>1</v>
      </c>
      <c r="E48" s="40" t="str">
        <f ca="1">IFERROR(__xludf.DUMMYFUNCTION("if(isblank(A48),"""",filter(Moorings!A:A,Moorings!B:B=A48,Moorings!D:D=D48))"),"N00696")</f>
        <v>N00696</v>
      </c>
      <c r="F48" s="40" t="str">
        <f ca="1">IFERROR(__xludf.DUMMYFUNCTION("if(isblank(A48),"""",filter(Moorings!C:C,Moorings!B:B=A48,Moorings!D:D=D48))"),"7230")</f>
        <v>7230</v>
      </c>
      <c r="G48" s="39" t="s">
        <v>109</v>
      </c>
      <c r="H48" s="44">
        <v>0</v>
      </c>
      <c r="I48" s="38"/>
      <c r="J48" s="38"/>
    </row>
    <row r="49" spans="1:10" ht="15.75" customHeight="1" x14ac:dyDescent="0.2">
      <c r="A49" s="38"/>
      <c r="B49" s="36" t="str">
        <f ca="1">IFERROR(__xludf.DUMMYFUNCTION("if(isblank(A49),"""",filter(Moorings!A:A,Moorings!B:B=left(A49,14),Moorings!D:D=D49))"),"")</f>
        <v/>
      </c>
      <c r="C49" s="36" t="str">
        <f ca="1">IFERROR(__xludf.DUMMYFUNCTION("if(isblank(A49),"""",filter(Moorings!C:C,Moorings!B:B=left(A49,14),Moorings!D:D=D49))"),"")</f>
        <v/>
      </c>
      <c r="D49" s="43"/>
      <c r="E49" s="36" t="str">
        <f ca="1">IFERROR(__xludf.DUMMYFUNCTION("if(isblank(A49),"""",filter(Moorings!A:A,Moorings!B:B=A49,Moorings!D:D=D49))"),"")</f>
        <v/>
      </c>
      <c r="F49" s="36" t="str">
        <f ca="1">IFERROR(__xludf.DUMMYFUNCTION("if(isblank(A49),"""",filter(Moorings!C:C,Moorings!B:B=A49,Moorings!D:D=D49))"),"")</f>
        <v/>
      </c>
      <c r="G49" s="38"/>
      <c r="H49" s="42"/>
      <c r="I49" s="38"/>
      <c r="J49" s="38"/>
    </row>
    <row r="50" spans="1:10" ht="15.75" customHeight="1" x14ac:dyDescent="0.2">
      <c r="A50" s="38" t="s">
        <v>45</v>
      </c>
      <c r="B50" s="40" t="str">
        <f ca="1">IFERROR(__xludf.DUMMYFUNCTION("if(isblank(A50),"""",filter(Moorings!A:A,Moorings!B:B=left(A50,14),Moorings!D:D=D50))"),"ATAPL-65310-820-0009")</f>
        <v>ATAPL-65310-820-0009</v>
      </c>
      <c r="C50" s="40" t="str">
        <f ca="1">IFERROR(__xludf.DUMMYFUNCTION("if(isblank(A50),"""",filter(Moorings!C:C,Moorings!B:B=left(A50,14),Moorings!D:D=D50))"),"SN0009")</f>
        <v>SN0009</v>
      </c>
      <c r="D50" s="43">
        <v>2</v>
      </c>
      <c r="E50" s="40" t="str">
        <f ca="1">IFERROR(__xludf.DUMMYFUNCTION("if(isblank(A50),"""",filter(Moorings!A:A,Moorings!B:B=A50,Moorings!D:D=D50))"),"ATOSU-69827-00002")</f>
        <v>ATOSU-69827-00002</v>
      </c>
      <c r="F50" s="40" t="str">
        <f ca="1">IFERROR(__xludf.DUMMYFUNCTION("if(isblank(A50),"""",filter(Moorings!C:C,Moorings!B:B=A50,Moorings!D:D=D50))"),"16-50114")</f>
        <v>16-50114</v>
      </c>
      <c r="G50" s="38" t="s">
        <v>84</v>
      </c>
      <c r="H50" s="42">
        <v>44.636991666666603</v>
      </c>
      <c r="I50" s="38"/>
      <c r="J50" s="38"/>
    </row>
    <row r="51" spans="1:10" ht="15.75" customHeight="1" x14ac:dyDescent="0.2">
      <c r="A51" s="38" t="s">
        <v>45</v>
      </c>
      <c r="B51" s="40" t="str">
        <f ca="1">IFERROR(__xludf.DUMMYFUNCTION("if(isblank(A51),"""",filter(Moorings!A:A,Moorings!B:B=left(A51,14),Moorings!D:D=D51))"),"ATAPL-65310-820-0009")</f>
        <v>ATAPL-65310-820-0009</v>
      </c>
      <c r="C51" s="40" t="str">
        <f ca="1">IFERROR(__xludf.DUMMYFUNCTION("if(isblank(A51),"""",filter(Moorings!C:C,Moorings!B:B=left(A51,14),Moorings!D:D=D51))"),"SN0009")</f>
        <v>SN0009</v>
      </c>
      <c r="D51" s="43">
        <v>2</v>
      </c>
      <c r="E51" s="40" t="str">
        <f ca="1">IFERROR(__xludf.DUMMYFUNCTION("if(isblank(A51),"""",filter(Moorings!A:A,Moorings!B:B=A51,Moorings!D:D=D51))"),"ATOSU-69827-00002")</f>
        <v>ATOSU-69827-00002</v>
      </c>
      <c r="F51" s="40" t="str">
        <f ca="1">IFERROR(__xludf.DUMMYFUNCTION("if(isblank(A51),"""",filter(Moorings!C:C,Moorings!B:B=A51,Moorings!D:D=D51))"),"16-50114")</f>
        <v>16-50114</v>
      </c>
      <c r="G51" s="38" t="s">
        <v>85</v>
      </c>
      <c r="H51" s="42">
        <v>-124.30585499999999</v>
      </c>
      <c r="I51" s="38"/>
      <c r="J51" s="38"/>
    </row>
    <row r="52" spans="1:10" ht="15.75" customHeight="1" x14ac:dyDescent="0.2">
      <c r="A52" s="38" t="s">
        <v>45</v>
      </c>
      <c r="B52" s="40" t="str">
        <f ca="1">IFERROR(__xludf.DUMMYFUNCTION("if(isblank(A52),"""",filter(Moorings!A:A,Moorings!B:B=left(A52,14),Moorings!D:D=D52))"),"ATAPL-65310-820-0009")</f>
        <v>ATAPL-65310-820-0009</v>
      </c>
      <c r="C52" s="40" t="str">
        <f ca="1">IFERROR(__xludf.DUMMYFUNCTION("if(isblank(A52),"""",filter(Moorings!C:C,Moorings!B:B=left(A52,14),Moorings!D:D=D52))"),"SN0009")</f>
        <v>SN0009</v>
      </c>
      <c r="D52" s="43">
        <v>2</v>
      </c>
      <c r="E52" s="40" t="str">
        <f ca="1">IFERROR(__xludf.DUMMYFUNCTION("if(isblank(A52),"""",filter(Moorings!A:A,Moorings!B:B=A52,Moorings!D:D=D52))"),"ATOSU-69827-00002")</f>
        <v>ATOSU-69827-00002</v>
      </c>
      <c r="F52" s="40" t="str">
        <f ca="1">IFERROR(__xludf.DUMMYFUNCTION("if(isblank(A52),"""",filter(Moorings!C:C,Moorings!B:B=A52,Moorings!D:D=D52))"),"16-50114")</f>
        <v>16-50114</v>
      </c>
      <c r="G52" s="38" t="s">
        <v>90</v>
      </c>
      <c r="H52" s="38">
        <v>1.2647629999999999E-3</v>
      </c>
      <c r="I52" s="38"/>
      <c r="J52" s="38"/>
    </row>
    <row r="53" spans="1:10" ht="15.75" customHeight="1" x14ac:dyDescent="0.2">
      <c r="A53" s="38" t="s">
        <v>45</v>
      </c>
      <c r="B53" s="40" t="str">
        <f ca="1">IFERROR(__xludf.DUMMYFUNCTION("if(isblank(A53),"""",filter(Moorings!A:A,Moorings!B:B=left(A53,14),Moorings!D:D=D53))"),"ATAPL-65310-820-0009")</f>
        <v>ATAPL-65310-820-0009</v>
      </c>
      <c r="C53" s="40" t="str">
        <f ca="1">IFERROR(__xludf.DUMMYFUNCTION("if(isblank(A53),"""",filter(Moorings!C:C,Moorings!B:B=left(A53,14),Moorings!D:D=D53))"),"SN0009")</f>
        <v>SN0009</v>
      </c>
      <c r="D53" s="43">
        <v>2</v>
      </c>
      <c r="E53" s="40" t="str">
        <f ca="1">IFERROR(__xludf.DUMMYFUNCTION("if(isblank(A53),"""",filter(Moorings!A:A,Moorings!B:B=A53,Moorings!D:D=D53))"),"ATOSU-69827-00002")</f>
        <v>ATOSU-69827-00002</v>
      </c>
      <c r="F53" s="40" t="str">
        <f ca="1">IFERROR(__xludf.DUMMYFUNCTION("if(isblank(A53),"""",filter(Moorings!C:C,Moorings!B:B=A53,Moorings!D:D=D53))"),"16-50114")</f>
        <v>16-50114</v>
      </c>
      <c r="G53" s="38" t="s">
        <v>91</v>
      </c>
      <c r="H53" s="38">
        <v>2.7657469999999999E-4</v>
      </c>
      <c r="I53" s="38"/>
      <c r="J53" s="38"/>
    </row>
    <row r="54" spans="1:10" ht="15.75" customHeight="1" x14ac:dyDescent="0.2">
      <c r="A54" s="38" t="s">
        <v>45</v>
      </c>
      <c r="B54" s="40" t="str">
        <f ca="1">IFERROR(__xludf.DUMMYFUNCTION("if(isblank(A54),"""",filter(Moorings!A:A,Moorings!B:B=left(A54,14),Moorings!D:D=D54))"),"ATAPL-65310-820-0009")</f>
        <v>ATAPL-65310-820-0009</v>
      </c>
      <c r="C54" s="40" t="str">
        <f ca="1">IFERROR(__xludf.DUMMYFUNCTION("if(isblank(A54),"""",filter(Moorings!C:C,Moorings!B:B=left(A54,14),Moorings!D:D=D54))"),"SN0009")</f>
        <v>SN0009</v>
      </c>
      <c r="D54" s="43">
        <v>2</v>
      </c>
      <c r="E54" s="40" t="str">
        <f ca="1">IFERROR(__xludf.DUMMYFUNCTION("if(isblank(A54),"""",filter(Moorings!A:A,Moorings!B:B=A54,Moorings!D:D=D54))"),"ATOSU-69827-00002")</f>
        <v>ATOSU-69827-00002</v>
      </c>
      <c r="F54" s="40" t="str">
        <f ca="1">IFERROR(__xludf.DUMMYFUNCTION("if(isblank(A54),"""",filter(Moorings!C:C,Moorings!B:B=A54,Moorings!D:D=D54))"),"16-50114")</f>
        <v>16-50114</v>
      </c>
      <c r="G54" s="38" t="s">
        <v>92</v>
      </c>
      <c r="H54" s="38">
        <v>-1.695028E-6</v>
      </c>
      <c r="I54" s="38"/>
      <c r="J54" s="38"/>
    </row>
    <row r="55" spans="1:10" ht="15.75" customHeight="1" x14ac:dyDescent="0.2">
      <c r="A55" s="38" t="s">
        <v>45</v>
      </c>
      <c r="B55" s="40" t="str">
        <f ca="1">IFERROR(__xludf.DUMMYFUNCTION("if(isblank(A55),"""",filter(Moorings!A:A,Moorings!B:B=left(A55,14),Moorings!D:D=D55))"),"ATAPL-65310-820-0009")</f>
        <v>ATAPL-65310-820-0009</v>
      </c>
      <c r="C55" s="40" t="str">
        <f ca="1">IFERROR(__xludf.DUMMYFUNCTION("if(isblank(A55),"""",filter(Moorings!C:C,Moorings!B:B=left(A55,14),Moorings!D:D=D55))"),"SN0009")</f>
        <v>SN0009</v>
      </c>
      <c r="D55" s="43">
        <v>2</v>
      </c>
      <c r="E55" s="40" t="str">
        <f ca="1">IFERROR(__xludf.DUMMYFUNCTION("if(isblank(A55),"""",filter(Moorings!A:A,Moorings!B:B=A55,Moorings!D:D=D55))"),"ATOSU-69827-00002")</f>
        <v>ATOSU-69827-00002</v>
      </c>
      <c r="F55" s="40" t="str">
        <f ca="1">IFERROR(__xludf.DUMMYFUNCTION("if(isblank(A55),"""",filter(Moorings!C:C,Moorings!B:B=A55,Moorings!D:D=D55))"),"16-50114")</f>
        <v>16-50114</v>
      </c>
      <c r="G55" s="38" t="s">
        <v>93</v>
      </c>
      <c r="H55" s="38">
        <v>2.0381120000000001E-7</v>
      </c>
      <c r="I55" s="38"/>
      <c r="J55" s="38"/>
    </row>
    <row r="56" spans="1:10" ht="15.75" customHeight="1" x14ac:dyDescent="0.2">
      <c r="A56" s="38" t="s">
        <v>45</v>
      </c>
      <c r="B56" s="40" t="str">
        <f ca="1">IFERROR(__xludf.DUMMYFUNCTION("if(isblank(A56),"""",filter(Moorings!A:A,Moorings!B:B=left(A56,14),Moorings!D:D=D56))"),"ATAPL-65310-820-0009")</f>
        <v>ATAPL-65310-820-0009</v>
      </c>
      <c r="C56" s="40" t="str">
        <f ca="1">IFERROR(__xludf.DUMMYFUNCTION("if(isblank(A56),"""",filter(Moorings!C:C,Moorings!B:B=left(A56,14),Moorings!D:D=D56))"),"SN0009")</f>
        <v>SN0009</v>
      </c>
      <c r="D56" s="43">
        <v>2</v>
      </c>
      <c r="E56" s="40" t="str">
        <f ca="1">IFERROR(__xludf.DUMMYFUNCTION("if(isblank(A56),"""",filter(Moorings!A:A,Moorings!B:B=A56,Moorings!D:D=D56))"),"ATOSU-69827-00002")</f>
        <v>ATOSU-69827-00002</v>
      </c>
      <c r="F56" s="40" t="str">
        <f ca="1">IFERROR(__xludf.DUMMYFUNCTION("if(isblank(A56),"""",filter(Moorings!C:C,Moorings!B:B=A56,Moorings!D:D=D56))"),"16-50114")</f>
        <v>16-50114</v>
      </c>
      <c r="G56" s="38" t="s">
        <v>94</v>
      </c>
      <c r="H56" s="38">
        <v>999.74490000000003</v>
      </c>
      <c r="I56" s="38"/>
      <c r="J56" s="38"/>
    </row>
    <row r="57" spans="1:10" ht="15.75" customHeight="1" x14ac:dyDescent="0.2">
      <c r="A57" s="38" t="s">
        <v>45</v>
      </c>
      <c r="B57" s="40" t="str">
        <f ca="1">IFERROR(__xludf.DUMMYFUNCTION("if(isblank(A57),"""",filter(Moorings!A:A,Moorings!B:B=left(A57,14),Moorings!D:D=D57))"),"ATAPL-65310-820-0009")</f>
        <v>ATAPL-65310-820-0009</v>
      </c>
      <c r="C57" s="40" t="str">
        <f ca="1">IFERROR(__xludf.DUMMYFUNCTION("if(isblank(A57),"""",filter(Moorings!C:C,Moorings!B:B=left(A57,14),Moorings!D:D=D57))"),"SN0009")</f>
        <v>SN0009</v>
      </c>
      <c r="D57" s="43">
        <v>2</v>
      </c>
      <c r="E57" s="40" t="str">
        <f ca="1">IFERROR(__xludf.DUMMYFUNCTION("if(isblank(A57),"""",filter(Moorings!A:A,Moorings!B:B=A57,Moorings!D:D=D57))"),"ATOSU-69827-00002")</f>
        <v>ATOSU-69827-00002</v>
      </c>
      <c r="F57" s="40" t="str">
        <f ca="1">IFERROR(__xludf.DUMMYFUNCTION("if(isblank(A57),"""",filter(Moorings!C:C,Moorings!B:B=A57,Moorings!D:D=D57))"),"16-50114")</f>
        <v>16-50114</v>
      </c>
      <c r="G57" s="38" t="s">
        <v>95</v>
      </c>
      <c r="H57" s="38">
        <v>-1.3354700000000001E-3</v>
      </c>
      <c r="I57" s="38"/>
      <c r="J57" s="38"/>
    </row>
    <row r="58" spans="1:10" ht="15.75" customHeight="1" x14ac:dyDescent="0.2">
      <c r="A58" s="38" t="s">
        <v>45</v>
      </c>
      <c r="B58" s="40" t="str">
        <f ca="1">IFERROR(__xludf.DUMMYFUNCTION("if(isblank(A58),"""",filter(Moorings!A:A,Moorings!B:B=left(A58,14),Moorings!D:D=D58))"),"ATAPL-65310-820-0009")</f>
        <v>ATAPL-65310-820-0009</v>
      </c>
      <c r="C58" s="40" t="str">
        <f ca="1">IFERROR(__xludf.DUMMYFUNCTION("if(isblank(A58),"""",filter(Moorings!C:C,Moorings!B:B=left(A58,14),Moorings!D:D=D58))"),"SN0009")</f>
        <v>SN0009</v>
      </c>
      <c r="D58" s="43">
        <v>2</v>
      </c>
      <c r="E58" s="40" t="str">
        <f ca="1">IFERROR(__xludf.DUMMYFUNCTION("if(isblank(A58),"""",filter(Moorings!A:A,Moorings!B:B=A58,Moorings!D:D=D58))"),"ATOSU-69827-00002")</f>
        <v>ATOSU-69827-00002</v>
      </c>
      <c r="F58" s="40" t="str">
        <f ca="1">IFERROR(__xludf.DUMMYFUNCTION("if(isblank(A58),"""",filter(Moorings!C:C,Moorings!B:B=A58,Moorings!D:D=D58))"),"16-50114")</f>
        <v>16-50114</v>
      </c>
      <c r="G58" s="38" t="s">
        <v>96</v>
      </c>
      <c r="H58" s="38">
        <v>-1.2691499999999999E-4</v>
      </c>
      <c r="I58" s="38"/>
      <c r="J58" s="38"/>
    </row>
    <row r="59" spans="1:10" ht="15.75" customHeight="1" x14ac:dyDescent="0.2">
      <c r="A59" s="38" t="s">
        <v>45</v>
      </c>
      <c r="B59" s="40" t="str">
        <f ca="1">IFERROR(__xludf.DUMMYFUNCTION("if(isblank(A59),"""",filter(Moorings!A:A,Moorings!B:B=left(A59,14),Moorings!D:D=D59))"),"ATAPL-65310-820-0009")</f>
        <v>ATAPL-65310-820-0009</v>
      </c>
      <c r="C59" s="40" t="str">
        <f ca="1">IFERROR(__xludf.DUMMYFUNCTION("if(isblank(A59),"""",filter(Moorings!C:C,Moorings!B:B=left(A59,14),Moorings!D:D=D59))"),"SN0009")</f>
        <v>SN0009</v>
      </c>
      <c r="D59" s="43">
        <v>2</v>
      </c>
      <c r="E59" s="40" t="str">
        <f ca="1">IFERROR(__xludf.DUMMYFUNCTION("if(isblank(A59),"""",filter(Moorings!A:A,Moorings!B:B=A59,Moorings!D:D=D59))"),"ATOSU-69827-00002")</f>
        <v>ATOSU-69827-00002</v>
      </c>
      <c r="F59" s="40" t="str">
        <f ca="1">IFERROR(__xludf.DUMMYFUNCTION("if(isblank(A59),"""",filter(Moorings!C:C,Moorings!B:B=A59,Moorings!D:D=D59))"),"16-50114")</f>
        <v>16-50114</v>
      </c>
      <c r="G59" s="38" t="s">
        <v>97</v>
      </c>
      <c r="H59" s="38">
        <v>-9.5700000000000003E-8</v>
      </c>
      <c r="I59" s="38"/>
      <c r="J59" s="38"/>
    </row>
    <row r="60" spans="1:10" ht="15.75" customHeight="1" x14ac:dyDescent="0.2">
      <c r="A60" s="38" t="s">
        <v>45</v>
      </c>
      <c r="B60" s="40" t="str">
        <f ca="1">IFERROR(__xludf.DUMMYFUNCTION("if(isblank(A60),"""",filter(Moorings!A:A,Moorings!B:B=left(A60,14),Moorings!D:D=D60))"),"ATAPL-65310-820-0009")</f>
        <v>ATAPL-65310-820-0009</v>
      </c>
      <c r="C60" s="40" t="str">
        <f ca="1">IFERROR(__xludf.DUMMYFUNCTION("if(isblank(A60),"""",filter(Moorings!C:C,Moorings!B:B=left(A60,14),Moorings!D:D=D60))"),"SN0009")</f>
        <v>SN0009</v>
      </c>
      <c r="D60" s="43">
        <v>2</v>
      </c>
      <c r="E60" s="40" t="str">
        <f ca="1">IFERROR(__xludf.DUMMYFUNCTION("if(isblank(A60),"""",filter(Moorings!A:A,Moorings!B:B=A60,Moorings!D:D=D60))"),"ATOSU-69827-00002")</f>
        <v>ATOSU-69827-00002</v>
      </c>
      <c r="F60" s="40" t="str">
        <f ca="1">IFERROR(__xludf.DUMMYFUNCTION("if(isblank(A60),"""",filter(Moorings!C:C,Moorings!B:B=A60,Moorings!D:D=D60))"),"16-50114")</f>
        <v>16-50114</v>
      </c>
      <c r="G60" s="38" t="s">
        <v>98</v>
      </c>
      <c r="H60" s="38">
        <v>3.2499999999999998E-6</v>
      </c>
      <c r="I60" s="38"/>
      <c r="J60" s="38"/>
    </row>
    <row r="61" spans="1:10" ht="15.75" customHeight="1" x14ac:dyDescent="0.2">
      <c r="A61" s="38" t="s">
        <v>45</v>
      </c>
      <c r="B61" s="40" t="str">
        <f ca="1">IFERROR(__xludf.DUMMYFUNCTION("if(isblank(A61),"""",filter(Moorings!A:A,Moorings!B:B=left(A61,14),Moorings!D:D=D61))"),"ATAPL-65310-820-0009")</f>
        <v>ATAPL-65310-820-0009</v>
      </c>
      <c r="C61" s="40" t="str">
        <f ca="1">IFERROR(__xludf.DUMMYFUNCTION("if(isblank(A61),"""",filter(Moorings!C:C,Moorings!B:B=left(A61,14),Moorings!D:D=D61))"),"SN0009")</f>
        <v>SN0009</v>
      </c>
      <c r="D61" s="43">
        <v>2</v>
      </c>
      <c r="E61" s="40" t="str">
        <f ca="1">IFERROR(__xludf.DUMMYFUNCTION("if(isblank(A61),"""",filter(Moorings!A:A,Moorings!B:B=A61,Moorings!D:D=D61))"),"ATOSU-69827-00002")</f>
        <v>ATOSU-69827-00002</v>
      </c>
      <c r="F61" s="40" t="str">
        <f ca="1">IFERROR(__xludf.DUMMYFUNCTION("if(isblank(A61),"""",filter(Moorings!C:C,Moorings!B:B=A61,Moorings!D:D=D61))"),"16-50114")</f>
        <v>16-50114</v>
      </c>
      <c r="G61" s="38" t="s">
        <v>99</v>
      </c>
      <c r="H61" s="38">
        <v>3.2016999999999997E-2</v>
      </c>
      <c r="I61" s="38"/>
      <c r="J61" s="38"/>
    </row>
    <row r="62" spans="1:10" ht="15.75" customHeight="1" x14ac:dyDescent="0.2">
      <c r="A62" s="38" t="s">
        <v>45</v>
      </c>
      <c r="B62" s="40" t="str">
        <f ca="1">IFERROR(__xludf.DUMMYFUNCTION("if(isblank(A62),"""",filter(Moorings!A:A,Moorings!B:B=left(A62,14),Moorings!D:D=D62))"),"ATAPL-65310-820-0009")</f>
        <v>ATAPL-65310-820-0009</v>
      </c>
      <c r="C62" s="40" t="str">
        <f ca="1">IFERROR(__xludf.DUMMYFUNCTION("if(isblank(A62),"""",filter(Moorings!C:C,Moorings!B:B=left(A62,14),Moorings!D:D=D62))"),"SN0009")</f>
        <v>SN0009</v>
      </c>
      <c r="D62" s="43">
        <v>2</v>
      </c>
      <c r="E62" s="40" t="str">
        <f ca="1">IFERROR(__xludf.DUMMYFUNCTION("if(isblank(A62),"""",filter(Moorings!A:A,Moorings!B:B=A62,Moorings!D:D=D62))"),"ATOSU-69827-00002")</f>
        <v>ATOSU-69827-00002</v>
      </c>
      <c r="F62" s="40" t="str">
        <f ca="1">IFERROR(__xludf.DUMMYFUNCTION("if(isblank(A62),"""",filter(Moorings!C:C,Moorings!B:B=A62,Moorings!D:D=D62))"),"16-50114")</f>
        <v>16-50114</v>
      </c>
      <c r="G62" s="38" t="s">
        <v>100</v>
      </c>
      <c r="H62" s="38">
        <v>0</v>
      </c>
      <c r="I62" s="38"/>
      <c r="J62" s="38"/>
    </row>
    <row r="63" spans="1:10" ht="15.75" customHeight="1" x14ac:dyDescent="0.2">
      <c r="A63" s="38" t="s">
        <v>45</v>
      </c>
      <c r="B63" s="40" t="str">
        <f ca="1">IFERROR(__xludf.DUMMYFUNCTION("if(isblank(A63),"""",filter(Moorings!A:A,Moorings!B:B=left(A63,14),Moorings!D:D=D63))"),"ATAPL-65310-820-0009")</f>
        <v>ATAPL-65310-820-0009</v>
      </c>
      <c r="C63" s="40" t="str">
        <f ca="1">IFERROR(__xludf.DUMMYFUNCTION("if(isblank(A63),"""",filter(Moorings!C:C,Moorings!B:B=left(A63,14),Moorings!D:D=D63))"),"SN0009")</f>
        <v>SN0009</v>
      </c>
      <c r="D63" s="43">
        <v>2</v>
      </c>
      <c r="E63" s="40" t="str">
        <f ca="1">IFERROR(__xludf.DUMMYFUNCTION("if(isblank(A63),"""",filter(Moorings!A:A,Moorings!B:B=A63,Moorings!D:D=D63))"),"ATOSU-69827-00002")</f>
        <v>ATOSU-69827-00002</v>
      </c>
      <c r="F63" s="40" t="str">
        <f ca="1">IFERROR(__xludf.DUMMYFUNCTION("if(isblank(A63),"""",filter(Moorings!C:C,Moorings!B:B=A63,Moorings!D:D=D63))"),"16-50114")</f>
        <v>16-50114</v>
      </c>
      <c r="G63" s="38" t="s">
        <v>101</v>
      </c>
      <c r="H63" s="38">
        <v>-0.98388089999999995</v>
      </c>
      <c r="I63" s="38"/>
      <c r="J63" s="38"/>
    </row>
    <row r="64" spans="1:10" ht="15.75" customHeight="1" x14ac:dyDescent="0.2">
      <c r="A64" s="38" t="s">
        <v>45</v>
      </c>
      <c r="B64" s="40" t="str">
        <f ca="1">IFERROR(__xludf.DUMMYFUNCTION("if(isblank(A64),"""",filter(Moorings!A:A,Moorings!B:B=left(A64,14),Moorings!D:D=D64))"),"ATAPL-65310-820-0009")</f>
        <v>ATAPL-65310-820-0009</v>
      </c>
      <c r="C64" s="40" t="str">
        <f ca="1">IFERROR(__xludf.DUMMYFUNCTION("if(isblank(A64),"""",filter(Moorings!C:C,Moorings!B:B=left(A64,14),Moorings!D:D=D64))"),"SN0009")</f>
        <v>SN0009</v>
      </c>
      <c r="D64" s="43">
        <v>2</v>
      </c>
      <c r="E64" s="40" t="str">
        <f ca="1">IFERROR(__xludf.DUMMYFUNCTION("if(isblank(A64),"""",filter(Moorings!A:A,Moorings!B:B=A64,Moorings!D:D=D64))"),"ATOSU-69827-00002")</f>
        <v>ATOSU-69827-00002</v>
      </c>
      <c r="F64" s="40" t="str">
        <f ca="1">IFERROR(__xludf.DUMMYFUNCTION("if(isblank(A64),"""",filter(Moorings!C:C,Moorings!B:B=A64,Moorings!D:D=D64))"),"16-50114")</f>
        <v>16-50114</v>
      </c>
      <c r="G64" s="38" t="s">
        <v>102</v>
      </c>
      <c r="H64" s="38">
        <v>0.1512124</v>
      </c>
      <c r="I64" s="38"/>
      <c r="J64" s="38"/>
    </row>
    <row r="65" spans="1:10" ht="15.75" customHeight="1" x14ac:dyDescent="0.2">
      <c r="A65" s="38" t="s">
        <v>45</v>
      </c>
      <c r="B65" s="40" t="str">
        <f ca="1">IFERROR(__xludf.DUMMYFUNCTION("if(isblank(A65),"""",filter(Moorings!A:A,Moorings!B:B=left(A65,14),Moorings!D:D=D65))"),"ATAPL-65310-820-0009")</f>
        <v>ATAPL-65310-820-0009</v>
      </c>
      <c r="C65" s="40" t="str">
        <f ca="1">IFERROR(__xludf.DUMMYFUNCTION("if(isblank(A65),"""",filter(Moorings!C:C,Moorings!B:B=left(A65,14),Moorings!D:D=D65))"),"SN0009")</f>
        <v>SN0009</v>
      </c>
      <c r="D65" s="43">
        <v>2</v>
      </c>
      <c r="E65" s="40" t="str">
        <f ca="1">IFERROR(__xludf.DUMMYFUNCTION("if(isblank(A65),"""",filter(Moorings!A:A,Moorings!B:B=A65,Moorings!D:D=D65))"),"ATOSU-69827-00002")</f>
        <v>ATOSU-69827-00002</v>
      </c>
      <c r="F65" s="40" t="str">
        <f ca="1">IFERROR(__xludf.DUMMYFUNCTION("if(isblank(A65),"""",filter(Moorings!C:C,Moorings!B:B=A65,Moorings!D:D=D65))"),"16-50114")</f>
        <v>16-50114</v>
      </c>
      <c r="G65" s="38" t="s">
        <v>103</v>
      </c>
      <c r="H65" s="38">
        <v>-1.7390719999999999E-4</v>
      </c>
      <c r="I65" s="38"/>
      <c r="J65" s="38"/>
    </row>
    <row r="66" spans="1:10" ht="15.75" customHeight="1" x14ac:dyDescent="0.2">
      <c r="A66" s="38" t="s">
        <v>45</v>
      </c>
      <c r="B66" s="40" t="str">
        <f ca="1">IFERROR(__xludf.DUMMYFUNCTION("if(isblank(A66),"""",filter(Moorings!A:A,Moorings!B:B=left(A66,14),Moorings!D:D=D66))"),"ATAPL-65310-820-0009")</f>
        <v>ATAPL-65310-820-0009</v>
      </c>
      <c r="C66" s="40" t="str">
        <f ca="1">IFERROR(__xludf.DUMMYFUNCTION("if(isblank(A66),"""",filter(Moorings!C:C,Moorings!B:B=left(A66,14),Moorings!D:D=D66))"),"SN0009")</f>
        <v>SN0009</v>
      </c>
      <c r="D66" s="43">
        <v>2</v>
      </c>
      <c r="E66" s="40" t="str">
        <f ca="1">IFERROR(__xludf.DUMMYFUNCTION("if(isblank(A66),"""",filter(Moorings!A:A,Moorings!B:B=A66,Moorings!D:D=D66))"),"ATOSU-69827-00002")</f>
        <v>ATOSU-69827-00002</v>
      </c>
      <c r="F66" s="40" t="str">
        <f ca="1">IFERROR(__xludf.DUMMYFUNCTION("if(isblank(A66),"""",filter(Moorings!C:C,Moorings!B:B=A66,Moorings!D:D=D66))"),"16-50114")</f>
        <v>16-50114</v>
      </c>
      <c r="G66" s="38" t="s">
        <v>104</v>
      </c>
      <c r="H66" s="38">
        <v>3.4906139999999997E-5</v>
      </c>
      <c r="I66" s="38"/>
      <c r="J66" s="38"/>
    </row>
    <row r="67" spans="1:10" ht="15.75" customHeight="1" x14ac:dyDescent="0.2">
      <c r="A67" s="38" t="s">
        <v>45</v>
      </c>
      <c r="B67" s="40" t="str">
        <f ca="1">IFERROR(__xludf.DUMMYFUNCTION("if(isblank(A67),"""",filter(Moorings!A:A,Moorings!B:B=left(A67,14),Moorings!D:D=D67))"),"ATAPL-65310-820-0009")</f>
        <v>ATAPL-65310-820-0009</v>
      </c>
      <c r="C67" s="40" t="str">
        <f ca="1">IFERROR(__xludf.DUMMYFUNCTION("if(isblank(A67),"""",filter(Moorings!C:C,Moorings!B:B=left(A67,14),Moorings!D:D=D67))"),"SN0009")</f>
        <v>SN0009</v>
      </c>
      <c r="D67" s="43">
        <v>2</v>
      </c>
      <c r="E67" s="40" t="str">
        <f ca="1">IFERROR(__xludf.DUMMYFUNCTION("if(isblank(A67),"""",filter(Moorings!A:A,Moorings!B:B=A67,Moorings!D:D=D67))"),"ATOSU-69827-00002")</f>
        <v>ATOSU-69827-00002</v>
      </c>
      <c r="F67" s="40" t="str">
        <f ca="1">IFERROR(__xludf.DUMMYFUNCTION("if(isblank(A67),"""",filter(Moorings!C:C,Moorings!B:B=A67,Moorings!D:D=D67))"),"16-50114")</f>
        <v>16-50114</v>
      </c>
      <c r="G67" s="38" t="s">
        <v>105</v>
      </c>
      <c r="H67" s="38">
        <v>27.754940000000001</v>
      </c>
      <c r="I67" s="38"/>
      <c r="J67" s="38"/>
    </row>
    <row r="68" spans="1:10" ht="15.75" customHeight="1" x14ac:dyDescent="0.2">
      <c r="A68" s="38" t="s">
        <v>45</v>
      </c>
      <c r="B68" s="40" t="str">
        <f ca="1">IFERROR(__xludf.DUMMYFUNCTION("if(isblank(A68),"""",filter(Moorings!A:A,Moorings!B:B=left(A68,14),Moorings!D:D=D68))"),"ATAPL-65310-820-0009")</f>
        <v>ATAPL-65310-820-0009</v>
      </c>
      <c r="C68" s="40" t="str">
        <f ca="1">IFERROR(__xludf.DUMMYFUNCTION("if(isblank(A68),"""",filter(Moorings!C:C,Moorings!B:B=left(A68,14),Moorings!D:D=D68))"),"SN0009")</f>
        <v>SN0009</v>
      </c>
      <c r="D68" s="43">
        <v>2</v>
      </c>
      <c r="E68" s="40" t="str">
        <f ca="1">IFERROR(__xludf.DUMMYFUNCTION("if(isblank(A68),"""",filter(Moorings!A:A,Moorings!B:B=A68,Moorings!D:D=D68))"),"ATOSU-69827-00002")</f>
        <v>ATOSU-69827-00002</v>
      </c>
      <c r="F68" s="40" t="str">
        <f ca="1">IFERROR(__xludf.DUMMYFUNCTION("if(isblank(A68),"""",filter(Moorings!C:C,Moorings!B:B=A68,Moorings!D:D=D68))"),"16-50114")</f>
        <v>16-50114</v>
      </c>
      <c r="G68" s="38" t="s">
        <v>106</v>
      </c>
      <c r="H68" s="38">
        <v>-1.1167600000000001E-4</v>
      </c>
      <c r="I68" s="38"/>
      <c r="J68" s="38"/>
    </row>
    <row r="69" spans="1:10" ht="15.75" customHeight="1" x14ac:dyDescent="0.2">
      <c r="A69" s="38" t="s">
        <v>45</v>
      </c>
      <c r="B69" s="40" t="str">
        <f ca="1">IFERROR(__xludf.DUMMYFUNCTION("if(isblank(A69),"""",filter(Moorings!A:A,Moorings!B:B=left(A69,14),Moorings!D:D=D69))"),"ATAPL-65310-820-0009")</f>
        <v>ATAPL-65310-820-0009</v>
      </c>
      <c r="C69" s="40" t="str">
        <f ca="1">IFERROR(__xludf.DUMMYFUNCTION("if(isblank(A69),"""",filter(Moorings!C:C,Moorings!B:B=left(A69,14),Moorings!D:D=D69))"),"SN0009")</f>
        <v>SN0009</v>
      </c>
      <c r="D69" s="43">
        <v>2</v>
      </c>
      <c r="E69" s="40" t="str">
        <f ca="1">IFERROR(__xludf.DUMMYFUNCTION("if(isblank(A69),"""",filter(Moorings!A:A,Moorings!B:B=A69,Moorings!D:D=D69))"),"ATOSU-69827-00002")</f>
        <v>ATOSU-69827-00002</v>
      </c>
      <c r="F69" s="40" t="str">
        <f ca="1">IFERROR(__xludf.DUMMYFUNCTION("if(isblank(A69),"""",filter(Moorings!C:C,Moorings!B:B=A69,Moorings!D:D=D69))"),"16-50114")</f>
        <v>16-50114</v>
      </c>
      <c r="G69" s="38" t="s">
        <v>107</v>
      </c>
      <c r="H69" s="38">
        <v>1.04105E-6</v>
      </c>
      <c r="I69" s="38"/>
      <c r="J69" s="38"/>
    </row>
    <row r="70" spans="1:10" ht="15.75" customHeight="1" x14ac:dyDescent="0.2">
      <c r="A70" s="38" t="s">
        <v>45</v>
      </c>
      <c r="B70" s="40" t="str">
        <f ca="1">IFERROR(__xludf.DUMMYFUNCTION("if(isblank(A70),"""",filter(Moorings!A:A,Moorings!B:B=left(A70,14),Moorings!D:D=D70))"),"ATAPL-65310-820-0009")</f>
        <v>ATAPL-65310-820-0009</v>
      </c>
      <c r="C70" s="40" t="str">
        <f ca="1">IFERROR(__xludf.DUMMYFUNCTION("if(isblank(A70),"""",filter(Moorings!C:C,Moorings!B:B=left(A70,14),Moorings!D:D=D70))"),"SN0009")</f>
        <v>SN0009</v>
      </c>
      <c r="D70" s="43">
        <v>2</v>
      </c>
      <c r="E70" s="40" t="str">
        <f ca="1">IFERROR(__xludf.DUMMYFUNCTION("if(isblank(A70),"""",filter(Moorings!A:A,Moorings!B:B=A70,Moorings!D:D=D70))"),"ATOSU-69827-00002")</f>
        <v>ATOSU-69827-00002</v>
      </c>
      <c r="F70" s="40" t="str">
        <f ca="1">IFERROR(__xludf.DUMMYFUNCTION("if(isblank(A70),"""",filter(Moorings!C:C,Moorings!B:B=A70,Moorings!D:D=D70))"),"16-50114")</f>
        <v>16-50114</v>
      </c>
      <c r="G70" s="38" t="s">
        <v>108</v>
      </c>
      <c r="H70" s="38">
        <v>1.9202600000000001E-9</v>
      </c>
      <c r="I70" s="38"/>
      <c r="J70" s="38"/>
    </row>
    <row r="71" spans="1:10" ht="15.75" customHeight="1" x14ac:dyDescent="0.2">
      <c r="A71" s="38" t="s">
        <v>45</v>
      </c>
      <c r="B71" s="40" t="str">
        <f ca="1">IFERROR(__xludf.DUMMYFUNCTION("if(isblank(A71),"""",filter(Moorings!A:A,Moorings!B:B=left(A71,14),Moorings!D:D=D71))"),"ATAPL-65310-820-0009")</f>
        <v>ATAPL-65310-820-0009</v>
      </c>
      <c r="C71" s="40" t="str">
        <f ca="1">IFERROR(__xludf.DUMMYFUNCTION("if(isblank(A71),"""",filter(Moorings!C:C,Moorings!B:B=left(A71,14),Moorings!D:D=D71))"),"SN0009")</f>
        <v>SN0009</v>
      </c>
      <c r="D71" s="43">
        <v>2</v>
      </c>
      <c r="E71" s="40" t="str">
        <f ca="1">IFERROR(__xludf.DUMMYFUNCTION("if(isblank(A71),"""",filter(Moorings!A:A,Moorings!B:B=A71,Moorings!D:D=D71))"),"ATOSU-69827-00002")</f>
        <v>ATOSU-69827-00002</v>
      </c>
      <c r="F71" s="40" t="str">
        <f ca="1">IFERROR(__xludf.DUMMYFUNCTION("if(isblank(A71),"""",filter(Moorings!C:C,Moorings!B:B=A71,Moorings!D:D=D71))"),"16-50114")</f>
        <v>16-50114</v>
      </c>
      <c r="G71" s="38" t="s">
        <v>109</v>
      </c>
      <c r="H71" s="38">
        <v>0</v>
      </c>
      <c r="I71" s="38"/>
      <c r="J71" s="38"/>
    </row>
    <row r="72" spans="1:10" ht="15.75" customHeight="1" x14ac:dyDescent="0.2">
      <c r="A72" s="38"/>
      <c r="B72" s="36" t="str">
        <f ca="1">IFERROR(__xludf.DUMMYFUNCTION("if(isblank(A72),"""",filter(Moorings!A:A,Moorings!B:B=left(A72,14),Moorings!D:D=D72))"),"")</f>
        <v/>
      </c>
      <c r="C72" s="36" t="str">
        <f ca="1">IFERROR(__xludf.DUMMYFUNCTION("if(isblank(A72),"""",filter(Moorings!C:C,Moorings!B:B=left(A72,14),Moorings!D:D=D72))"),"")</f>
        <v/>
      </c>
      <c r="D72" s="43"/>
      <c r="E72" s="36" t="str">
        <f ca="1">IFERROR(__xludf.DUMMYFUNCTION("if(isblank(A72),"""",filter(Moorings!A:A,Moorings!B:B=A72,Moorings!D:D=D72))"),"")</f>
        <v/>
      </c>
      <c r="F72" s="36" t="str">
        <f ca="1">IFERROR(__xludf.DUMMYFUNCTION("if(isblank(A72),"""",filter(Moorings!C:C,Moorings!B:B=A72,Moorings!D:D=D72))"),"")</f>
        <v/>
      </c>
      <c r="G72" s="38"/>
      <c r="H72" s="42"/>
      <c r="I72" s="38"/>
      <c r="J72" s="38"/>
    </row>
    <row r="73" spans="1:10" ht="15.75" customHeight="1" x14ac:dyDescent="0.2">
      <c r="A73" s="39" t="s">
        <v>47</v>
      </c>
      <c r="B73" s="40" t="str">
        <f ca="1">IFERROR(__xludf.DUMMYFUNCTION("if(isblank(A73),"""",filter(Moorings!A:A,Moorings!B:B=left(A73,14),Moorings!D:D=D73))"),"ATAPL-65310-040-006")</f>
        <v>ATAPL-65310-040-006</v>
      </c>
      <c r="C73" s="40" t="str">
        <f ca="1">IFERROR(__xludf.DUMMYFUNCTION("if(isblank(A73),"""",filter(Moorings!C:C,Moorings!B:B=left(A73,14),Moorings!D:D=D73))"),"SN0006")</f>
        <v>SN0006</v>
      </c>
      <c r="D73" s="41">
        <v>1</v>
      </c>
      <c r="E73" s="40" t="str">
        <f ca="1">IFERROR(__xludf.DUMMYFUNCTION("if(isblank(A73),"""",filter(Moorings!A:A,Moorings!B:B=A73,Moorings!D:D=D73))"),"A00426")</f>
        <v>A00426</v>
      </c>
      <c r="F73" s="40" t="str">
        <f ca="1">IFERROR(__xludf.DUMMYFUNCTION("if(isblank(A73),"""",filter(Moorings!C:C,Moorings!B:B=A73,Moorings!D:D=D73))"),"216")</f>
        <v>216</v>
      </c>
      <c r="G73" s="45" t="s">
        <v>84</v>
      </c>
      <c r="H73" s="44">
        <v>44.636991999999999</v>
      </c>
      <c r="I73" s="38"/>
      <c r="J73" s="38"/>
    </row>
    <row r="74" spans="1:10" ht="15.75" customHeight="1" x14ac:dyDescent="0.2">
      <c r="A74" s="39" t="s">
        <v>47</v>
      </c>
      <c r="B74" s="40" t="str">
        <f ca="1">IFERROR(__xludf.DUMMYFUNCTION("if(isblank(A74),"""",filter(Moorings!A:A,Moorings!B:B=left(A74,14),Moorings!D:D=D74))"),"ATAPL-65310-040-006")</f>
        <v>ATAPL-65310-040-006</v>
      </c>
      <c r="C74" s="40" t="str">
        <f ca="1">IFERROR(__xludf.DUMMYFUNCTION("if(isblank(A74),"""",filter(Moorings!C:C,Moorings!B:B=left(A74,14),Moorings!D:D=D74))"),"SN0006")</f>
        <v>SN0006</v>
      </c>
      <c r="D74" s="41">
        <v>1</v>
      </c>
      <c r="E74" s="40" t="str">
        <f ca="1">IFERROR(__xludf.DUMMYFUNCTION("if(isblank(A74),"""",filter(Moorings!A:A,Moorings!B:B=A74,Moorings!D:D=D74))"),"A00426")</f>
        <v>A00426</v>
      </c>
      <c r="F74" s="40" t="str">
        <f ca="1">IFERROR(__xludf.DUMMYFUNCTION("if(isblank(A74),"""",filter(Moorings!C:C,Moorings!B:B=A74,Moorings!D:D=D74))"),"216")</f>
        <v>216</v>
      </c>
      <c r="G74" s="45" t="s">
        <v>85</v>
      </c>
      <c r="H74" s="44">
        <v>-124.30585499999999</v>
      </c>
      <c r="I74" s="38"/>
      <c r="J74" s="38"/>
    </row>
    <row r="75" spans="1:10" ht="15.75" customHeight="1" x14ac:dyDescent="0.2">
      <c r="A75" s="39" t="s">
        <v>47</v>
      </c>
      <c r="B75" s="40" t="str">
        <f ca="1">IFERROR(__xludf.DUMMYFUNCTION("if(isblank(A75),"""",filter(Moorings!A:A,Moorings!B:B=left(A75,14),Moorings!D:D=D75))"),"ATAPL-65310-040-006")</f>
        <v>ATAPL-65310-040-006</v>
      </c>
      <c r="C75" s="40" t="str">
        <f ca="1">IFERROR(__xludf.DUMMYFUNCTION("if(isblank(A75),"""",filter(Moorings!C:C,Moorings!B:B=left(A75,14),Moorings!D:D=D75))"),"SN0006")</f>
        <v>SN0006</v>
      </c>
      <c r="D75" s="41">
        <v>1</v>
      </c>
      <c r="E75" s="40" t="str">
        <f ca="1">IFERROR(__xludf.DUMMYFUNCTION("if(isblank(A75),"""",filter(Moorings!A:A,Moorings!B:B=A75,Moorings!D:D=D75))"),"A00426")</f>
        <v>A00426</v>
      </c>
      <c r="F75" s="40" t="str">
        <f ca="1">IFERROR(__xludf.DUMMYFUNCTION("if(isblank(A75),"""",filter(Moorings!C:C,Moorings!B:B=A75,Moorings!D:D=D75))"),"216")</f>
        <v>216</v>
      </c>
      <c r="G75" s="45" t="s">
        <v>110</v>
      </c>
      <c r="H75" s="44" t="s">
        <v>111</v>
      </c>
      <c r="I75" s="38"/>
      <c r="J75" s="38"/>
    </row>
    <row r="76" spans="1:10" ht="15.75" customHeight="1" x14ac:dyDescent="0.2">
      <c r="A76" s="38"/>
      <c r="B76" s="36" t="str">
        <f ca="1">IFERROR(__xludf.DUMMYFUNCTION("if(isblank(A76),"""",filter(Moorings!A:A,Moorings!B:B=left(A76,14),Moorings!D:D=D76))"),"")</f>
        <v/>
      </c>
      <c r="C76" s="36" t="str">
        <f ca="1">IFERROR(__xludf.DUMMYFUNCTION("if(isblank(A76),"""",filter(Moorings!C:C,Moorings!B:B=left(A76,14),Moorings!D:D=D76))"),"")</f>
        <v/>
      </c>
      <c r="D76" s="43"/>
      <c r="E76" s="36" t="str">
        <f ca="1">IFERROR(__xludf.DUMMYFUNCTION("if(isblank(A76),"""",filter(Moorings!A:A,Moorings!B:B=A76,Moorings!D:D=D76))"),"")</f>
        <v/>
      </c>
      <c r="F76" s="36" t="str">
        <f ca="1">IFERROR(__xludf.DUMMYFUNCTION("if(isblank(A76),"""",filter(Moorings!C:C,Moorings!B:B=A76,Moorings!D:D=D76))"),"")</f>
        <v/>
      </c>
      <c r="G76" s="34"/>
      <c r="H76" s="42"/>
      <c r="I76" s="38"/>
      <c r="J76" s="38"/>
    </row>
    <row r="77" spans="1:10" ht="15.75" customHeight="1" x14ac:dyDescent="0.2">
      <c r="A77" s="38" t="s">
        <v>47</v>
      </c>
      <c r="B77" s="40" t="str">
        <f ca="1">IFERROR(__xludf.DUMMYFUNCTION("if(isblank(A77),"""",filter(Moorings!A:A,Moorings!B:B=left(A77,14),Moorings!D:D=D77))"),"ATAPL-65310-820-0009")</f>
        <v>ATAPL-65310-820-0009</v>
      </c>
      <c r="C77" s="40" t="str">
        <f ca="1">IFERROR(__xludf.DUMMYFUNCTION("if(isblank(A77),"""",filter(Moorings!C:C,Moorings!B:B=left(A77,14),Moorings!D:D=D77))"),"SN0009")</f>
        <v>SN0009</v>
      </c>
      <c r="D77" s="43">
        <v>2</v>
      </c>
      <c r="E77" s="40" t="str">
        <f ca="1">IFERROR(__xludf.DUMMYFUNCTION("if(isblank(A77),"""",filter(Moorings!A:A,Moorings!B:B=A77,Moorings!D:D=D77))"),"ATOSU-58320-00019")</f>
        <v>ATOSU-58320-00019</v>
      </c>
      <c r="F77" s="40" t="str">
        <f ca="1">IFERROR(__xludf.DUMMYFUNCTION("if(isblank(A77),"""",filter(Moorings!C:C,Moorings!B:B=A77,Moorings!D:D=D77))"),"311")</f>
        <v>311</v>
      </c>
      <c r="G77" s="34" t="s">
        <v>84</v>
      </c>
      <c r="H77" s="42">
        <v>44.636991666666603</v>
      </c>
      <c r="I77" s="38"/>
      <c r="J77" s="38"/>
    </row>
    <row r="78" spans="1:10" ht="15.75" customHeight="1" x14ac:dyDescent="0.2">
      <c r="A78" s="38" t="s">
        <v>47</v>
      </c>
      <c r="B78" s="40" t="str">
        <f ca="1">IFERROR(__xludf.DUMMYFUNCTION("if(isblank(A78),"""",filter(Moorings!A:A,Moorings!B:B=left(A78,14),Moorings!D:D=D78))"),"ATAPL-65310-820-0009")</f>
        <v>ATAPL-65310-820-0009</v>
      </c>
      <c r="C78" s="40" t="str">
        <f ca="1">IFERROR(__xludf.DUMMYFUNCTION("if(isblank(A78),"""",filter(Moorings!C:C,Moorings!B:B=left(A78,14),Moorings!D:D=D78))"),"SN0009")</f>
        <v>SN0009</v>
      </c>
      <c r="D78" s="43">
        <v>2</v>
      </c>
      <c r="E78" s="40" t="str">
        <f ca="1">IFERROR(__xludf.DUMMYFUNCTION("if(isblank(A78),"""",filter(Moorings!A:A,Moorings!B:B=A78,Moorings!D:D=D78))"),"ATOSU-58320-00019")</f>
        <v>ATOSU-58320-00019</v>
      </c>
      <c r="F78" s="40" t="str">
        <f ca="1">IFERROR(__xludf.DUMMYFUNCTION("if(isblank(A78),"""",filter(Moorings!C:C,Moorings!B:B=A78,Moorings!D:D=D78))"),"311")</f>
        <v>311</v>
      </c>
      <c r="G78" s="34" t="s">
        <v>85</v>
      </c>
      <c r="H78" s="42">
        <v>-124.30585499999999</v>
      </c>
      <c r="I78" s="38"/>
      <c r="J78" s="38"/>
    </row>
    <row r="79" spans="1:10" ht="15.75" customHeight="1" x14ac:dyDescent="0.2">
      <c r="A79" s="38" t="s">
        <v>47</v>
      </c>
      <c r="B79" s="40" t="str">
        <f ca="1">IFERROR(__xludf.DUMMYFUNCTION("if(isblank(A79),"""",filter(Moorings!A:A,Moorings!B:B=left(A79,14),Moorings!D:D=D79))"),"ATAPL-65310-820-0009")</f>
        <v>ATAPL-65310-820-0009</v>
      </c>
      <c r="C79" s="40" t="str">
        <f ca="1">IFERROR(__xludf.DUMMYFUNCTION("if(isblank(A79),"""",filter(Moorings!C:C,Moorings!B:B=left(A79,14),Moorings!D:D=D79))"),"SN0009")</f>
        <v>SN0009</v>
      </c>
      <c r="D79" s="43">
        <v>2</v>
      </c>
      <c r="E79" s="40" t="str">
        <f ca="1">IFERROR(__xludf.DUMMYFUNCTION("if(isblank(A79),"""",filter(Moorings!A:A,Moorings!B:B=A79,Moorings!D:D=D79))"),"ATOSU-58320-00019")</f>
        <v>ATOSU-58320-00019</v>
      </c>
      <c r="F79" s="40" t="str">
        <f ca="1">IFERROR(__xludf.DUMMYFUNCTION("if(isblank(A79),"""",filter(Moorings!C:C,Moorings!B:B=A79,Moorings!D:D=D79))"),"311")</f>
        <v>311</v>
      </c>
      <c r="G79" s="38" t="s">
        <v>110</v>
      </c>
      <c r="H79" s="42" t="s">
        <v>112</v>
      </c>
      <c r="I79" s="46" t="s">
        <v>113</v>
      </c>
      <c r="J79" s="38"/>
    </row>
    <row r="80" spans="1:10" ht="15.75" customHeight="1" x14ac:dyDescent="0.2">
      <c r="A80" s="38"/>
      <c r="B80" s="36" t="str">
        <f ca="1">IFERROR(__xludf.DUMMYFUNCTION("if(isblank(A80),"""",filter(Moorings!A:A,Moorings!B:B=left(A80,14),Moorings!D:D=D80))"),"")</f>
        <v/>
      </c>
      <c r="C80" s="36" t="str">
        <f ca="1">IFERROR(__xludf.DUMMYFUNCTION("if(isblank(A80),"""",filter(Moorings!C:C,Moorings!B:B=left(A80,14),Moorings!D:D=D80))"),"")</f>
        <v/>
      </c>
      <c r="D80" s="43"/>
      <c r="E80" s="36" t="str">
        <f ca="1">IFERROR(__xludf.DUMMYFUNCTION("if(isblank(A80),"""",filter(Moorings!A:A,Moorings!B:B=A80,Moorings!D:D=D80))"),"")</f>
        <v/>
      </c>
      <c r="F80" s="36" t="str">
        <f ca="1">IFERROR(__xludf.DUMMYFUNCTION("if(isblank(A80),"""",filter(Moorings!C:C,Moorings!B:B=A80,Moorings!D:D=D80))"),"")</f>
        <v/>
      </c>
      <c r="G80" s="38"/>
      <c r="H80" s="42"/>
      <c r="I80" s="38"/>
      <c r="J80" s="38"/>
    </row>
    <row r="81" spans="1:10" ht="15.75" customHeight="1" x14ac:dyDescent="0.2">
      <c r="A81" s="45" t="s">
        <v>49</v>
      </c>
      <c r="B81" s="40" t="str">
        <f ca="1">IFERROR(__xludf.DUMMYFUNCTION("if(isblank(A81),"""",filter(Moorings!A:A,Moorings!B:B=left(A81,14),Moorings!D:D=D81))"),"ATAPL-65310-040-006")</f>
        <v>ATAPL-65310-040-006</v>
      </c>
      <c r="C81" s="40" t="str">
        <f ca="1">IFERROR(__xludf.DUMMYFUNCTION("if(isblank(A81),"""",filter(Moorings!C:C,Moorings!B:B=left(A81,14),Moorings!D:D=D81))"),"SN0006")</f>
        <v>SN0006</v>
      </c>
      <c r="D81" s="41">
        <v>1</v>
      </c>
      <c r="E81" s="40" t="str">
        <f ca="1">IFERROR(__xludf.DUMMYFUNCTION("if(isblank(A81),"""",filter(Moorings!A:A,Moorings!B:B=A81,Moorings!D:D=D81))"),"A00246")</f>
        <v>A00246</v>
      </c>
      <c r="F81" s="40" t="str">
        <f ca="1">IFERROR(__xludf.DUMMYFUNCTION("if(isblank(A81),"""",filter(Moorings!C:C,Moorings!B:B=A81,Moorings!D:D=D81))"),"8167")</f>
        <v>8167</v>
      </c>
      <c r="G81" s="45" t="s">
        <v>84</v>
      </c>
      <c r="H81" s="44">
        <v>44.636991999999999</v>
      </c>
      <c r="I81" s="34"/>
      <c r="J81" s="34"/>
    </row>
    <row r="82" spans="1:10" ht="15.75" customHeight="1" x14ac:dyDescent="0.2">
      <c r="A82" s="45" t="s">
        <v>49</v>
      </c>
      <c r="B82" s="40" t="str">
        <f ca="1">IFERROR(__xludf.DUMMYFUNCTION("if(isblank(A82),"""",filter(Moorings!A:A,Moorings!B:B=left(A82,14),Moorings!D:D=D82))"),"ATAPL-65310-040-006")</f>
        <v>ATAPL-65310-040-006</v>
      </c>
      <c r="C82" s="40" t="str">
        <f ca="1">IFERROR(__xludf.DUMMYFUNCTION("if(isblank(A82),"""",filter(Moorings!C:C,Moorings!B:B=left(A82,14),Moorings!D:D=D82))"),"SN0006")</f>
        <v>SN0006</v>
      </c>
      <c r="D82" s="41">
        <v>1</v>
      </c>
      <c r="E82" s="40" t="str">
        <f ca="1">IFERROR(__xludf.DUMMYFUNCTION("if(isblank(A82),"""",filter(Moorings!A:A,Moorings!B:B=A82,Moorings!D:D=D82))"),"A00246")</f>
        <v>A00246</v>
      </c>
      <c r="F82" s="40" t="str">
        <f ca="1">IFERROR(__xludf.DUMMYFUNCTION("if(isblank(A82),"""",filter(Moorings!C:C,Moorings!B:B=A82,Moorings!D:D=D82))"),"8167")</f>
        <v>8167</v>
      </c>
      <c r="G82" s="45" t="s">
        <v>85</v>
      </c>
      <c r="H82" s="44">
        <v>-124.30585499999999</v>
      </c>
      <c r="I82" s="34"/>
      <c r="J82" s="34"/>
    </row>
    <row r="83" spans="1:10" ht="15.75" customHeight="1" x14ac:dyDescent="0.2">
      <c r="A83" s="34"/>
      <c r="B83" s="36" t="str">
        <f ca="1">IFERROR(__xludf.DUMMYFUNCTION("if(isblank(A83),"""",filter(Moorings!A:A,Moorings!B:B=left(A83,14),Moorings!D:D=D83))"),"")</f>
        <v/>
      </c>
      <c r="C83" s="36" t="str">
        <f ca="1">IFERROR(__xludf.DUMMYFUNCTION("if(isblank(A83),"""",filter(Moorings!C:C,Moorings!B:B=left(A83,14),Moorings!D:D=D83))"),"")</f>
        <v/>
      </c>
      <c r="D83" s="43"/>
      <c r="E83" s="36" t="str">
        <f ca="1">IFERROR(__xludf.DUMMYFUNCTION("if(isblank(A83),"""",filter(Moorings!A:A,Moorings!B:B=A83,Moorings!D:D=D83))"),"")</f>
        <v/>
      </c>
      <c r="F83" s="36" t="str">
        <f ca="1">IFERROR(__xludf.DUMMYFUNCTION("if(isblank(A83),"""",filter(Moorings!C:C,Moorings!B:B=A83,Moorings!D:D=D83))"),"")</f>
        <v/>
      </c>
      <c r="G83" s="34"/>
      <c r="H83" s="42"/>
      <c r="I83" s="34"/>
      <c r="J83" s="34"/>
    </row>
    <row r="84" spans="1:10" ht="15.75" customHeight="1" x14ac:dyDescent="0.2">
      <c r="A84" s="34" t="s">
        <v>49</v>
      </c>
      <c r="B84" s="40" t="str">
        <f ca="1">IFERROR(__xludf.DUMMYFUNCTION("if(isblank(A84),"""",filter(Moorings!A:A,Moorings!B:B=left(A84,14),Moorings!D:D=D84))"),"ATAPL-65310-820-0009")</f>
        <v>ATAPL-65310-820-0009</v>
      </c>
      <c r="C84" s="40" t="str">
        <f ca="1">IFERROR(__xludf.DUMMYFUNCTION("if(isblank(A84),"""",filter(Moorings!C:C,Moorings!B:B=left(A84,14),Moorings!D:D=D84))"),"SN0009")</f>
        <v>SN0009</v>
      </c>
      <c r="D84" s="43">
        <v>2</v>
      </c>
      <c r="E84" s="40" t="str">
        <f ca="1">IFERROR(__xludf.DUMMYFUNCTION("if(isblank(A84),"""",filter(Moorings!A:A,Moorings!B:B=A84,Moorings!D:D=D84))"),"ATOSU-69829-00001")</f>
        <v>ATOSU-69829-00001</v>
      </c>
      <c r="F84" s="40" t="str">
        <f ca="1">IFERROR(__xludf.DUMMYFUNCTION("if(isblank(A84),"""",filter(Moorings!C:C,Moorings!B:B=A84,Moorings!D:D=D84))"),"5157")</f>
        <v>5157</v>
      </c>
      <c r="G84" s="34" t="s">
        <v>84</v>
      </c>
      <c r="H84" s="42">
        <v>44.636991666666603</v>
      </c>
      <c r="I84" s="34"/>
      <c r="J84" s="34"/>
    </row>
    <row r="85" spans="1:10" ht="15.75" customHeight="1" x14ac:dyDescent="0.2">
      <c r="A85" s="34" t="s">
        <v>49</v>
      </c>
      <c r="B85" s="40" t="str">
        <f ca="1">IFERROR(__xludf.DUMMYFUNCTION("if(isblank(A85),"""",filter(Moorings!A:A,Moorings!B:B=left(A85,14),Moorings!D:D=D85))"),"ATAPL-65310-820-0009")</f>
        <v>ATAPL-65310-820-0009</v>
      </c>
      <c r="C85" s="40" t="str">
        <f ca="1">IFERROR(__xludf.DUMMYFUNCTION("if(isblank(A85),"""",filter(Moorings!C:C,Moorings!B:B=left(A85,14),Moorings!D:D=D85))"),"SN0009")</f>
        <v>SN0009</v>
      </c>
      <c r="D85" s="43">
        <v>2</v>
      </c>
      <c r="E85" s="40" t="str">
        <f ca="1">IFERROR(__xludf.DUMMYFUNCTION("if(isblank(A85),"""",filter(Moorings!A:A,Moorings!B:B=A85,Moorings!D:D=D85))"),"ATOSU-69829-00001")</f>
        <v>ATOSU-69829-00001</v>
      </c>
      <c r="F85" s="40" t="str">
        <f ca="1">IFERROR(__xludf.DUMMYFUNCTION("if(isblank(A85),"""",filter(Moorings!C:C,Moorings!B:B=A85,Moorings!D:D=D85))"),"5157")</f>
        <v>5157</v>
      </c>
      <c r="G85" s="34" t="s">
        <v>85</v>
      </c>
      <c r="H85" s="42">
        <v>-124.30585499999999</v>
      </c>
      <c r="I85" s="34"/>
      <c r="J85" s="34"/>
    </row>
    <row r="86" spans="1:10" ht="15.75" customHeight="1" x14ac:dyDescent="0.2">
      <c r="A86" s="38"/>
      <c r="B86" s="36" t="str">
        <f ca="1">IFERROR(__xludf.DUMMYFUNCTION("if(isblank(A86),"""",filter(Moorings!A:A,Moorings!B:B=left(A86,14),Moorings!D:D=D86))"),"")</f>
        <v/>
      </c>
      <c r="C86" s="36" t="str">
        <f ca="1">IFERROR(__xludf.DUMMYFUNCTION("if(isblank(A86),"""",filter(Moorings!C:C,Moorings!B:B=left(A86,14),Moorings!D:D=D86))"),"")</f>
        <v/>
      </c>
      <c r="D86" s="43"/>
      <c r="E86" s="36" t="str">
        <f ca="1">IFERROR(__xludf.DUMMYFUNCTION("if(isblank(A86),"""",filter(Moorings!A:A,Moorings!B:B=A86,Moorings!D:D=D86))"),"")</f>
        <v/>
      </c>
      <c r="F86" s="36" t="str">
        <f ca="1">IFERROR(__xludf.DUMMYFUNCTION("if(isblank(A86),"""",filter(Moorings!C:C,Moorings!B:B=A86,Moorings!D:D=D86))"),"")</f>
        <v/>
      </c>
      <c r="G86" s="38"/>
      <c r="H86" s="42"/>
      <c r="I86" s="38"/>
      <c r="J86" s="38"/>
    </row>
    <row r="87" spans="1:10" ht="15.75" customHeight="1" x14ac:dyDescent="0.2">
      <c r="A87" s="39" t="s">
        <v>54</v>
      </c>
      <c r="B87" s="40" t="str">
        <f ca="1">IFERROR(__xludf.DUMMYFUNCTION("if(isblank(A87),"""",filter(Moorings!A:A,Moorings!B:B=left(A87,14),Moorings!D:D=D87))"),"ATAPL-65310-040-006")</f>
        <v>ATAPL-65310-040-006</v>
      </c>
      <c r="C87" s="40" t="str">
        <f ca="1">IFERROR(__xludf.DUMMYFUNCTION("if(isblank(A87),"""",filter(Moorings!C:C,Moorings!B:B=left(A87,14),Moorings!D:D=D87))"),"SN0006")</f>
        <v>SN0006</v>
      </c>
      <c r="D87" s="41">
        <v>1</v>
      </c>
      <c r="E87" s="40" t="str">
        <f ca="1">IFERROR(__xludf.DUMMYFUNCTION("if(isblank(A87),"""",filter(Moorings!A:A,Moorings!B:B=A87,Moorings!D:D=D87))"),"A00265")</f>
        <v>A00265</v>
      </c>
      <c r="F87" s="40" t="str">
        <f ca="1">IFERROR(__xludf.DUMMYFUNCTION("if(isblank(A87),"""",filter(Moorings!C:C,Moorings!B:B=A87,Moorings!D:D=D87))"),"C0064")</f>
        <v>C0064</v>
      </c>
      <c r="G87" s="45" t="s">
        <v>114</v>
      </c>
      <c r="H87" s="47">
        <v>3073</v>
      </c>
      <c r="I87" s="38"/>
      <c r="J87" s="38"/>
    </row>
    <row r="88" spans="1:10" ht="15.75" customHeight="1" x14ac:dyDescent="0.2">
      <c r="A88" s="39" t="s">
        <v>54</v>
      </c>
      <c r="B88" s="40" t="str">
        <f ca="1">IFERROR(__xludf.DUMMYFUNCTION("if(isblank(A88),"""",filter(Moorings!A:A,Moorings!B:B=left(A88,14),Moorings!D:D=D88))"),"ATAPL-65310-040-006")</f>
        <v>ATAPL-65310-040-006</v>
      </c>
      <c r="C88" s="40" t="str">
        <f ca="1">IFERROR(__xludf.DUMMYFUNCTION("if(isblank(A88),"""",filter(Moorings!C:C,Moorings!B:B=left(A88,14),Moorings!D:D=D88))"),"SN0006")</f>
        <v>SN0006</v>
      </c>
      <c r="D88" s="41">
        <v>1</v>
      </c>
      <c r="E88" s="40" t="str">
        <f ca="1">IFERROR(__xludf.DUMMYFUNCTION("if(isblank(A88),"""",filter(Moorings!A:A,Moorings!B:B=A88,Moorings!D:D=D88))"),"A00265")</f>
        <v>A00265</v>
      </c>
      <c r="F88" s="40" t="str">
        <f ca="1">IFERROR(__xludf.DUMMYFUNCTION("if(isblank(A88),"""",filter(Moorings!C:C,Moorings!B:B=A88,Moorings!D:D=D88))"),"C0064")</f>
        <v>C0064</v>
      </c>
      <c r="G88" s="45" t="s">
        <v>115</v>
      </c>
      <c r="H88" s="47">
        <v>44327</v>
      </c>
      <c r="I88" s="38"/>
      <c r="J88" s="38"/>
    </row>
    <row r="89" spans="1:10" ht="15.75" customHeight="1" x14ac:dyDescent="0.2">
      <c r="A89" s="39" t="s">
        <v>54</v>
      </c>
      <c r="B89" s="40" t="str">
        <f ca="1">IFERROR(__xludf.DUMMYFUNCTION("if(isblank(A89),"""",filter(Moorings!A:A,Moorings!B:B=left(A89,14),Moorings!D:D=D89))"),"ATAPL-65310-040-006")</f>
        <v>ATAPL-65310-040-006</v>
      </c>
      <c r="C89" s="40" t="str">
        <f ca="1">IFERROR(__xludf.DUMMYFUNCTION("if(isblank(A89),"""",filter(Moorings!C:C,Moorings!B:B=left(A89,14),Moorings!D:D=D89))"),"SN0006")</f>
        <v>SN0006</v>
      </c>
      <c r="D89" s="41">
        <v>1</v>
      </c>
      <c r="E89" s="40" t="str">
        <f ca="1">IFERROR(__xludf.DUMMYFUNCTION("if(isblank(A89),"""",filter(Moorings!A:A,Moorings!B:B=A89,Moorings!D:D=D89))"),"A00265")</f>
        <v>A00265</v>
      </c>
      <c r="F89" s="40" t="str">
        <f ca="1">IFERROR(__xludf.DUMMYFUNCTION("if(isblank(A89),"""",filter(Moorings!C:C,Moorings!B:B=A89,Moorings!D:D=D89))"),"C0064")</f>
        <v>C0064</v>
      </c>
      <c r="G89" s="45" t="s">
        <v>116</v>
      </c>
      <c r="H89" s="47">
        <v>19706</v>
      </c>
      <c r="I89" s="38"/>
      <c r="J89" s="38"/>
    </row>
    <row r="90" spans="1:10" ht="15.75" customHeight="1" x14ac:dyDescent="0.2">
      <c r="A90" s="39" t="s">
        <v>54</v>
      </c>
      <c r="B90" s="40" t="str">
        <f ca="1">IFERROR(__xludf.DUMMYFUNCTION("if(isblank(A90),"""",filter(Moorings!A:A,Moorings!B:B=left(A90,14),Moorings!D:D=D90))"),"ATAPL-65310-040-006")</f>
        <v>ATAPL-65310-040-006</v>
      </c>
      <c r="C90" s="40" t="str">
        <f ca="1">IFERROR(__xludf.DUMMYFUNCTION("if(isblank(A90),"""",filter(Moorings!C:C,Moorings!B:B=left(A90,14),Moorings!D:D=D90))"),"SN0006")</f>
        <v>SN0006</v>
      </c>
      <c r="D90" s="41">
        <v>1</v>
      </c>
      <c r="E90" s="40" t="str">
        <f ca="1">IFERROR(__xludf.DUMMYFUNCTION("if(isblank(A90),"""",filter(Moorings!A:A,Moorings!B:B=A90,Moorings!D:D=D90))"),"A00265")</f>
        <v>A00265</v>
      </c>
      <c r="F90" s="40" t="str">
        <f ca="1">IFERROR(__xludf.DUMMYFUNCTION("if(isblank(A90),"""",filter(Moorings!C:C,Moorings!B:B=A90,Moorings!D:D=D90))"),"C0064")</f>
        <v>C0064</v>
      </c>
      <c r="G90" s="45" t="s">
        <v>117</v>
      </c>
      <c r="H90" s="47">
        <v>34</v>
      </c>
      <c r="I90" s="38"/>
      <c r="J90" s="38"/>
    </row>
    <row r="91" spans="1:10" ht="15.75" customHeight="1" x14ac:dyDescent="0.2">
      <c r="A91" s="39" t="s">
        <v>54</v>
      </c>
      <c r="B91" s="40" t="str">
        <f ca="1">IFERROR(__xludf.DUMMYFUNCTION("if(isblank(A91),"""",filter(Moorings!A:A,Moorings!B:B=left(A91,14),Moorings!D:D=D91))"),"ATAPL-65310-040-006")</f>
        <v>ATAPL-65310-040-006</v>
      </c>
      <c r="C91" s="40" t="str">
        <f ca="1">IFERROR(__xludf.DUMMYFUNCTION("if(isblank(A91),"""",filter(Moorings!C:C,Moorings!B:B=left(A91,14),Moorings!D:D=D91))"),"SN0006")</f>
        <v>SN0006</v>
      </c>
      <c r="D91" s="41">
        <v>1</v>
      </c>
      <c r="E91" s="40" t="str">
        <f ca="1">IFERROR(__xludf.DUMMYFUNCTION("if(isblank(A91),"""",filter(Moorings!A:A,Moorings!B:B=A91,Moorings!D:D=D91))"),"A00265")</f>
        <v>A00265</v>
      </c>
      <c r="F91" s="40" t="str">
        <f ca="1">IFERROR(__xludf.DUMMYFUNCTION("if(isblank(A91),"""",filter(Moorings!C:C,Moorings!B:B=A91,Moorings!D:D=D91))"),"C0064")</f>
        <v>C0064</v>
      </c>
      <c r="G91" s="45" t="s">
        <v>118</v>
      </c>
      <c r="H91" s="47">
        <v>14.9</v>
      </c>
      <c r="I91" s="38"/>
      <c r="J91" s="38"/>
    </row>
    <row r="92" spans="1:10" ht="15.75" customHeight="1" x14ac:dyDescent="0.2">
      <c r="A92" s="39" t="s">
        <v>54</v>
      </c>
      <c r="B92" s="40" t="str">
        <f ca="1">IFERROR(__xludf.DUMMYFUNCTION("if(isblank(A92),"""",filter(Moorings!A:A,Moorings!B:B=left(A92,14),Moorings!D:D=D92))"),"ATAPL-65310-040-006")</f>
        <v>ATAPL-65310-040-006</v>
      </c>
      <c r="C92" s="40" t="str">
        <f ca="1">IFERROR(__xludf.DUMMYFUNCTION("if(isblank(A92),"""",filter(Moorings!C:C,Moorings!B:B=left(A92,14),Moorings!D:D=D92))"),"SN0006")</f>
        <v>SN0006</v>
      </c>
      <c r="D92" s="41">
        <v>1</v>
      </c>
      <c r="E92" s="40" t="str">
        <f ca="1">IFERROR(__xludf.DUMMYFUNCTION("if(isblank(A92),"""",filter(Moorings!A:A,Moorings!B:B=A92,Moorings!D:D=D92))"),"A00265")</f>
        <v>A00265</v>
      </c>
      <c r="F92" s="40" t="str">
        <f ca="1">IFERROR(__xludf.DUMMYFUNCTION("if(isblank(A92),"""",filter(Moorings!C:C,Moorings!B:B=A92,Moorings!D:D=D92))"),"C0064")</f>
        <v>C0064</v>
      </c>
      <c r="G92" s="45" t="s">
        <v>119</v>
      </c>
      <c r="H92" s="47">
        <v>5.9200000000000003E-2</v>
      </c>
      <c r="I92" s="38"/>
      <c r="J92" s="38"/>
    </row>
    <row r="93" spans="1:10" ht="15.75" customHeight="1" x14ac:dyDescent="0.2">
      <c r="A93" s="39" t="s">
        <v>54</v>
      </c>
      <c r="B93" s="40" t="str">
        <f ca="1">IFERROR(__xludf.DUMMYFUNCTION("if(isblank(A93),"""",filter(Moorings!A:A,Moorings!B:B=left(A93,14),Moorings!D:D=D93))"),"ATAPL-65310-040-006")</f>
        <v>ATAPL-65310-040-006</v>
      </c>
      <c r="C93" s="40" t="str">
        <f ca="1">IFERROR(__xludf.DUMMYFUNCTION("if(isblank(A93),"""",filter(Moorings!C:C,Moorings!B:B=left(A93,14),Moorings!D:D=D93))"),"SN0006")</f>
        <v>SN0006</v>
      </c>
      <c r="D93" s="41">
        <v>1</v>
      </c>
      <c r="E93" s="40" t="str">
        <f ca="1">IFERROR(__xludf.DUMMYFUNCTION("if(isblank(A93),"""",filter(Moorings!A:A,Moorings!B:B=A93,Moorings!D:D=D93))"),"A00265")</f>
        <v>A00265</v>
      </c>
      <c r="F93" s="40" t="str">
        <f ca="1">IFERROR(__xludf.DUMMYFUNCTION("if(isblank(A93),"""",filter(Moorings!C:C,Moorings!B:B=A93,Moorings!D:D=D93))"),"C0064")</f>
        <v>C0064</v>
      </c>
      <c r="G93" s="45" t="s">
        <v>120</v>
      </c>
      <c r="H93" s="47">
        <v>0.43719999999999998</v>
      </c>
      <c r="I93" s="38"/>
      <c r="J93" s="38"/>
    </row>
    <row r="94" spans="1:10" ht="15.75" customHeight="1" x14ac:dyDescent="0.2">
      <c r="A94" s="39" t="s">
        <v>54</v>
      </c>
      <c r="B94" s="40" t="str">
        <f ca="1">IFERROR(__xludf.DUMMYFUNCTION("if(isblank(A94),"""",filter(Moorings!A:A,Moorings!B:B=left(A94,14),Moorings!D:D=D94))"),"ATAPL-65310-040-006")</f>
        <v>ATAPL-65310-040-006</v>
      </c>
      <c r="C94" s="40" t="str">
        <f ca="1">IFERROR(__xludf.DUMMYFUNCTION("if(isblank(A94),"""",filter(Moorings!C:C,Moorings!B:B=left(A94,14),Moorings!D:D=D94))"),"SN0006")</f>
        <v>SN0006</v>
      </c>
      <c r="D94" s="41">
        <v>1</v>
      </c>
      <c r="E94" s="40" t="str">
        <f ca="1">IFERROR(__xludf.DUMMYFUNCTION("if(isblank(A94),"""",filter(Moorings!A:A,Moorings!B:B=A94,Moorings!D:D=D94))"),"A00265")</f>
        <v>A00265</v>
      </c>
      <c r="F94" s="40" t="str">
        <f ca="1">IFERROR(__xludf.DUMMYFUNCTION("if(isblank(A94),"""",filter(Moorings!C:C,Moorings!B:B=A94,Moorings!D:D=D94))"),"C0064")</f>
        <v>C0064</v>
      </c>
      <c r="G94" s="45" t="s">
        <v>121</v>
      </c>
      <c r="H94" s="47">
        <v>-1.167</v>
      </c>
      <c r="I94" s="38"/>
      <c r="J94" s="38"/>
    </row>
    <row r="95" spans="1:10" ht="15.75" customHeight="1" x14ac:dyDescent="0.2">
      <c r="A95" s="38"/>
      <c r="B95" s="36" t="str">
        <f ca="1">IFERROR(__xludf.DUMMYFUNCTION("if(isblank(A95),"""",filter(Moorings!A:A,Moorings!B:B=left(A95,14),Moorings!D:D=D95))"),"")</f>
        <v/>
      </c>
      <c r="C95" s="36" t="str">
        <f ca="1">IFERROR(__xludf.DUMMYFUNCTION("if(isblank(A95),"""",filter(Moorings!C:C,Moorings!B:B=left(A95,14),Moorings!D:D=D95))"),"")</f>
        <v/>
      </c>
      <c r="D95" s="43"/>
      <c r="E95" s="36" t="str">
        <f ca="1">IFERROR(__xludf.DUMMYFUNCTION("if(isblank(A95),"""",filter(Moorings!A:A,Moorings!B:B=A95,Moorings!D:D=D95))"),"")</f>
        <v/>
      </c>
      <c r="F95" s="36" t="str">
        <f ca="1">IFERROR(__xludf.DUMMYFUNCTION("if(isblank(A95),"""",filter(Moorings!C:C,Moorings!B:B=A95,Moorings!D:D=D95))"),"")</f>
        <v/>
      </c>
      <c r="G95" s="34"/>
      <c r="H95" s="48"/>
      <c r="I95" s="38"/>
      <c r="J95" s="38"/>
    </row>
    <row r="96" spans="1:10" ht="15.75" customHeight="1" x14ac:dyDescent="0.2">
      <c r="A96" s="38" t="s">
        <v>54</v>
      </c>
      <c r="B96" s="40" t="str">
        <f ca="1">IFERROR(__xludf.DUMMYFUNCTION("if(isblank(A96),"""",filter(Moorings!A:A,Moorings!B:B=left(A96,14),Moorings!D:D=D96))"),"ATAPL-65310-820-0009")</f>
        <v>ATAPL-65310-820-0009</v>
      </c>
      <c r="C96" s="40" t="str">
        <f ca="1">IFERROR(__xludf.DUMMYFUNCTION("if(isblank(A96),"""",filter(Moorings!C:C,Moorings!B:B=left(A96,14),Moorings!D:D=D96))"),"SN0009")</f>
        <v>SN0009</v>
      </c>
      <c r="D96" s="43">
        <v>2</v>
      </c>
      <c r="E96" s="40" t="str">
        <f ca="1">IFERROR(__xludf.DUMMYFUNCTION("if(isblank(A96),"""",filter(Moorings!A:A,Moorings!B:B=A96,Moorings!D:D=D96))"),"A01647")</f>
        <v>A01647</v>
      </c>
      <c r="F96" s="40" t="str">
        <f ca="1">IFERROR(__xludf.DUMMYFUNCTION("if(isblank(A96),"""",filter(Moorings!C:C,Moorings!B:B=A96,Moorings!D:D=D96))"),"C0118")</f>
        <v>C0118</v>
      </c>
      <c r="G96" s="34" t="s">
        <v>114</v>
      </c>
      <c r="H96" s="48">
        <v>3073</v>
      </c>
      <c r="I96" s="38"/>
      <c r="J96" s="38"/>
    </row>
    <row r="97" spans="1:10" ht="15.75" customHeight="1" x14ac:dyDescent="0.2">
      <c r="A97" s="38" t="s">
        <v>54</v>
      </c>
      <c r="B97" s="40" t="str">
        <f ca="1">IFERROR(__xludf.DUMMYFUNCTION("if(isblank(A97),"""",filter(Moorings!A:A,Moorings!B:B=left(A97,14),Moorings!D:D=D97))"),"ATAPL-65310-820-0009")</f>
        <v>ATAPL-65310-820-0009</v>
      </c>
      <c r="C97" s="40" t="str">
        <f ca="1">IFERROR(__xludf.DUMMYFUNCTION("if(isblank(A97),"""",filter(Moorings!C:C,Moorings!B:B=left(A97,14),Moorings!D:D=D97))"),"SN0009")</f>
        <v>SN0009</v>
      </c>
      <c r="D97" s="43">
        <v>2</v>
      </c>
      <c r="E97" s="40" t="str">
        <f ca="1">IFERROR(__xludf.DUMMYFUNCTION("if(isblank(A97),"""",filter(Moorings!A:A,Moorings!B:B=A97,Moorings!D:D=D97))"),"A01647")</f>
        <v>A01647</v>
      </c>
      <c r="F97" s="40" t="str">
        <f ca="1">IFERROR(__xludf.DUMMYFUNCTION("if(isblank(A97),"""",filter(Moorings!C:C,Moorings!B:B=A97,Moorings!D:D=D97))"),"C0118")</f>
        <v>C0118</v>
      </c>
      <c r="G97" s="34" t="s">
        <v>115</v>
      </c>
      <c r="H97" s="48">
        <v>44327</v>
      </c>
      <c r="I97" s="38"/>
      <c r="J97" s="38"/>
    </row>
    <row r="98" spans="1:10" ht="15.75" customHeight="1" x14ac:dyDescent="0.2">
      <c r="A98" s="38" t="s">
        <v>54</v>
      </c>
      <c r="B98" s="40" t="str">
        <f ca="1">IFERROR(__xludf.DUMMYFUNCTION("if(isblank(A98),"""",filter(Moorings!A:A,Moorings!B:B=left(A98,14),Moorings!D:D=D98))"),"ATAPL-65310-820-0009")</f>
        <v>ATAPL-65310-820-0009</v>
      </c>
      <c r="C98" s="40" t="str">
        <f ca="1">IFERROR(__xludf.DUMMYFUNCTION("if(isblank(A98),"""",filter(Moorings!C:C,Moorings!B:B=left(A98,14),Moorings!D:D=D98))"),"SN0009")</f>
        <v>SN0009</v>
      </c>
      <c r="D98" s="43">
        <v>2</v>
      </c>
      <c r="E98" s="40" t="str">
        <f ca="1">IFERROR(__xludf.DUMMYFUNCTION("if(isblank(A98),"""",filter(Moorings!A:A,Moorings!B:B=A98,Moorings!D:D=D98))"),"A01647")</f>
        <v>A01647</v>
      </c>
      <c r="F98" s="40" t="str">
        <f ca="1">IFERROR(__xludf.DUMMYFUNCTION("if(isblank(A98),"""",filter(Moorings!C:C,Moorings!B:B=A98,Moorings!D:D=D98))"),"C0118")</f>
        <v>C0118</v>
      </c>
      <c r="G98" s="34" t="s">
        <v>116</v>
      </c>
      <c r="H98" s="48">
        <v>19706</v>
      </c>
      <c r="I98" s="38"/>
      <c r="J98" s="38"/>
    </row>
    <row r="99" spans="1:10" ht="15.75" customHeight="1" x14ac:dyDescent="0.2">
      <c r="A99" s="38" t="s">
        <v>54</v>
      </c>
      <c r="B99" s="40" t="str">
        <f ca="1">IFERROR(__xludf.DUMMYFUNCTION("if(isblank(A99),"""",filter(Moorings!A:A,Moorings!B:B=left(A99,14),Moorings!D:D=D99))"),"ATAPL-65310-820-0009")</f>
        <v>ATAPL-65310-820-0009</v>
      </c>
      <c r="C99" s="40" t="str">
        <f ca="1">IFERROR(__xludf.DUMMYFUNCTION("if(isblank(A99),"""",filter(Moorings!C:C,Moorings!B:B=left(A99,14),Moorings!D:D=D99))"),"SN0009")</f>
        <v>SN0009</v>
      </c>
      <c r="D99" s="43">
        <v>2</v>
      </c>
      <c r="E99" s="40" t="str">
        <f ca="1">IFERROR(__xludf.DUMMYFUNCTION("if(isblank(A99),"""",filter(Moorings!A:A,Moorings!B:B=A99,Moorings!D:D=D99))"),"A01647")</f>
        <v>A01647</v>
      </c>
      <c r="F99" s="40" t="str">
        <f ca="1">IFERROR(__xludf.DUMMYFUNCTION("if(isblank(A99),"""",filter(Moorings!C:C,Moorings!B:B=A99,Moorings!D:D=D99))"),"C0118")</f>
        <v>C0118</v>
      </c>
      <c r="G99" s="34" t="s">
        <v>117</v>
      </c>
      <c r="H99" s="48">
        <v>34</v>
      </c>
      <c r="I99" s="38"/>
      <c r="J99" s="38"/>
    </row>
    <row r="100" spans="1:10" ht="15.75" customHeight="1" x14ac:dyDescent="0.2">
      <c r="A100" s="38" t="s">
        <v>54</v>
      </c>
      <c r="B100" s="40" t="str">
        <f ca="1">IFERROR(__xludf.DUMMYFUNCTION("if(isblank(A100),"""",filter(Moorings!A:A,Moorings!B:B=left(A100,14),Moorings!D:D=D100))"),"ATAPL-65310-820-0009")</f>
        <v>ATAPL-65310-820-0009</v>
      </c>
      <c r="C100" s="40" t="str">
        <f ca="1">IFERROR(__xludf.DUMMYFUNCTION("if(isblank(A100),"""",filter(Moorings!C:C,Moorings!B:B=left(A100,14),Moorings!D:D=D100))"),"SN0009")</f>
        <v>SN0009</v>
      </c>
      <c r="D100" s="43">
        <v>2</v>
      </c>
      <c r="E100" s="40" t="str">
        <f ca="1">IFERROR(__xludf.DUMMYFUNCTION("if(isblank(A100),"""",filter(Moorings!A:A,Moorings!B:B=A100,Moorings!D:D=D100))"),"A01647")</f>
        <v>A01647</v>
      </c>
      <c r="F100" s="40" t="str">
        <f ca="1">IFERROR(__xludf.DUMMYFUNCTION("if(isblank(A100),"""",filter(Moorings!C:C,Moorings!B:B=A100,Moorings!D:D=D100))"),"C0118")</f>
        <v>C0118</v>
      </c>
      <c r="G100" s="34" t="s">
        <v>118</v>
      </c>
      <c r="H100" s="48">
        <v>14.635</v>
      </c>
      <c r="I100" s="38"/>
      <c r="J100" s="38"/>
    </row>
    <row r="101" spans="1:10" ht="15.75" customHeight="1" x14ac:dyDescent="0.2">
      <c r="A101" s="38" t="s">
        <v>54</v>
      </c>
      <c r="B101" s="40" t="str">
        <f ca="1">IFERROR(__xludf.DUMMYFUNCTION("if(isblank(A101),"""",filter(Moorings!A:A,Moorings!B:B=left(A101,14),Moorings!D:D=D101))"),"ATAPL-65310-820-0009")</f>
        <v>ATAPL-65310-820-0009</v>
      </c>
      <c r="C101" s="40" t="str">
        <f ca="1">IFERROR(__xludf.DUMMYFUNCTION("if(isblank(A101),"""",filter(Moorings!C:C,Moorings!B:B=left(A101,14),Moorings!D:D=D101))"),"SN0009")</f>
        <v>SN0009</v>
      </c>
      <c r="D101" s="43">
        <v>2</v>
      </c>
      <c r="E101" s="40" t="str">
        <f ca="1">IFERROR(__xludf.DUMMYFUNCTION("if(isblank(A101),"""",filter(Moorings!A:A,Moorings!B:B=A101,Moorings!D:D=D101))"),"A01647")</f>
        <v>A01647</v>
      </c>
      <c r="F101" s="40" t="str">
        <f ca="1">IFERROR(__xludf.DUMMYFUNCTION("if(isblank(A101),"""",filter(Moorings!C:C,Moorings!B:B=A101,Moorings!D:D=D101))"),"C0118")</f>
        <v>C0118</v>
      </c>
      <c r="G101" s="34" t="s">
        <v>119</v>
      </c>
      <c r="H101" s="48">
        <v>7.6700000000000004E-2</v>
      </c>
      <c r="I101" s="38"/>
      <c r="J101" s="38"/>
    </row>
    <row r="102" spans="1:10" ht="15.75" customHeight="1" x14ac:dyDescent="0.2">
      <c r="A102" s="38" t="s">
        <v>54</v>
      </c>
      <c r="B102" s="40" t="str">
        <f ca="1">IFERROR(__xludf.DUMMYFUNCTION("if(isblank(A102),"""",filter(Moorings!A:A,Moorings!B:B=left(A102,14),Moorings!D:D=D102))"),"ATAPL-65310-820-0009")</f>
        <v>ATAPL-65310-820-0009</v>
      </c>
      <c r="C102" s="40" t="str">
        <f ca="1">IFERROR(__xludf.DUMMYFUNCTION("if(isblank(A102),"""",filter(Moorings!C:C,Moorings!B:B=left(A102,14),Moorings!D:D=D102))"),"SN0009")</f>
        <v>SN0009</v>
      </c>
      <c r="D102" s="43">
        <v>2</v>
      </c>
      <c r="E102" s="40" t="str">
        <f ca="1">IFERROR(__xludf.DUMMYFUNCTION("if(isblank(A102),"""",filter(Moorings!A:A,Moorings!B:B=A102,Moorings!D:D=D102))"),"A01647")</f>
        <v>A01647</v>
      </c>
      <c r="F102" s="40" t="str">
        <f ca="1">IFERROR(__xludf.DUMMYFUNCTION("if(isblank(A102),"""",filter(Moorings!C:C,Moorings!B:B=A102,Moorings!D:D=D102))"),"C0118")</f>
        <v>C0118</v>
      </c>
      <c r="G102" s="34" t="s">
        <v>120</v>
      </c>
      <c r="H102" s="48">
        <v>0.43330000000000002</v>
      </c>
      <c r="I102" s="38"/>
      <c r="J102" s="38"/>
    </row>
    <row r="103" spans="1:10" ht="15.75" customHeight="1" x14ac:dyDescent="0.2">
      <c r="A103" s="38" t="s">
        <v>54</v>
      </c>
      <c r="B103" s="40" t="str">
        <f ca="1">IFERROR(__xludf.DUMMYFUNCTION("if(isblank(A103),"""",filter(Moorings!A:A,Moorings!B:B=left(A103,14),Moorings!D:D=D103))"),"ATAPL-65310-820-0009")</f>
        <v>ATAPL-65310-820-0009</v>
      </c>
      <c r="C103" s="40" t="str">
        <f ca="1">IFERROR(__xludf.DUMMYFUNCTION("if(isblank(A103),"""",filter(Moorings!C:C,Moorings!B:B=left(A103,14),Moorings!D:D=D103))"),"SN0009")</f>
        <v>SN0009</v>
      </c>
      <c r="D103" s="43">
        <v>2</v>
      </c>
      <c r="E103" s="40" t="str">
        <f ca="1">IFERROR(__xludf.DUMMYFUNCTION("if(isblank(A103),"""",filter(Moorings!A:A,Moorings!B:B=A103,Moorings!D:D=D103))"),"A01647")</f>
        <v>A01647</v>
      </c>
      <c r="F103" s="40" t="str">
        <f ca="1">IFERROR(__xludf.DUMMYFUNCTION("if(isblank(A103),"""",filter(Moorings!C:C,Moorings!B:B=A103,Moorings!D:D=D103))"),"C0118")</f>
        <v>C0118</v>
      </c>
      <c r="G103" s="34" t="s">
        <v>121</v>
      </c>
      <c r="H103" s="48">
        <v>-1.2901</v>
      </c>
      <c r="I103" s="38"/>
      <c r="J103" s="38"/>
    </row>
    <row r="104" spans="1:10" ht="12.75" customHeight="1" x14ac:dyDescent="0.2">
      <c r="A104" s="38"/>
      <c r="B104" s="36" t="str">
        <f ca="1">IFERROR(__xludf.DUMMYFUNCTION("if(isblank(A104),"""",filter(Moorings!A:A,Moorings!B:B=left(A104,14),Moorings!D:D=D104))"),"")</f>
        <v/>
      </c>
      <c r="C104" s="36" t="str">
        <f ca="1">IFERROR(__xludf.DUMMYFUNCTION("if(isblank(A104),"""",filter(Moorings!C:C,Moorings!B:B=left(A104,14),Moorings!D:D=D104))"),"")</f>
        <v/>
      </c>
      <c r="D104" s="43"/>
      <c r="E104" s="36" t="str">
        <f ca="1">IFERROR(__xludf.DUMMYFUNCTION("if(isblank(A104),"""",filter(Moorings!A:A,Moorings!B:B=A104,Moorings!D:D=D104))"),"")</f>
        <v/>
      </c>
      <c r="F104" s="36" t="str">
        <f ca="1">IFERROR(__xludf.DUMMYFUNCTION("if(isblank(A104),"""",filter(Moorings!C:C,Moorings!B:B=A104,Moorings!D:D=D104))"),"")</f>
        <v/>
      </c>
      <c r="G104" s="34"/>
      <c r="H104" s="48"/>
      <c r="I104" s="38"/>
      <c r="J104" s="38"/>
    </row>
    <row r="105" spans="1:10" ht="12.75" customHeight="1" x14ac:dyDescent="0.2">
      <c r="A105" s="39" t="s">
        <v>57</v>
      </c>
      <c r="B105" s="40" t="str">
        <f ca="1">IFERROR(__xludf.DUMMYFUNCTION("if(isblank(A105),"""",filter(Moorings!A:A,Moorings!B:B=left(A105,14),Moorings!D:D=D105))"),"ATAPL-65310-040-006")</f>
        <v>ATAPL-65310-040-006</v>
      </c>
      <c r="C105" s="40" t="str">
        <f ca="1">IFERROR(__xludf.DUMMYFUNCTION("if(isblank(A105),"""",filter(Moorings!C:C,Moorings!B:B=left(A105,14),Moorings!D:D=D105))"),"SN0006")</f>
        <v>SN0006</v>
      </c>
      <c r="D105" s="41">
        <v>1</v>
      </c>
      <c r="E105" s="40" t="str">
        <f ca="1">IFERROR(__xludf.DUMMYFUNCTION("if(isblank(A105),"""",filter(Moorings!A:A,Moorings!B:B=A105,Moorings!D:D=D105))"),"A00627")</f>
        <v>A00627</v>
      </c>
      <c r="F105" s="40" t="str">
        <f ca="1">IFERROR(__xludf.DUMMYFUNCTION("if(isblank(A105),"""",filter(Moorings!C:C,Moorings!B:B=A105,Moorings!D:D=D105))"),"P0116")</f>
        <v>P0116</v>
      </c>
      <c r="G105" s="45" t="s">
        <v>114</v>
      </c>
      <c r="H105" s="47">
        <v>17533</v>
      </c>
      <c r="I105" s="38"/>
      <c r="J105" s="38"/>
    </row>
    <row r="106" spans="1:10" ht="12.75" customHeight="1" x14ac:dyDescent="0.2">
      <c r="A106" s="39" t="s">
        <v>57</v>
      </c>
      <c r="B106" s="40" t="str">
        <f ca="1">IFERROR(__xludf.DUMMYFUNCTION("if(isblank(A106),"""",filter(Moorings!A:A,Moorings!B:B=left(A106,14),Moorings!D:D=D106))"),"ATAPL-65310-040-006")</f>
        <v>ATAPL-65310-040-006</v>
      </c>
      <c r="C106" s="40" t="str">
        <f ca="1">IFERROR(__xludf.DUMMYFUNCTION("if(isblank(A106),"""",filter(Moorings!C:C,Moorings!B:B=left(A106,14),Moorings!D:D=D106))"),"SN0006")</f>
        <v>SN0006</v>
      </c>
      <c r="D106" s="41">
        <v>1</v>
      </c>
      <c r="E106" s="40" t="str">
        <f ca="1">IFERROR(__xludf.DUMMYFUNCTION("if(isblank(A106),"""",filter(Moorings!A:A,Moorings!B:B=A106,Moorings!D:D=D106))"),"A00627")</f>
        <v>A00627</v>
      </c>
      <c r="F106" s="40" t="str">
        <f ca="1">IFERROR(__xludf.DUMMYFUNCTION("if(isblank(A106),"""",filter(Moorings!C:C,Moorings!B:B=A106,Moorings!D:D=D106))"),"P0116")</f>
        <v>P0116</v>
      </c>
      <c r="G106" s="45" t="s">
        <v>116</v>
      </c>
      <c r="H106" s="47">
        <v>2229</v>
      </c>
      <c r="I106" s="38"/>
      <c r="J106" s="38"/>
    </row>
    <row r="107" spans="1:10" ht="12.75" customHeight="1" x14ac:dyDescent="0.2">
      <c r="A107" s="39" t="s">
        <v>57</v>
      </c>
      <c r="B107" s="40" t="str">
        <f ca="1">IFERROR(__xludf.DUMMYFUNCTION("if(isblank(A107),"""",filter(Moorings!A:A,Moorings!B:B=left(A107,14),Moorings!D:D=D107))"),"ATAPL-65310-040-006")</f>
        <v>ATAPL-65310-040-006</v>
      </c>
      <c r="C107" s="40" t="str">
        <f ca="1">IFERROR(__xludf.DUMMYFUNCTION("if(isblank(A107),"""",filter(Moorings!C:C,Moorings!B:B=left(A107,14),Moorings!D:D=D107))"),"SN0006")</f>
        <v>SN0006</v>
      </c>
      <c r="D107" s="41">
        <v>1</v>
      </c>
      <c r="E107" s="40" t="str">
        <f ca="1">IFERROR(__xludf.DUMMYFUNCTION("if(isblank(A107),"""",filter(Moorings!A:A,Moorings!B:B=A107,Moorings!D:D=D107))"),"A00627")</f>
        <v>A00627</v>
      </c>
      <c r="F107" s="40" t="str">
        <f ca="1">IFERROR(__xludf.DUMMYFUNCTION("if(isblank(A107),"""",filter(Moorings!C:C,Moorings!B:B=A107,Moorings!D:D=D107))"),"P0116")</f>
        <v>P0116</v>
      </c>
      <c r="G107" s="45" t="s">
        <v>122</v>
      </c>
      <c r="H107" s="47">
        <v>101</v>
      </c>
      <c r="I107" s="38"/>
      <c r="J107" s="38"/>
    </row>
    <row r="108" spans="1:10" ht="12.75" customHeight="1" x14ac:dyDescent="0.2">
      <c r="A108" s="39" t="s">
        <v>57</v>
      </c>
      <c r="B108" s="40" t="str">
        <f ca="1">IFERROR(__xludf.DUMMYFUNCTION("if(isblank(A108),"""",filter(Moorings!A:A,Moorings!B:B=left(A108,14),Moorings!D:D=D108))"),"ATAPL-65310-040-006")</f>
        <v>ATAPL-65310-040-006</v>
      </c>
      <c r="C108" s="40" t="str">
        <f ca="1">IFERROR(__xludf.DUMMYFUNCTION("if(isblank(A108),"""",filter(Moorings!C:C,Moorings!B:B=left(A108,14),Moorings!D:D=D108))"),"SN0006")</f>
        <v>SN0006</v>
      </c>
      <c r="D108" s="41">
        <v>1</v>
      </c>
      <c r="E108" s="40" t="str">
        <f ca="1">IFERROR(__xludf.DUMMYFUNCTION("if(isblank(A108),"""",filter(Moorings!A:A,Moorings!B:B=A108,Moorings!D:D=D108))"),"A00627")</f>
        <v>A00627</v>
      </c>
      <c r="F108" s="40" t="str">
        <f ca="1">IFERROR(__xludf.DUMMYFUNCTION("if(isblank(A108),"""",filter(Moorings!C:C,Moorings!B:B=A108,Moorings!D:D=D108))"),"P0116")</f>
        <v>P0116</v>
      </c>
      <c r="G108" s="45" t="s">
        <v>123</v>
      </c>
      <c r="H108" s="47">
        <v>38502</v>
      </c>
      <c r="I108" s="38"/>
      <c r="J108" s="38"/>
    </row>
    <row r="109" spans="1:10" ht="12.75" customHeight="1" x14ac:dyDescent="0.2">
      <c r="A109" s="39" t="s">
        <v>57</v>
      </c>
      <c r="B109" s="40" t="str">
        <f ca="1">IFERROR(__xludf.DUMMYFUNCTION("if(isblank(A109),"""",filter(Moorings!A:A,Moorings!B:B=left(A109,14),Moorings!D:D=D109))"),"ATAPL-65310-040-006")</f>
        <v>ATAPL-65310-040-006</v>
      </c>
      <c r="C109" s="40" t="str">
        <f ca="1">IFERROR(__xludf.DUMMYFUNCTION("if(isblank(A109),"""",filter(Moorings!C:C,Moorings!B:B=left(A109,14),Moorings!D:D=D109))"),"SN0006")</f>
        <v>SN0006</v>
      </c>
      <c r="D109" s="41">
        <v>1</v>
      </c>
      <c r="E109" s="40" t="str">
        <f ca="1">IFERROR(__xludf.DUMMYFUNCTION("if(isblank(A109),"""",filter(Moorings!A:A,Moorings!B:B=A109,Moorings!D:D=D109))"),"A00627")</f>
        <v>A00627</v>
      </c>
      <c r="F109" s="40" t="str">
        <f ca="1">IFERROR(__xludf.DUMMYFUNCTION("if(isblank(A109),"""",filter(Moorings!C:C,Moorings!B:B=A109,Moorings!D:D=D109))"),"P0116")</f>
        <v>P0116</v>
      </c>
      <c r="G109" s="45" t="s">
        <v>124</v>
      </c>
      <c r="H109" s="49">
        <v>1</v>
      </c>
      <c r="I109" s="38"/>
      <c r="J109" s="38"/>
    </row>
    <row r="110" spans="1:10" ht="12.75" customHeight="1" x14ac:dyDescent="0.2">
      <c r="A110" s="39" t="s">
        <v>57</v>
      </c>
      <c r="B110" s="40" t="str">
        <f ca="1">IFERROR(__xludf.DUMMYFUNCTION("if(isblank(A110),"""",filter(Moorings!A:A,Moorings!B:B=left(A110,14),Moorings!D:D=D110))"),"ATAPL-65310-040-006")</f>
        <v>ATAPL-65310-040-006</v>
      </c>
      <c r="C110" s="40" t="str">
        <f ca="1">IFERROR(__xludf.DUMMYFUNCTION("if(isblank(A110),"""",filter(Moorings!C:C,Moorings!B:B=left(A110,14),Moorings!D:D=D110))"),"SN0006")</f>
        <v>SN0006</v>
      </c>
      <c r="D110" s="41">
        <v>1</v>
      </c>
      <c r="E110" s="40" t="str">
        <f ca="1">IFERROR(__xludf.DUMMYFUNCTION("if(isblank(A110),"""",filter(Moorings!A:A,Moorings!B:B=A110,Moorings!D:D=D110))"),"A00627")</f>
        <v>A00627</v>
      </c>
      <c r="F110" s="40" t="str">
        <f ca="1">IFERROR(__xludf.DUMMYFUNCTION("if(isblank(A110),"""",filter(Moorings!C:C,Moorings!B:B=A110,Moorings!D:D=D110))"),"P0116")</f>
        <v>P0116</v>
      </c>
      <c r="G110" s="45" t="s">
        <v>125</v>
      </c>
      <c r="H110" s="49">
        <v>0</v>
      </c>
      <c r="I110" s="38"/>
      <c r="J110" s="38"/>
    </row>
    <row r="111" spans="1:10" ht="12.75" customHeight="1" x14ac:dyDescent="0.2">
      <c r="A111" s="39" t="s">
        <v>57</v>
      </c>
      <c r="B111" s="40" t="str">
        <f ca="1">IFERROR(__xludf.DUMMYFUNCTION("if(isblank(A111),"""",filter(Moorings!A:A,Moorings!B:B=left(A111,14),Moorings!D:D=D111))"),"ATAPL-65310-040-006")</f>
        <v>ATAPL-65310-040-006</v>
      </c>
      <c r="C111" s="40" t="str">
        <f ca="1">IFERROR(__xludf.DUMMYFUNCTION("if(isblank(A111),"""",filter(Moorings!C:C,Moorings!B:B=left(A111,14),Moorings!D:D=D111))"),"SN0006")</f>
        <v>SN0006</v>
      </c>
      <c r="D111" s="41">
        <v>1</v>
      </c>
      <c r="E111" s="40" t="str">
        <f ca="1">IFERROR(__xludf.DUMMYFUNCTION("if(isblank(A111),"""",filter(Moorings!A:A,Moorings!B:B=A111,Moorings!D:D=D111))"),"A00627")</f>
        <v>A00627</v>
      </c>
      <c r="F111" s="40" t="str">
        <f ca="1">IFERROR(__xludf.DUMMYFUNCTION("if(isblank(A111),"""",filter(Moorings!C:C,Moorings!B:B=A111,Moorings!D:D=D111))"),"P0116")</f>
        <v>P0116</v>
      </c>
      <c r="G111" s="45" t="s">
        <v>126</v>
      </c>
      <c r="H111" s="47">
        <v>35</v>
      </c>
      <c r="I111" s="38"/>
      <c r="J111" s="38"/>
    </row>
    <row r="112" spans="1:10" ht="12.75" customHeight="1" x14ac:dyDescent="0.2">
      <c r="A112" s="38"/>
      <c r="B112" s="36" t="str">
        <f ca="1">IFERROR(__xludf.DUMMYFUNCTION("if(isblank(A112),"""",filter(Moorings!A:A,Moorings!B:B=left(A112,14),Moorings!D:D=D112))"),"")</f>
        <v/>
      </c>
      <c r="C112" s="36" t="str">
        <f ca="1">IFERROR(__xludf.DUMMYFUNCTION("if(isblank(A112),"""",filter(Moorings!C:C,Moorings!B:B=left(A112,14),Moorings!D:D=D112))"),"")</f>
        <v/>
      </c>
      <c r="D112" s="43"/>
      <c r="E112" s="36" t="str">
        <f ca="1">IFERROR(__xludf.DUMMYFUNCTION("if(isblank(A112),"""",filter(Moorings!A:A,Moorings!B:B=A112,Moorings!D:D=D112))"),"")</f>
        <v/>
      </c>
      <c r="F112" s="36" t="str">
        <f ca="1">IFERROR(__xludf.DUMMYFUNCTION("if(isblank(A112),"""",filter(Moorings!C:C,Moorings!B:B=A112,Moorings!D:D=D112))"),"")</f>
        <v/>
      </c>
      <c r="G112" s="34"/>
      <c r="H112" s="48"/>
      <c r="I112" s="38"/>
      <c r="J112" s="38"/>
    </row>
    <row r="113" spans="1:10" ht="12.75" customHeight="1" x14ac:dyDescent="0.2">
      <c r="A113" s="38" t="s">
        <v>57</v>
      </c>
      <c r="B113" s="40" t="str">
        <f ca="1">IFERROR(__xludf.DUMMYFUNCTION("if(isblank(A113),"""",filter(Moorings!A:A,Moorings!B:B=left(A113,14),Moorings!D:D=D113))"),"ATAPL-65310-820-0009")</f>
        <v>ATAPL-65310-820-0009</v>
      </c>
      <c r="C113" s="40" t="str">
        <f ca="1">IFERROR(__xludf.DUMMYFUNCTION("if(isblank(A113),"""",filter(Moorings!C:C,Moorings!B:B=left(A113,14),Moorings!D:D=D113))"),"SN0009")</f>
        <v>SN0009</v>
      </c>
      <c r="D113" s="43">
        <v>2</v>
      </c>
      <c r="E113" s="40" t="str">
        <f ca="1">IFERROR(__xludf.DUMMYFUNCTION("if(isblank(A113),"""",filter(Moorings!A:A,Moorings!B:B=A113,Moorings!D:D=D113))"),"A01426")</f>
        <v>A01426</v>
      </c>
      <c r="F113" s="40" t="str">
        <f ca="1">IFERROR(__xludf.DUMMYFUNCTION("if(isblank(A113),"""",filter(Moorings!C:C,Moorings!B:B=A113,Moorings!D:D=D113))"),"P0159")</f>
        <v>P0159</v>
      </c>
      <c r="G113" s="34" t="s">
        <v>114</v>
      </c>
      <c r="H113" s="48">
        <v>17533</v>
      </c>
      <c r="I113" s="38"/>
      <c r="J113" s="38"/>
    </row>
    <row r="114" spans="1:10" ht="12.75" customHeight="1" x14ac:dyDescent="0.2">
      <c r="A114" s="38" t="s">
        <v>57</v>
      </c>
      <c r="B114" s="40" t="str">
        <f ca="1">IFERROR(__xludf.DUMMYFUNCTION("if(isblank(A114),"""",filter(Moorings!A:A,Moorings!B:B=left(A114,14),Moorings!D:D=D114))"),"ATAPL-65310-820-0009")</f>
        <v>ATAPL-65310-820-0009</v>
      </c>
      <c r="C114" s="40" t="str">
        <f ca="1">IFERROR(__xludf.DUMMYFUNCTION("if(isblank(A114),"""",filter(Moorings!C:C,Moorings!B:B=left(A114,14),Moorings!D:D=D114))"),"SN0009")</f>
        <v>SN0009</v>
      </c>
      <c r="D114" s="43">
        <v>2</v>
      </c>
      <c r="E114" s="40" t="str">
        <f ca="1">IFERROR(__xludf.DUMMYFUNCTION("if(isblank(A114),"""",filter(Moorings!A:A,Moorings!B:B=A114,Moorings!D:D=D114))"),"A01426")</f>
        <v>A01426</v>
      </c>
      <c r="F114" s="40" t="str">
        <f ca="1">IFERROR(__xludf.DUMMYFUNCTION("if(isblank(A114),"""",filter(Moorings!C:C,Moorings!B:B=A114,Moorings!D:D=D114))"),"P0159")</f>
        <v>P0159</v>
      </c>
      <c r="G114" s="34" t="s">
        <v>116</v>
      </c>
      <c r="H114" s="48">
        <v>2229</v>
      </c>
      <c r="I114" s="38"/>
      <c r="J114" s="38"/>
    </row>
    <row r="115" spans="1:10" ht="12.75" customHeight="1" x14ac:dyDescent="0.2">
      <c r="A115" s="38" t="s">
        <v>57</v>
      </c>
      <c r="B115" s="40" t="str">
        <f ca="1">IFERROR(__xludf.DUMMYFUNCTION("if(isblank(A115),"""",filter(Moorings!A:A,Moorings!B:B=left(A115,14),Moorings!D:D=D115))"),"ATAPL-65310-820-0009")</f>
        <v>ATAPL-65310-820-0009</v>
      </c>
      <c r="C115" s="40" t="str">
        <f ca="1">IFERROR(__xludf.DUMMYFUNCTION("if(isblank(A115),"""",filter(Moorings!C:C,Moorings!B:B=left(A115,14),Moorings!D:D=D115))"),"SN0009")</f>
        <v>SN0009</v>
      </c>
      <c r="D115" s="43">
        <v>2</v>
      </c>
      <c r="E115" s="40" t="str">
        <f ca="1">IFERROR(__xludf.DUMMYFUNCTION("if(isblank(A115),"""",filter(Moorings!A:A,Moorings!B:B=A115,Moorings!D:D=D115))"),"A01426")</f>
        <v>A01426</v>
      </c>
      <c r="F115" s="40" t="str">
        <f ca="1">IFERROR(__xludf.DUMMYFUNCTION("if(isblank(A115),"""",filter(Moorings!C:C,Moorings!B:B=A115,Moorings!D:D=D115))"),"P0159")</f>
        <v>P0159</v>
      </c>
      <c r="G115" s="34" t="s">
        <v>122</v>
      </c>
      <c r="H115" s="48">
        <v>101</v>
      </c>
      <c r="I115" s="38"/>
      <c r="J115" s="38"/>
    </row>
    <row r="116" spans="1:10" ht="12.75" customHeight="1" x14ac:dyDescent="0.2">
      <c r="A116" s="38" t="s">
        <v>57</v>
      </c>
      <c r="B116" s="40" t="str">
        <f ca="1">IFERROR(__xludf.DUMMYFUNCTION("if(isblank(A116),"""",filter(Moorings!A:A,Moorings!B:B=left(A116,14),Moorings!D:D=D116))"),"ATAPL-65310-820-0009")</f>
        <v>ATAPL-65310-820-0009</v>
      </c>
      <c r="C116" s="40" t="str">
        <f ca="1">IFERROR(__xludf.DUMMYFUNCTION("if(isblank(A116),"""",filter(Moorings!C:C,Moorings!B:B=left(A116,14),Moorings!D:D=D116))"),"SN0009")</f>
        <v>SN0009</v>
      </c>
      <c r="D116" s="43">
        <v>2</v>
      </c>
      <c r="E116" s="40" t="str">
        <f ca="1">IFERROR(__xludf.DUMMYFUNCTION("if(isblank(A116),"""",filter(Moorings!A:A,Moorings!B:B=A116,Moorings!D:D=D116))"),"A01426")</f>
        <v>A01426</v>
      </c>
      <c r="F116" s="40" t="str">
        <f ca="1">IFERROR(__xludf.DUMMYFUNCTION("if(isblank(A116),"""",filter(Moorings!C:C,Moorings!B:B=A116,Moorings!D:D=D116))"),"P0159")</f>
        <v>P0159</v>
      </c>
      <c r="G116" s="34" t="s">
        <v>123</v>
      </c>
      <c r="H116" s="48">
        <v>38502</v>
      </c>
      <c r="I116" s="38"/>
      <c r="J116" s="38"/>
    </row>
    <row r="117" spans="1:10" ht="12.75" customHeight="1" x14ac:dyDescent="0.2">
      <c r="A117" s="38" t="s">
        <v>57</v>
      </c>
      <c r="B117" s="40" t="str">
        <f ca="1">IFERROR(__xludf.DUMMYFUNCTION("if(isblank(A117),"""",filter(Moorings!A:A,Moorings!B:B=left(A117,14),Moorings!D:D=D117))"),"ATAPL-65310-820-0009")</f>
        <v>ATAPL-65310-820-0009</v>
      </c>
      <c r="C117" s="40" t="str">
        <f ca="1">IFERROR(__xludf.DUMMYFUNCTION("if(isblank(A117),"""",filter(Moorings!C:C,Moorings!B:B=left(A117,14),Moorings!D:D=D117))"),"SN0009")</f>
        <v>SN0009</v>
      </c>
      <c r="D117" s="43">
        <v>2</v>
      </c>
      <c r="E117" s="40" t="str">
        <f ca="1">IFERROR(__xludf.DUMMYFUNCTION("if(isblank(A117),"""",filter(Moorings!A:A,Moorings!B:B=A117,Moorings!D:D=D117))"),"A01426")</f>
        <v>A01426</v>
      </c>
      <c r="F117" s="40" t="str">
        <f ca="1">IFERROR(__xludf.DUMMYFUNCTION("if(isblank(A117),"""",filter(Moorings!C:C,Moorings!B:B=A117,Moorings!D:D=D117))"),"P0159")</f>
        <v>P0159</v>
      </c>
      <c r="G117" s="34" t="s">
        <v>124</v>
      </c>
      <c r="H117" s="50">
        <v>1</v>
      </c>
      <c r="I117" s="38"/>
      <c r="J117" s="38"/>
    </row>
    <row r="118" spans="1:10" ht="12.75" customHeight="1" x14ac:dyDescent="0.2">
      <c r="A118" s="38" t="s">
        <v>57</v>
      </c>
      <c r="B118" s="40" t="str">
        <f ca="1">IFERROR(__xludf.DUMMYFUNCTION("if(isblank(A118),"""",filter(Moorings!A:A,Moorings!B:B=left(A118,14),Moorings!D:D=D118))"),"ATAPL-65310-820-0009")</f>
        <v>ATAPL-65310-820-0009</v>
      </c>
      <c r="C118" s="40" t="str">
        <f ca="1">IFERROR(__xludf.DUMMYFUNCTION("if(isblank(A118),"""",filter(Moorings!C:C,Moorings!B:B=left(A118,14),Moorings!D:D=D118))"),"SN0009")</f>
        <v>SN0009</v>
      </c>
      <c r="D118" s="43">
        <v>2</v>
      </c>
      <c r="E118" s="40" t="str">
        <f ca="1">IFERROR(__xludf.DUMMYFUNCTION("if(isblank(A118),"""",filter(Moorings!A:A,Moorings!B:B=A118,Moorings!D:D=D118))"),"A01426")</f>
        <v>A01426</v>
      </c>
      <c r="F118" s="40" t="str">
        <f ca="1">IFERROR(__xludf.DUMMYFUNCTION("if(isblank(A118),"""",filter(Moorings!C:C,Moorings!B:B=A118,Moorings!D:D=D118))"),"P0159")</f>
        <v>P0159</v>
      </c>
      <c r="G118" s="34" t="s">
        <v>125</v>
      </c>
      <c r="H118" s="50">
        <v>0</v>
      </c>
      <c r="I118" s="38"/>
      <c r="J118" s="38"/>
    </row>
    <row r="119" spans="1:10" ht="12.75" customHeight="1" x14ac:dyDescent="0.2">
      <c r="A119" s="38" t="s">
        <v>57</v>
      </c>
      <c r="B119" s="40" t="str">
        <f ca="1">IFERROR(__xludf.DUMMYFUNCTION("if(isblank(A119),"""",filter(Moorings!A:A,Moorings!B:B=left(A119,14),Moorings!D:D=D119))"),"ATAPL-65310-820-0009")</f>
        <v>ATAPL-65310-820-0009</v>
      </c>
      <c r="C119" s="40" t="str">
        <f ca="1">IFERROR(__xludf.DUMMYFUNCTION("if(isblank(A119),"""",filter(Moorings!C:C,Moorings!B:B=left(A119,14),Moorings!D:D=D119))"),"SN0009")</f>
        <v>SN0009</v>
      </c>
      <c r="D119" s="43">
        <v>2</v>
      </c>
      <c r="E119" s="40" t="str">
        <f ca="1">IFERROR(__xludf.DUMMYFUNCTION("if(isblank(A119),"""",filter(Moorings!A:A,Moorings!B:B=A119,Moorings!D:D=D119))"),"A01426")</f>
        <v>A01426</v>
      </c>
      <c r="F119" s="40" t="str">
        <f ca="1">IFERROR(__xludf.DUMMYFUNCTION("if(isblank(A119),"""",filter(Moorings!C:C,Moorings!B:B=A119,Moorings!D:D=D119))"),"P0159")</f>
        <v>P0159</v>
      </c>
      <c r="G119" s="38" t="s">
        <v>126</v>
      </c>
      <c r="H119" s="42">
        <v>35</v>
      </c>
      <c r="I119" s="38"/>
      <c r="J119" s="38"/>
    </row>
    <row r="120" spans="1:10" ht="12.75" customHeight="1" x14ac:dyDescent="0.2">
      <c r="A120" s="38"/>
      <c r="B120" s="36" t="str">
        <f ca="1">IFERROR(__xludf.DUMMYFUNCTION("if(isblank(A120),"""",filter(Moorings!A:A,Moorings!B:B=left(A120,14),Moorings!D:D=D120))"),"")</f>
        <v/>
      </c>
      <c r="C120" s="36" t="str">
        <f ca="1">IFERROR(__xludf.DUMMYFUNCTION("if(isblank(A120),"""",filter(Moorings!C:C,Moorings!B:B=left(A120,14),Moorings!D:D=D120))"),"")</f>
        <v/>
      </c>
      <c r="D120" s="43"/>
      <c r="E120" s="36" t="str">
        <f ca="1">IFERROR(__xludf.DUMMYFUNCTION("if(isblank(A120),"""",filter(Moorings!A:A,Moorings!B:B=A120,Moorings!D:D=D120))"),"")</f>
        <v/>
      </c>
      <c r="F120" s="36" t="str">
        <f ca="1">IFERROR(__xludf.DUMMYFUNCTION("if(isblank(A120),"""",filter(Moorings!C:C,Moorings!B:B=A120,Moorings!D:D=D120))"),"")</f>
        <v/>
      </c>
      <c r="G120" s="38"/>
      <c r="H120" s="42"/>
      <c r="I120" s="38"/>
      <c r="J120" s="38"/>
    </row>
    <row r="121" spans="1:10" ht="12.75" customHeight="1" x14ac:dyDescent="0.2">
      <c r="A121" s="39" t="s">
        <v>51</v>
      </c>
      <c r="B121" s="40" t="str">
        <f ca="1">IFERROR(__xludf.DUMMYFUNCTION("if(isblank(A121),"""",filter(Moorings!A:A,Moorings!B:B=left(A121,14),Moorings!D:D=D121))"),"ATAPL-65310-040-006")</f>
        <v>ATAPL-65310-040-006</v>
      </c>
      <c r="C121" s="40" t="str">
        <f ca="1">IFERROR(__xludf.DUMMYFUNCTION("if(isblank(A121),"""",filter(Moorings!C:C,Moorings!B:B=left(A121,14),Moorings!D:D=D121))"),"SN0006")</f>
        <v>SN0006</v>
      </c>
      <c r="D121" s="41">
        <v>1</v>
      </c>
      <c r="E121" s="40" t="str">
        <f ca="1">IFERROR(__xludf.DUMMYFUNCTION("if(isblank(A121),"""",filter(Moorings!A:A,Moorings!B:B=A121,Moorings!D:D=D121))"),"A01057")</f>
        <v>A01057</v>
      </c>
      <c r="F121" s="40" t="str">
        <f ca="1">IFERROR(__xludf.DUMMYFUNCTION("if(isblank(A121),"""",filter(Moorings!C:C,Moorings!B:B=A121,Moorings!D:D=D121))"),"169")</f>
        <v>169</v>
      </c>
      <c r="G121" s="39" t="s">
        <v>127</v>
      </c>
      <c r="H121" s="44">
        <v>18.7</v>
      </c>
      <c r="I121" s="38"/>
      <c r="J121" s="38"/>
    </row>
    <row r="122" spans="1:10" ht="12.75" customHeight="1" x14ac:dyDescent="0.2">
      <c r="A122" s="39" t="s">
        <v>51</v>
      </c>
      <c r="B122" s="40" t="str">
        <f ca="1">IFERROR(__xludf.DUMMYFUNCTION("if(isblank(A122),"""",filter(Moorings!A:A,Moorings!B:B=left(A122,14),Moorings!D:D=D122))"),"ATAPL-65310-040-006")</f>
        <v>ATAPL-65310-040-006</v>
      </c>
      <c r="C122" s="40" t="str">
        <f ca="1">IFERROR(__xludf.DUMMYFUNCTION("if(isblank(A122),"""",filter(Moorings!C:C,Moorings!B:B=left(A122,14),Moorings!D:D=D122))"),"SN0006")</f>
        <v>SN0006</v>
      </c>
      <c r="D122" s="41">
        <v>1</v>
      </c>
      <c r="E122" s="40" t="str">
        <f ca="1">IFERROR(__xludf.DUMMYFUNCTION("if(isblank(A122),"""",filter(Moorings!A:A,Moorings!B:B=A122,Moorings!D:D=D122))"),"A01057")</f>
        <v>A01057</v>
      </c>
      <c r="F122" s="40" t="str">
        <f ca="1">IFERROR(__xludf.DUMMYFUNCTION("if(isblank(A122),"""",filter(Moorings!C:C,Moorings!B:B=A122,Moorings!D:D=D122))"),"169")</f>
        <v>169</v>
      </c>
      <c r="G122" s="39" t="s">
        <v>128</v>
      </c>
      <c r="H122" s="44" t="s">
        <v>129</v>
      </c>
      <c r="I122" s="38"/>
      <c r="J122" s="38"/>
    </row>
    <row r="123" spans="1:10" ht="12.75" customHeight="1" x14ac:dyDescent="0.2">
      <c r="A123" s="39" t="s">
        <v>51</v>
      </c>
      <c r="B123" s="40" t="str">
        <f ca="1">IFERROR(__xludf.DUMMYFUNCTION("if(isblank(A123),"""",filter(Moorings!A:A,Moorings!B:B=left(A123,14),Moorings!D:D=D123))"),"ATAPL-65310-040-006")</f>
        <v>ATAPL-65310-040-006</v>
      </c>
      <c r="C123" s="40" t="str">
        <f ca="1">IFERROR(__xludf.DUMMYFUNCTION("if(isblank(A123),"""",filter(Moorings!C:C,Moorings!B:B=left(A123,14),Moorings!D:D=D123))"),"SN0006")</f>
        <v>SN0006</v>
      </c>
      <c r="D123" s="41">
        <v>1</v>
      </c>
      <c r="E123" s="40" t="str">
        <f ca="1">IFERROR(__xludf.DUMMYFUNCTION("if(isblank(A123),"""",filter(Moorings!A:A,Moorings!B:B=A123,Moorings!D:D=D123))"),"A01057")</f>
        <v>A01057</v>
      </c>
      <c r="F123" s="40" t="str">
        <f ca="1">IFERROR(__xludf.DUMMYFUNCTION("if(isblank(A123),"""",filter(Moorings!C:C,Moorings!B:B=A123,Moorings!D:D=D123))"),"169")</f>
        <v>169</v>
      </c>
      <c r="G123" s="39" t="s">
        <v>130</v>
      </c>
      <c r="H123" s="44" t="s">
        <v>131</v>
      </c>
      <c r="I123" s="38"/>
      <c r="J123" s="38"/>
    </row>
    <row r="124" spans="1:10" ht="12.75" customHeight="1" x14ac:dyDescent="0.2">
      <c r="A124" s="39" t="s">
        <v>51</v>
      </c>
      <c r="B124" s="40" t="str">
        <f ca="1">IFERROR(__xludf.DUMMYFUNCTION("if(isblank(A124),"""",filter(Moorings!A:A,Moorings!B:B=left(A124,14),Moorings!D:D=D124))"),"ATAPL-65310-040-006")</f>
        <v>ATAPL-65310-040-006</v>
      </c>
      <c r="C124" s="40" t="str">
        <f ca="1">IFERROR(__xludf.DUMMYFUNCTION("if(isblank(A124),"""",filter(Moorings!C:C,Moorings!B:B=left(A124,14),Moorings!D:D=D124))"),"SN0006")</f>
        <v>SN0006</v>
      </c>
      <c r="D124" s="41">
        <v>1</v>
      </c>
      <c r="E124" s="40" t="str">
        <f ca="1">IFERROR(__xludf.DUMMYFUNCTION("if(isblank(A124),"""",filter(Moorings!A:A,Moorings!B:B=A124,Moorings!D:D=D124))"),"A01057")</f>
        <v>A01057</v>
      </c>
      <c r="F124" s="40" t="str">
        <f ca="1">IFERROR(__xludf.DUMMYFUNCTION("if(isblank(A124),"""",filter(Moorings!C:C,Moorings!B:B=A124,Moorings!D:D=D124))"),"169")</f>
        <v>169</v>
      </c>
      <c r="G124" s="39" t="s">
        <v>132</v>
      </c>
      <c r="H124" s="44" t="s">
        <v>133</v>
      </c>
      <c r="I124" s="38"/>
      <c r="J124" s="38"/>
    </row>
    <row r="125" spans="1:10" ht="12.75" customHeight="1" x14ac:dyDescent="0.2">
      <c r="A125" s="39" t="s">
        <v>51</v>
      </c>
      <c r="B125" s="40" t="str">
        <f ca="1">IFERROR(__xludf.DUMMYFUNCTION("if(isblank(A125),"""",filter(Moorings!A:A,Moorings!B:B=left(A125,14),Moorings!D:D=D125))"),"ATAPL-65310-040-006")</f>
        <v>ATAPL-65310-040-006</v>
      </c>
      <c r="C125" s="40" t="str">
        <f ca="1">IFERROR(__xludf.DUMMYFUNCTION("if(isblank(A125),"""",filter(Moorings!C:C,Moorings!B:B=left(A125,14),Moorings!D:D=D125))"),"SN0006")</f>
        <v>SN0006</v>
      </c>
      <c r="D125" s="41">
        <v>1</v>
      </c>
      <c r="E125" s="40" t="str">
        <f ca="1">IFERROR(__xludf.DUMMYFUNCTION("if(isblank(A125),"""",filter(Moorings!A:A,Moorings!B:B=A125,Moorings!D:D=D125))"),"A01057")</f>
        <v>A01057</v>
      </c>
      <c r="F125" s="40" t="str">
        <f ca="1">IFERROR(__xludf.DUMMYFUNCTION("if(isblank(A125),"""",filter(Moorings!C:C,Moorings!B:B=A125,Moorings!D:D=D125))"),"169")</f>
        <v>169</v>
      </c>
      <c r="G125" s="39" t="s">
        <v>134</v>
      </c>
      <c r="H125" s="44" t="s">
        <v>135</v>
      </c>
      <c r="I125" s="38"/>
      <c r="J125" s="38"/>
    </row>
    <row r="126" spans="1:10" ht="12.75" customHeight="1" x14ac:dyDescent="0.2">
      <c r="A126" s="39" t="s">
        <v>51</v>
      </c>
      <c r="B126" s="40" t="str">
        <f ca="1">IFERROR(__xludf.DUMMYFUNCTION("if(isblank(A126),"""",filter(Moorings!A:A,Moorings!B:B=left(A126,14),Moorings!D:D=D126))"),"ATAPL-65310-040-006")</f>
        <v>ATAPL-65310-040-006</v>
      </c>
      <c r="C126" s="40" t="str">
        <f ca="1">IFERROR(__xludf.DUMMYFUNCTION("if(isblank(A126),"""",filter(Moorings!C:C,Moorings!B:B=left(A126,14),Moorings!D:D=D126))"),"SN0006")</f>
        <v>SN0006</v>
      </c>
      <c r="D126" s="41">
        <v>1</v>
      </c>
      <c r="E126" s="40" t="str">
        <f ca="1">IFERROR(__xludf.DUMMYFUNCTION("if(isblank(A126),"""",filter(Moorings!A:A,Moorings!B:B=A126,Moorings!D:D=D126))"),"A01057")</f>
        <v>A01057</v>
      </c>
      <c r="F126" s="40" t="str">
        <f ca="1">IFERROR(__xludf.DUMMYFUNCTION("if(isblank(A126),"""",filter(Moorings!C:C,Moorings!B:B=A126,Moorings!D:D=D126))"),"169")</f>
        <v>169</v>
      </c>
      <c r="G126" s="39" t="s">
        <v>136</v>
      </c>
      <c r="H126" s="44" t="s">
        <v>137</v>
      </c>
      <c r="I126" s="38"/>
      <c r="J126" s="38"/>
    </row>
    <row r="127" spans="1:10" ht="12.75" customHeight="1" x14ac:dyDescent="0.2">
      <c r="A127" s="39" t="s">
        <v>51</v>
      </c>
      <c r="B127" s="40" t="str">
        <f ca="1">IFERROR(__xludf.DUMMYFUNCTION("if(isblank(A127),"""",filter(Moorings!A:A,Moorings!B:B=left(A127,14),Moorings!D:D=D127))"),"ATAPL-65310-040-006")</f>
        <v>ATAPL-65310-040-006</v>
      </c>
      <c r="C127" s="40" t="str">
        <f ca="1">IFERROR(__xludf.DUMMYFUNCTION("if(isblank(A127),"""",filter(Moorings!C:C,Moorings!B:B=left(A127,14),Moorings!D:D=D127))"),"SN0006")</f>
        <v>SN0006</v>
      </c>
      <c r="D127" s="41">
        <v>1</v>
      </c>
      <c r="E127" s="40" t="str">
        <f ca="1">IFERROR(__xludf.DUMMYFUNCTION("if(isblank(A127),"""",filter(Moorings!A:A,Moorings!B:B=A127,Moorings!D:D=D127))"),"A01057")</f>
        <v>A01057</v>
      </c>
      <c r="F127" s="40" t="str">
        <f ca="1">IFERROR(__xludf.DUMMYFUNCTION("if(isblank(A127),"""",filter(Moorings!C:C,Moorings!B:B=A127,Moorings!D:D=D127))"),"169")</f>
        <v>169</v>
      </c>
      <c r="G127" s="39" t="s">
        <v>138</v>
      </c>
      <c r="H127" s="44" t="s">
        <v>139</v>
      </c>
      <c r="I127" s="38"/>
      <c r="J127" s="38"/>
    </row>
    <row r="128" spans="1:10" ht="12.75" customHeight="1" x14ac:dyDescent="0.2">
      <c r="A128" s="39" t="s">
        <v>51</v>
      </c>
      <c r="B128" s="40" t="str">
        <f ca="1">IFERROR(__xludf.DUMMYFUNCTION("if(isblank(A128),"""",filter(Moorings!A:A,Moorings!B:B=left(A128,14),Moorings!D:D=D128))"),"ATAPL-65310-040-006")</f>
        <v>ATAPL-65310-040-006</v>
      </c>
      <c r="C128" s="40" t="str">
        <f ca="1">IFERROR(__xludf.DUMMYFUNCTION("if(isblank(A128),"""",filter(Moorings!C:C,Moorings!B:B=left(A128,14),Moorings!D:D=D128))"),"SN0006")</f>
        <v>SN0006</v>
      </c>
      <c r="D128" s="41">
        <v>1</v>
      </c>
      <c r="E128" s="40" t="str">
        <f ca="1">IFERROR(__xludf.DUMMYFUNCTION("if(isblank(A128),"""",filter(Moorings!A:A,Moorings!B:B=A128,Moorings!D:D=D128))"),"A01057")</f>
        <v>A01057</v>
      </c>
      <c r="F128" s="40" t="str">
        <f ca="1">IFERROR(__xludf.DUMMYFUNCTION("if(isblank(A128),"""",filter(Moorings!C:C,Moorings!B:B=A128,Moorings!D:D=D128))"),"169")</f>
        <v>169</v>
      </c>
      <c r="G128" s="39" t="s">
        <v>140</v>
      </c>
      <c r="H128" s="44" t="s">
        <v>141</v>
      </c>
      <c r="I128" s="38"/>
      <c r="J128" s="38"/>
    </row>
    <row r="129" spans="1:10" ht="12.75" customHeight="1" x14ac:dyDescent="0.2">
      <c r="A129" s="38"/>
      <c r="B129" s="36" t="str">
        <f ca="1">IFERROR(__xludf.DUMMYFUNCTION("if(isblank(A129),"""",filter(Moorings!A:A,Moorings!B:B=left(A129,14),Moorings!D:D=D129))"),"")</f>
        <v/>
      </c>
      <c r="C129" s="36" t="str">
        <f ca="1">IFERROR(__xludf.DUMMYFUNCTION("if(isblank(A129),"""",filter(Moorings!C:C,Moorings!B:B=left(A129,14),Moorings!D:D=D129))"),"")</f>
        <v/>
      </c>
      <c r="D129" s="43"/>
      <c r="E129" s="36" t="str">
        <f ca="1">IFERROR(__xludf.DUMMYFUNCTION("if(isblank(A129),"""",filter(Moorings!A:A,Moorings!B:B=A129,Moorings!D:D=D129))"),"")</f>
        <v/>
      </c>
      <c r="F129" s="36" t="str">
        <f ca="1">IFERROR(__xludf.DUMMYFUNCTION("if(isblank(A129),"""",filter(Moorings!C:C,Moorings!B:B=A129,Moorings!D:D=D129))"),"")</f>
        <v/>
      </c>
      <c r="G129" s="38"/>
      <c r="H129" s="42"/>
      <c r="I129" s="38"/>
      <c r="J129" s="38"/>
    </row>
    <row r="130" spans="1:10" ht="12.75" customHeight="1" x14ac:dyDescent="0.2">
      <c r="A130" s="38" t="s">
        <v>51</v>
      </c>
      <c r="B130" s="40" t="str">
        <f ca="1">IFERROR(__xludf.DUMMYFUNCTION("if(isblank(A130),"""",filter(Moorings!A:A,Moorings!B:B=left(A130,14),Moorings!D:D=D130))"),"ATAPL-65310-820-0009")</f>
        <v>ATAPL-65310-820-0009</v>
      </c>
      <c r="C130" s="40" t="str">
        <f ca="1">IFERROR(__xludf.DUMMYFUNCTION("if(isblank(A130),"""",filter(Moorings!C:C,Moorings!B:B=left(A130,14),Moorings!D:D=D130))"),"SN0009")</f>
        <v>SN0009</v>
      </c>
      <c r="D130" s="43">
        <v>2</v>
      </c>
      <c r="E130" s="40" t="str">
        <f ca="1">IFERROR(__xludf.DUMMYFUNCTION("if(isblank(A130),"""",filter(Moorings!A:A,Moorings!B:B=A130,Moorings!D:D=D130))"),"ATOSU-58332-00008")</f>
        <v>ATOSU-58332-00008</v>
      </c>
      <c r="F130" s="40" t="str">
        <f ca="1">IFERROR(__xludf.DUMMYFUNCTION("if(isblank(A130),"""",filter(Moorings!C:C,Moorings!B:B=A130,Moorings!D:D=D130))"),"221")</f>
        <v>221</v>
      </c>
      <c r="G130" s="38" t="s">
        <v>127</v>
      </c>
      <c r="H130" s="42">
        <v>19.2</v>
      </c>
      <c r="I130" s="38"/>
      <c r="J130" s="38"/>
    </row>
    <row r="131" spans="1:10" ht="12.75" customHeight="1" x14ac:dyDescent="0.2">
      <c r="A131" s="38" t="s">
        <v>51</v>
      </c>
      <c r="B131" s="40" t="str">
        <f ca="1">IFERROR(__xludf.DUMMYFUNCTION("if(isblank(A131),"""",filter(Moorings!A:A,Moorings!B:B=left(A131,14),Moorings!D:D=D131))"),"ATAPL-65310-820-0009")</f>
        <v>ATAPL-65310-820-0009</v>
      </c>
      <c r="C131" s="40" t="str">
        <f ca="1">IFERROR(__xludf.DUMMYFUNCTION("if(isblank(A131),"""",filter(Moorings!C:C,Moorings!B:B=left(A131,14),Moorings!D:D=D131))"),"SN0009")</f>
        <v>SN0009</v>
      </c>
      <c r="D131" s="43">
        <v>2</v>
      </c>
      <c r="E131" s="40" t="str">
        <f ca="1">IFERROR(__xludf.DUMMYFUNCTION("if(isblank(A131),"""",filter(Moorings!A:A,Moorings!B:B=A131,Moorings!D:D=D131))"),"ATOSU-58332-00008")</f>
        <v>ATOSU-58332-00008</v>
      </c>
      <c r="F131" s="40" t="str">
        <f ca="1">IFERROR(__xludf.DUMMYFUNCTION("if(isblank(A131),"""",filter(Moorings!C:C,Moorings!B:B=A131,Moorings!D:D=D131))"),"221")</f>
        <v>221</v>
      </c>
      <c r="G131" s="38" t="s">
        <v>128</v>
      </c>
      <c r="H131" s="42" t="s">
        <v>142</v>
      </c>
      <c r="I131" s="38"/>
      <c r="J131" s="38"/>
    </row>
    <row r="132" spans="1:10" ht="12.75" customHeight="1" x14ac:dyDescent="0.2">
      <c r="A132" s="38" t="s">
        <v>51</v>
      </c>
      <c r="B132" s="40" t="str">
        <f ca="1">IFERROR(__xludf.DUMMYFUNCTION("if(isblank(A132),"""",filter(Moorings!A:A,Moorings!B:B=left(A132,14),Moorings!D:D=D132))"),"ATAPL-65310-820-0009")</f>
        <v>ATAPL-65310-820-0009</v>
      </c>
      <c r="C132" s="40" t="str">
        <f ca="1">IFERROR(__xludf.DUMMYFUNCTION("if(isblank(A132),"""",filter(Moorings!C:C,Moorings!B:B=left(A132,14),Moorings!D:D=D132))"),"SN0009")</f>
        <v>SN0009</v>
      </c>
      <c r="D132" s="43">
        <v>2</v>
      </c>
      <c r="E132" s="40" t="str">
        <f ca="1">IFERROR(__xludf.DUMMYFUNCTION("if(isblank(A132),"""",filter(Moorings!A:A,Moorings!B:B=A132,Moorings!D:D=D132))"),"ATOSU-58332-00008")</f>
        <v>ATOSU-58332-00008</v>
      </c>
      <c r="F132" s="40" t="str">
        <f ca="1">IFERROR(__xludf.DUMMYFUNCTION("if(isblank(A132),"""",filter(Moorings!C:C,Moorings!B:B=A132,Moorings!D:D=D132))"),"221")</f>
        <v>221</v>
      </c>
      <c r="G132" s="38" t="s">
        <v>130</v>
      </c>
      <c r="H132" s="42" t="s">
        <v>143</v>
      </c>
      <c r="I132" s="38"/>
      <c r="J132" s="38"/>
    </row>
    <row r="133" spans="1:10" ht="12.75" customHeight="1" x14ac:dyDescent="0.2">
      <c r="A133" s="38" t="s">
        <v>51</v>
      </c>
      <c r="B133" s="40" t="str">
        <f ca="1">IFERROR(__xludf.DUMMYFUNCTION("if(isblank(A133),"""",filter(Moorings!A:A,Moorings!B:B=left(A133,14),Moorings!D:D=D133))"),"ATAPL-65310-820-0009")</f>
        <v>ATAPL-65310-820-0009</v>
      </c>
      <c r="C133" s="40" t="str">
        <f ca="1">IFERROR(__xludf.DUMMYFUNCTION("if(isblank(A133),"""",filter(Moorings!C:C,Moorings!B:B=left(A133,14),Moorings!D:D=D133))"),"SN0009")</f>
        <v>SN0009</v>
      </c>
      <c r="D133" s="43">
        <v>2</v>
      </c>
      <c r="E133" s="40" t="str">
        <f ca="1">IFERROR(__xludf.DUMMYFUNCTION("if(isblank(A133),"""",filter(Moorings!A:A,Moorings!B:B=A133,Moorings!D:D=D133))"),"ATOSU-58332-00008")</f>
        <v>ATOSU-58332-00008</v>
      </c>
      <c r="F133" s="40" t="str">
        <f ca="1">IFERROR(__xludf.DUMMYFUNCTION("if(isblank(A133),"""",filter(Moorings!C:C,Moorings!B:B=A133,Moorings!D:D=D133))"),"221")</f>
        <v>221</v>
      </c>
      <c r="G133" s="38" t="s">
        <v>132</v>
      </c>
      <c r="H133" s="42" t="s">
        <v>144</v>
      </c>
      <c r="I133" s="38"/>
      <c r="J133" s="38"/>
    </row>
    <row r="134" spans="1:10" ht="12.75" customHeight="1" x14ac:dyDescent="0.2">
      <c r="A134" s="38" t="s">
        <v>51</v>
      </c>
      <c r="B134" s="40" t="str">
        <f ca="1">IFERROR(__xludf.DUMMYFUNCTION("if(isblank(A134),"""",filter(Moorings!A:A,Moorings!B:B=left(A134,14),Moorings!D:D=D134))"),"ATAPL-65310-820-0009")</f>
        <v>ATAPL-65310-820-0009</v>
      </c>
      <c r="C134" s="40" t="str">
        <f ca="1">IFERROR(__xludf.DUMMYFUNCTION("if(isblank(A134),"""",filter(Moorings!C:C,Moorings!B:B=left(A134,14),Moorings!D:D=D134))"),"SN0009")</f>
        <v>SN0009</v>
      </c>
      <c r="D134" s="43">
        <v>2</v>
      </c>
      <c r="E134" s="40" t="str">
        <f ca="1">IFERROR(__xludf.DUMMYFUNCTION("if(isblank(A134),"""",filter(Moorings!A:A,Moorings!B:B=A134,Moorings!D:D=D134))"),"ATOSU-58332-00008")</f>
        <v>ATOSU-58332-00008</v>
      </c>
      <c r="F134" s="40" t="str">
        <f ca="1">IFERROR(__xludf.DUMMYFUNCTION("if(isblank(A134),"""",filter(Moorings!C:C,Moorings!B:B=A134,Moorings!D:D=D134))"),"221")</f>
        <v>221</v>
      </c>
      <c r="G134" s="38" t="s">
        <v>134</v>
      </c>
      <c r="H134" s="42" t="s">
        <v>145</v>
      </c>
      <c r="I134" s="38"/>
      <c r="J134" s="38"/>
    </row>
    <row r="135" spans="1:10" ht="12.75" customHeight="1" x14ac:dyDescent="0.2">
      <c r="A135" s="38" t="s">
        <v>51</v>
      </c>
      <c r="B135" s="40" t="str">
        <f ca="1">IFERROR(__xludf.DUMMYFUNCTION("if(isblank(A135),"""",filter(Moorings!A:A,Moorings!B:B=left(A135,14),Moorings!D:D=D135))"),"ATAPL-65310-820-0009")</f>
        <v>ATAPL-65310-820-0009</v>
      </c>
      <c r="C135" s="40" t="str">
        <f ca="1">IFERROR(__xludf.DUMMYFUNCTION("if(isblank(A135),"""",filter(Moorings!C:C,Moorings!B:B=left(A135,14),Moorings!D:D=D135))"),"SN0009")</f>
        <v>SN0009</v>
      </c>
      <c r="D135" s="43">
        <v>2</v>
      </c>
      <c r="E135" s="40" t="str">
        <f ca="1">IFERROR(__xludf.DUMMYFUNCTION("if(isblank(A135),"""",filter(Moorings!A:A,Moorings!B:B=A135,Moorings!D:D=D135))"),"ATOSU-58332-00008")</f>
        <v>ATOSU-58332-00008</v>
      </c>
      <c r="F135" s="40" t="str">
        <f ca="1">IFERROR(__xludf.DUMMYFUNCTION("if(isblank(A135),"""",filter(Moorings!C:C,Moorings!B:B=A135,Moorings!D:D=D135))"),"221")</f>
        <v>221</v>
      </c>
      <c r="G135" s="38" t="s">
        <v>136</v>
      </c>
      <c r="H135" s="42" t="s">
        <v>146</v>
      </c>
      <c r="I135" s="38"/>
      <c r="J135" s="38"/>
    </row>
    <row r="136" spans="1:10" ht="12.75" customHeight="1" x14ac:dyDescent="0.2">
      <c r="A136" s="38" t="s">
        <v>51</v>
      </c>
      <c r="B136" s="40" t="str">
        <f ca="1">IFERROR(__xludf.DUMMYFUNCTION("if(isblank(A136),"""",filter(Moorings!A:A,Moorings!B:B=left(A136,14),Moorings!D:D=D136))"),"ATAPL-65310-820-0009")</f>
        <v>ATAPL-65310-820-0009</v>
      </c>
      <c r="C136" s="40" t="str">
        <f ca="1">IFERROR(__xludf.DUMMYFUNCTION("if(isblank(A136),"""",filter(Moorings!C:C,Moorings!B:B=left(A136,14),Moorings!D:D=D136))"),"SN0009")</f>
        <v>SN0009</v>
      </c>
      <c r="D136" s="43">
        <v>2</v>
      </c>
      <c r="E136" s="40" t="str">
        <f ca="1">IFERROR(__xludf.DUMMYFUNCTION("if(isblank(A136),"""",filter(Moorings!A:A,Moorings!B:B=A136,Moorings!D:D=D136))"),"ATOSU-58332-00008")</f>
        <v>ATOSU-58332-00008</v>
      </c>
      <c r="F136" s="40" t="str">
        <f ca="1">IFERROR(__xludf.DUMMYFUNCTION("if(isblank(A136),"""",filter(Moorings!C:C,Moorings!B:B=A136,Moorings!D:D=D136))"),"221")</f>
        <v>221</v>
      </c>
      <c r="G136" s="38" t="s">
        <v>138</v>
      </c>
      <c r="H136" s="42" t="s">
        <v>147</v>
      </c>
      <c r="I136" s="38"/>
      <c r="J136" s="38"/>
    </row>
    <row r="137" spans="1:10" ht="12.75" customHeight="1" x14ac:dyDescent="0.2">
      <c r="A137" s="38" t="s">
        <v>51</v>
      </c>
      <c r="B137" s="40" t="str">
        <f ca="1">IFERROR(__xludf.DUMMYFUNCTION("if(isblank(A137),"""",filter(Moorings!A:A,Moorings!B:B=left(A137,14),Moorings!D:D=D137))"),"ATAPL-65310-820-0009")</f>
        <v>ATAPL-65310-820-0009</v>
      </c>
      <c r="C137" s="40" t="str">
        <f ca="1">IFERROR(__xludf.DUMMYFUNCTION("if(isblank(A137),"""",filter(Moorings!C:C,Moorings!B:B=left(A137,14),Moorings!D:D=D137))"),"SN0009")</f>
        <v>SN0009</v>
      </c>
      <c r="D137" s="43">
        <v>2</v>
      </c>
      <c r="E137" s="40" t="str">
        <f ca="1">IFERROR(__xludf.DUMMYFUNCTION("if(isblank(A137),"""",filter(Moorings!A:A,Moorings!B:B=A137,Moorings!D:D=D137))"),"ATOSU-58332-00008")</f>
        <v>ATOSU-58332-00008</v>
      </c>
      <c r="F137" s="40" t="str">
        <f ca="1">IFERROR(__xludf.DUMMYFUNCTION("if(isblank(A137),"""",filter(Moorings!C:C,Moorings!B:B=A137,Moorings!D:D=D137))"),"221")</f>
        <v>221</v>
      </c>
      <c r="G137" s="38" t="s">
        <v>140</v>
      </c>
      <c r="H137" s="42" t="s">
        <v>148</v>
      </c>
      <c r="I137" s="38"/>
      <c r="J137" s="38"/>
    </row>
    <row r="138" spans="1:10" ht="12.75" customHeight="1" x14ac:dyDescent="0.2">
      <c r="A138" s="38"/>
      <c r="B138" s="36" t="str">
        <f ca="1">IFERROR(__xludf.DUMMYFUNCTION("if(isblank(A138),"""",filter(Moorings!A:A,Moorings!B:B=left(A138,14),Moorings!D:D=D138))"),"")</f>
        <v/>
      </c>
      <c r="C138" s="36" t="str">
        <f ca="1">IFERROR(__xludf.DUMMYFUNCTION("if(isblank(A138),"""",filter(Moorings!C:C,Moorings!B:B=left(A138,14),Moorings!D:D=D138))"),"")</f>
        <v/>
      </c>
      <c r="D138" s="43"/>
      <c r="E138" s="36" t="str">
        <f ca="1">IFERROR(__xludf.DUMMYFUNCTION("if(isblank(A138),"""",filter(Moorings!A:A,Moorings!B:B=A138,Moorings!D:D=D138))"),"")</f>
        <v/>
      </c>
      <c r="F138" s="36" t="str">
        <f ca="1">IFERROR(__xludf.DUMMYFUNCTION("if(isblank(A138),"""",filter(Moorings!C:C,Moorings!B:B=A138,Moorings!D:D=D138))"),"")</f>
        <v/>
      </c>
      <c r="G138" s="38"/>
      <c r="H138" s="42"/>
      <c r="I138" s="38"/>
      <c r="J138" s="38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pane ySplit="1" topLeftCell="A2" activePane="bottomLeft" state="frozen"/>
      <selection pane="bottomLeft" activeCell="B3" sqref="B3"/>
    </sheetView>
  </sheetViews>
  <sheetFormatPr defaultColWidth="17.28515625" defaultRowHeight="15" customHeight="1" x14ac:dyDescent="0.2"/>
  <cols>
    <col min="1" max="1" width="21.85546875" customWidth="1"/>
    <col min="2" max="2" width="17.140625" customWidth="1"/>
    <col min="3" max="3" width="31.5703125" customWidth="1"/>
    <col min="4" max="4" width="7.7109375" customWidth="1"/>
    <col min="5" max="5" width="19.28515625" customWidth="1"/>
    <col min="6" max="6" width="9.85546875" customWidth="1"/>
    <col min="7" max="7" width="11.42578125" customWidth="1"/>
  </cols>
  <sheetData>
    <row r="1" spans="1:7" x14ac:dyDescent="0.25">
      <c r="A1" s="51" t="s">
        <v>149</v>
      </c>
      <c r="B1" s="52" t="s">
        <v>150</v>
      </c>
      <c r="C1" s="52" t="s">
        <v>151</v>
      </c>
      <c r="D1" s="52" t="s">
        <v>152</v>
      </c>
      <c r="E1" s="52" t="s">
        <v>153</v>
      </c>
      <c r="F1" s="52" t="s">
        <v>154</v>
      </c>
      <c r="G1" s="52" t="s">
        <v>155</v>
      </c>
    </row>
    <row r="2" spans="1:7" x14ac:dyDescent="0.25">
      <c r="A2" s="53" t="str">
        <f>Moorings!A2</f>
        <v>ATAPL-65244-030-0025</v>
      </c>
      <c r="B2" s="53" t="str">
        <f>IF(D2="Mooring",Moorings!B2,"")</f>
        <v>CE02SHBP-MJ01C</v>
      </c>
      <c r="C2" s="54" t="str">
        <f>IF(D2="Sensor",Moorings!B2,"")</f>
        <v/>
      </c>
      <c r="D2" s="55" t="str">
        <f>IF(ISBLANK(Moorings!B2),"",IF(LEN(Moorings!B2)&gt;14,"Sensor","Mooring"))</f>
        <v>Mooring</v>
      </c>
      <c r="E2" s="56" t="str">
        <f>Moorings!C2</f>
        <v>SN0025</v>
      </c>
      <c r="F2" s="57">
        <f>IF(D2="Mooring",Moorings!E2,"")</f>
        <v>41892</v>
      </c>
      <c r="G2" s="54"/>
    </row>
    <row r="3" spans="1:7" x14ac:dyDescent="0.25">
      <c r="A3" s="53" t="str">
        <f>Moorings!A3</f>
        <v>N00692</v>
      </c>
      <c r="B3" s="53" t="str">
        <f>IF(D3="Mooring",Moorings!B3,"")</f>
        <v/>
      </c>
      <c r="C3" s="53" t="str">
        <f>IF(D3="Sensor",Moorings!B3,"")</f>
        <v>CE02SHBP-MJ01C-07-ZPLSCB101</v>
      </c>
      <c r="D3" s="55" t="str">
        <f>IF(ISBLANK(Moorings!B3),"",IF(LEN(Moorings!B3)&gt;14,"Sensor","Mooring"))</f>
        <v>Sensor</v>
      </c>
      <c r="E3" s="56">
        <f>Moorings!C3</f>
        <v>1</v>
      </c>
      <c r="F3" s="57" t="str">
        <f>IF(D3="Mooring",Moorings!E3,"")</f>
        <v/>
      </c>
      <c r="G3" s="54"/>
    </row>
    <row r="4" spans="1:7" x14ac:dyDescent="0.25">
      <c r="A4" s="53" t="str">
        <f>Moorings!A4</f>
        <v>N00694</v>
      </c>
      <c r="B4" s="53" t="str">
        <f>IF(D4="Mooring",Moorings!B4,"")</f>
        <v/>
      </c>
      <c r="C4" s="53" t="str">
        <f>IF(D4="Sensor",Moorings!B4,"")</f>
        <v>CE02SHBP-MJ01C-08-CAMDSB107</v>
      </c>
      <c r="D4" s="55" t="str">
        <f>IF(ISBLANK(Moorings!B4),"",IF(LEN(Moorings!B4)&gt;14,"Sensor","Mooring"))</f>
        <v>Sensor</v>
      </c>
      <c r="E4" s="56" t="str">
        <f>Moorings!C4</f>
        <v>0484-6002-0100</v>
      </c>
      <c r="F4" s="57" t="str">
        <f>IF(D4="Mooring",Moorings!E4,"")</f>
        <v/>
      </c>
      <c r="G4" s="54"/>
    </row>
    <row r="5" spans="1:7" x14ac:dyDescent="0.25">
      <c r="A5" s="53">
        <f>Moorings!A5</f>
        <v>0</v>
      </c>
      <c r="B5" s="53" t="str">
        <f>IF(D5="Mooring",Moorings!B5,"")</f>
        <v/>
      </c>
      <c r="C5" s="54" t="str">
        <f>IF(D5="Sensor",Moorings!B5,"")</f>
        <v/>
      </c>
      <c r="D5" s="55" t="str">
        <f>IF(ISBLANK(Moorings!B5),"",IF(LEN(Moorings!B5)&gt;14,"Sensor","Mooring"))</f>
        <v/>
      </c>
      <c r="E5" s="56">
        <f>Moorings!C5</f>
        <v>0</v>
      </c>
      <c r="F5" s="57" t="str">
        <f>IF(D5="Mooring",Moorings!E5,"")</f>
        <v/>
      </c>
      <c r="G5" s="54"/>
    </row>
    <row r="6" spans="1:7" x14ac:dyDescent="0.25">
      <c r="A6" s="53" t="str">
        <f>Moorings!A6</f>
        <v>ATAPL-65244-030-0025</v>
      </c>
      <c r="B6" s="53" t="str">
        <f>IF(D6="Mooring",Moorings!B6,"")</f>
        <v>CE02SHBP-MJ01C</v>
      </c>
      <c r="C6" s="54" t="str">
        <f>IF(D6="Sensor",Moorings!B6,"")</f>
        <v/>
      </c>
      <c r="D6" s="55" t="str">
        <f>IF(ISBLANK(Moorings!B6),"",IF(LEN(Moorings!B6)&gt;14,"Sensor","Mooring"))</f>
        <v>Mooring</v>
      </c>
      <c r="E6" s="56" t="str">
        <f>Moorings!C6</f>
        <v>SN0025</v>
      </c>
      <c r="F6" s="57">
        <f>IF(D6="Mooring",Moorings!E6,"")</f>
        <v>42218</v>
      </c>
      <c r="G6" s="54"/>
    </row>
    <row r="7" spans="1:7" x14ac:dyDescent="0.25">
      <c r="A7" s="53" t="str">
        <f>Moorings!A7</f>
        <v>ATOSU-63259-00003</v>
      </c>
      <c r="B7" s="53" t="str">
        <f>IF(D7="Mooring",Moorings!B7,"")</f>
        <v/>
      </c>
      <c r="C7" s="53" t="str">
        <f>IF(D7="Sensor",Moorings!B7,"")</f>
        <v>CE02SHBP-MJ01C-07-ZPLSCB101</v>
      </c>
      <c r="D7" s="55" t="str">
        <f>IF(ISBLANK(Moorings!B7),"",IF(LEN(Moorings!B7)&gt;14,"Sensor","Mooring"))</f>
        <v>Sensor</v>
      </c>
      <c r="E7" s="56">
        <f>Moorings!C7</f>
        <v>5</v>
      </c>
      <c r="F7" s="57" t="str">
        <f>IF(D7="Mooring",Moorings!E7,"")</f>
        <v/>
      </c>
      <c r="G7" s="54"/>
    </row>
    <row r="8" spans="1:7" x14ac:dyDescent="0.25">
      <c r="A8" s="53" t="str">
        <f>Moorings!A8</f>
        <v>ATAPL-58317-00006</v>
      </c>
      <c r="B8" s="53" t="str">
        <f>IF(D8="Mooring",Moorings!B8,"")</f>
        <v/>
      </c>
      <c r="C8" s="53" t="str">
        <f>IF(D8="Sensor",Moorings!B8,"")</f>
        <v>CE02SHBP-MJ01C-08-CAMDSB107</v>
      </c>
      <c r="D8" s="55" t="str">
        <f>IF(ISBLANK(Moorings!B8),"",IF(LEN(Moorings!B8)&gt;14,"Sensor","Mooring"))</f>
        <v>Sensor</v>
      </c>
      <c r="E8" s="56">
        <f>Moorings!C8</f>
        <v>108</v>
      </c>
      <c r="F8" s="57" t="str">
        <f>IF(D8="Mooring",Moorings!E8,"")</f>
        <v/>
      </c>
      <c r="G8" s="54"/>
    </row>
    <row r="9" spans="1:7" x14ac:dyDescent="0.25">
      <c r="A9" s="53">
        <f>Moorings!A9</f>
        <v>0</v>
      </c>
      <c r="B9" s="53" t="str">
        <f>IF(D9="Mooring",Moorings!B9,"")</f>
        <v/>
      </c>
      <c r="C9" s="54" t="str">
        <f>IF(D9="Sensor",Moorings!B9,"")</f>
        <v/>
      </c>
      <c r="D9" s="55" t="str">
        <f>IF(ISBLANK(Moorings!B9),"",IF(LEN(Moorings!B9)&gt;14,"Sensor","Mooring"))</f>
        <v/>
      </c>
      <c r="E9" s="56">
        <f>Moorings!C9</f>
        <v>0</v>
      </c>
      <c r="F9" s="57" t="str">
        <f>IF(D9="Mooring",Moorings!E9,"")</f>
        <v/>
      </c>
      <c r="G9" s="54"/>
    </row>
    <row r="10" spans="1:7" x14ac:dyDescent="0.25">
      <c r="A10" s="53" t="str">
        <f>Moorings!A10</f>
        <v>ATAPL-65310-040-006</v>
      </c>
      <c r="B10" s="53" t="str">
        <f>IF(D10="Mooring",Moorings!B10,"")</f>
        <v>CE02SHBP-LJ01D</v>
      </c>
      <c r="C10" s="54" t="str">
        <f>IF(D10="Sensor",Moorings!B10,"")</f>
        <v/>
      </c>
      <c r="D10" s="55" t="str">
        <f>IF(ISBLANK(Moorings!B10),"",IF(LEN(Moorings!B10)&gt;14,"Sensor","Mooring"))</f>
        <v>Mooring</v>
      </c>
      <c r="E10" s="56" t="str">
        <f>Moorings!C10</f>
        <v>SN0006</v>
      </c>
      <c r="F10" s="57">
        <f>IF(D10="Mooring",Moorings!E10,"")</f>
        <v>41892</v>
      </c>
      <c r="G10" s="54"/>
    </row>
    <row r="11" spans="1:7" x14ac:dyDescent="0.25">
      <c r="A11" s="53" t="str">
        <f>Moorings!A11</f>
        <v>A00057</v>
      </c>
      <c r="B11" s="53" t="str">
        <f>IF(D11="Mooring",Moorings!B11,"")</f>
        <v/>
      </c>
      <c r="C11" s="53" t="str">
        <f>IF(D11="Sensor",Moorings!B11,"")</f>
        <v>CE02SHBP-LJ01D-05-ADCPTB104</v>
      </c>
      <c r="D11" s="55" t="str">
        <f>IF(ISBLANK(Moorings!B11),"",IF(LEN(Moorings!B11)&gt;14,"Sensor","Mooring"))</f>
        <v>Sensor</v>
      </c>
      <c r="E11" s="56">
        <f>Moorings!C11</f>
        <v>18493</v>
      </c>
      <c r="F11" s="57" t="str">
        <f>IF(D11="Mooring",Moorings!E11,"")</f>
        <v/>
      </c>
      <c r="G11" s="54"/>
    </row>
    <row r="12" spans="1:7" x14ac:dyDescent="0.25">
      <c r="A12" s="53" t="str">
        <f>Moorings!A12</f>
        <v>N00696</v>
      </c>
      <c r="B12" s="53" t="str">
        <f>IF(D12="Mooring",Moorings!B12,"")</f>
        <v/>
      </c>
      <c r="C12" s="53" t="str">
        <f>IF(D12="Sensor",Moorings!B12,"")</f>
        <v>CE02SHBP-LJ01D-06-CTDBPN106</v>
      </c>
      <c r="D12" s="55" t="str">
        <f>IF(ISBLANK(Moorings!B12),"",IF(LEN(Moorings!B12)&gt;14,"Sensor","Mooring"))</f>
        <v>Sensor</v>
      </c>
      <c r="E12" s="56">
        <f>Moorings!C12</f>
        <v>7230</v>
      </c>
      <c r="F12" s="57" t="str">
        <f>IF(D12="Mooring",Moorings!E12,"")</f>
        <v/>
      </c>
      <c r="G12" s="54"/>
    </row>
    <row r="13" spans="1:7" x14ac:dyDescent="0.25">
      <c r="A13" s="53" t="str">
        <f>Moorings!A13</f>
        <v>A00426</v>
      </c>
      <c r="B13" s="53" t="str">
        <f>IF(D13="Mooring",Moorings!B13,"")</f>
        <v/>
      </c>
      <c r="C13" s="53" t="str">
        <f>IF(D13="Sensor",Moorings!B13,"")</f>
        <v>CE02SHBP-LJ01D-06-DOSTAD106</v>
      </c>
      <c r="D13" s="55" t="str">
        <f>IF(ISBLANK(Moorings!B13),"",IF(LEN(Moorings!B13)&gt;14,"Sensor","Mooring"))</f>
        <v>Sensor</v>
      </c>
      <c r="E13" s="56">
        <f>Moorings!C13</f>
        <v>216</v>
      </c>
      <c r="F13" s="57" t="str">
        <f>IF(D13="Mooring",Moorings!E13,"")</f>
        <v/>
      </c>
      <c r="G13" s="54"/>
    </row>
    <row r="14" spans="1:7" x14ac:dyDescent="0.25">
      <c r="A14" s="53" t="str">
        <f>Moorings!A14</f>
        <v>A00246</v>
      </c>
      <c r="B14" s="53" t="str">
        <f>IF(D14="Mooring",Moorings!B14,"")</f>
        <v/>
      </c>
      <c r="C14" s="53" t="str">
        <f>IF(D14="Sensor",Moorings!B14,"")</f>
        <v>CE02SHBP-LJ01D-07-VEL3DC108</v>
      </c>
      <c r="D14" s="55" t="str">
        <f>IF(ISBLANK(Moorings!B14),"",IF(LEN(Moorings!B14)&gt;14,"Sensor","Mooring"))</f>
        <v>Sensor</v>
      </c>
      <c r="E14" s="56">
        <f>Moorings!C14</f>
        <v>8167</v>
      </c>
      <c r="F14" s="57" t="str">
        <f>IF(D14="Mooring",Moorings!E14,"")</f>
        <v/>
      </c>
      <c r="G14" s="54"/>
    </row>
    <row r="15" spans="1:7" x14ac:dyDescent="0.25">
      <c r="A15" s="53" t="str">
        <f>Moorings!A15</f>
        <v>A01057</v>
      </c>
      <c r="B15" s="53" t="str">
        <f>IF(D15="Mooring",Moorings!B15,"")</f>
        <v/>
      </c>
      <c r="C15" s="53" t="str">
        <f>IF(D15="Sensor",Moorings!B15,"")</f>
        <v>CE02SHBP-LJ01D-08-OPTAAD106</v>
      </c>
      <c r="D15" s="55" t="str">
        <f>IF(ISBLANK(Moorings!B15),"",IF(LEN(Moorings!B15)&gt;14,"Sensor","Mooring"))</f>
        <v>Sensor</v>
      </c>
      <c r="E15" s="56">
        <f>Moorings!C15</f>
        <v>169</v>
      </c>
      <c r="F15" s="57" t="str">
        <f>IF(D15="Mooring",Moorings!E15,"")</f>
        <v/>
      </c>
      <c r="G15" s="54"/>
    </row>
    <row r="16" spans="1:7" x14ac:dyDescent="0.25">
      <c r="A16" s="53" t="str">
        <f>Moorings!A16</f>
        <v>A00265</v>
      </c>
      <c r="B16" s="53" t="str">
        <f>IF(D16="Mooring",Moorings!B16,"")</f>
        <v/>
      </c>
      <c r="C16" s="53" t="str">
        <f>IF(D16="Sensor",Moorings!B16,"")</f>
        <v>CE02SHBP-LJ01D-09-PCO2WB103</v>
      </c>
      <c r="D16" s="55" t="str">
        <f>IF(ISBLANK(Moorings!B16),"",IF(LEN(Moorings!B16)&gt;14,"Sensor","Mooring"))</f>
        <v>Sensor</v>
      </c>
      <c r="E16" s="56" t="str">
        <f>Moorings!C16</f>
        <v>C0064</v>
      </c>
      <c r="F16" s="57" t="str">
        <f>IF(D16="Mooring",Moorings!E16,"")</f>
        <v/>
      </c>
      <c r="G16" s="54"/>
    </row>
    <row r="17" spans="1:7" x14ac:dyDescent="0.25">
      <c r="A17" s="53" t="str">
        <f>Moorings!A17</f>
        <v>A00627</v>
      </c>
      <c r="B17" s="53" t="str">
        <f>IF(D17="Mooring",Moorings!B17,"")</f>
        <v/>
      </c>
      <c r="C17" s="53" t="str">
        <f>IF(D17="Sensor",Moorings!B17,"")</f>
        <v>CE02SHBP-LJ01D-10-PHSEND103</v>
      </c>
      <c r="D17" s="55" t="str">
        <f>IF(ISBLANK(Moorings!B17),"",IF(LEN(Moorings!B17)&gt;14,"Sensor","Mooring"))</f>
        <v>Sensor</v>
      </c>
      <c r="E17" s="56" t="str">
        <f>Moorings!C17</f>
        <v>P0116</v>
      </c>
      <c r="F17" s="57" t="str">
        <f>IF(D17="Mooring",Moorings!E17,"")</f>
        <v/>
      </c>
      <c r="G17" s="54"/>
    </row>
    <row r="18" spans="1:7" x14ac:dyDescent="0.25">
      <c r="A18" s="53" t="str">
        <f>Moorings!A18</f>
        <v>N00695</v>
      </c>
      <c r="B18" s="53" t="str">
        <f>IF(D18="Mooring",Moorings!B18,"")</f>
        <v/>
      </c>
      <c r="C18" s="53" t="str">
        <f>IF(D18="Sensor",Moorings!B18,"")</f>
        <v>CE02SHBP-LJ01D-11-HYDBBA106</v>
      </c>
      <c r="D18" s="55" t="str">
        <f>IF(ISBLANK(Moorings!B18),"",IF(LEN(Moorings!B18)&gt;14,"Sensor","Mooring"))</f>
        <v>Sensor</v>
      </c>
      <c r="E18" s="56">
        <f>Moorings!C18</f>
        <v>1248</v>
      </c>
      <c r="F18" s="57" t="str">
        <f>IF(D18="Mooring",Moorings!E18,"")</f>
        <v/>
      </c>
      <c r="G18" s="54"/>
    </row>
    <row r="19" spans="1:7" x14ac:dyDescent="0.25">
      <c r="A19" s="53">
        <f>Moorings!A19</f>
        <v>0</v>
      </c>
      <c r="B19" s="53" t="str">
        <f>IF(D19="Mooring",Moorings!B19,"")</f>
        <v/>
      </c>
      <c r="C19" s="54" t="str">
        <f>IF(D19="Sensor",Moorings!B19,"")</f>
        <v/>
      </c>
      <c r="D19" s="55" t="str">
        <f>IF(ISBLANK(Moorings!B19),"",IF(LEN(Moorings!B19)&gt;14,"Sensor","Mooring"))</f>
        <v/>
      </c>
      <c r="E19" s="56">
        <f>Moorings!C19</f>
        <v>0</v>
      </c>
      <c r="F19" s="57" t="str">
        <f>IF(D19="Mooring",Moorings!E19,"")</f>
        <v/>
      </c>
      <c r="G19" s="54"/>
    </row>
    <row r="20" spans="1:7" x14ac:dyDescent="0.25">
      <c r="A20" s="53" t="str">
        <f>Moorings!A20</f>
        <v>ATAPL-65310-820-0009</v>
      </c>
      <c r="B20" s="53" t="str">
        <f>IF(D20="Mooring",Moorings!B20,"")</f>
        <v>CE02SHBP-LJ01D</v>
      </c>
      <c r="C20" s="54" t="str">
        <f>IF(D20="Sensor",Moorings!B20,"")</f>
        <v/>
      </c>
      <c r="D20" s="55" t="str">
        <f>IF(ISBLANK(Moorings!B20),"",IF(LEN(Moorings!B20)&gt;14,"Sensor","Mooring"))</f>
        <v>Mooring</v>
      </c>
      <c r="E20" s="56" t="str">
        <f>Moorings!C20</f>
        <v>SN0009</v>
      </c>
      <c r="F20" s="57">
        <f>IF(D20="Mooring",Moorings!E20,"")</f>
        <v>42218</v>
      </c>
      <c r="G20" s="54"/>
    </row>
    <row r="21" spans="1:7" x14ac:dyDescent="0.25">
      <c r="A21" s="53" t="str">
        <f>Moorings!A21</f>
        <v>ATOSU-69826-00002</v>
      </c>
      <c r="B21" s="53" t="str">
        <f>IF(D21="Mooring",Moorings!B21,"")</f>
        <v/>
      </c>
      <c r="C21" s="53" t="str">
        <f>IF(D21="Sensor",Moorings!B21,"")</f>
        <v>CE02SHBP-LJ01D-05-ADCPTB104</v>
      </c>
      <c r="D21" s="55" t="str">
        <f>IF(ISBLANK(Moorings!B21),"",IF(LEN(Moorings!B21)&gt;14,"Sensor","Mooring"))</f>
        <v>Sensor</v>
      </c>
      <c r="E21" s="56">
        <f>Moorings!C21</f>
        <v>19003</v>
      </c>
      <c r="F21" s="57" t="str">
        <f>IF(D21="Mooring",Moorings!E21,"")</f>
        <v/>
      </c>
      <c r="G21" s="54"/>
    </row>
    <row r="22" spans="1:7" x14ac:dyDescent="0.25">
      <c r="A22" s="53" t="str">
        <f>Moorings!A22</f>
        <v>ATOSU-69827-00002</v>
      </c>
      <c r="B22" s="53" t="str">
        <f>IF(D22="Mooring",Moorings!B22,"")</f>
        <v/>
      </c>
      <c r="C22" s="53" t="str">
        <f>IF(D22="Sensor",Moorings!B22,"")</f>
        <v>CE02SHBP-LJ01D-06-CTDBPN106</v>
      </c>
      <c r="D22" s="55" t="str">
        <f>IF(ISBLANK(Moorings!B22),"",IF(LEN(Moorings!B22)&gt;14,"Sensor","Mooring"))</f>
        <v>Sensor</v>
      </c>
      <c r="E22" s="56" t="str">
        <f>Moorings!C22</f>
        <v>16-50114</v>
      </c>
      <c r="F22" s="57" t="str">
        <f>IF(D22="Mooring",Moorings!E22,"")</f>
        <v/>
      </c>
      <c r="G22" s="54"/>
    </row>
    <row r="23" spans="1:7" x14ac:dyDescent="0.25">
      <c r="A23" s="53" t="str">
        <f>Moorings!A23</f>
        <v>ATOSU-58320-00019</v>
      </c>
      <c r="B23" s="53" t="str">
        <f>IF(D23="Mooring",Moorings!B23,"")</f>
        <v/>
      </c>
      <c r="C23" s="53" t="str">
        <f>IF(D23="Sensor",Moorings!B23,"")</f>
        <v>CE02SHBP-LJ01D-06-DOSTAD106</v>
      </c>
      <c r="D23" s="55" t="str">
        <f>IF(ISBLANK(Moorings!B23),"",IF(LEN(Moorings!B23)&gt;14,"Sensor","Mooring"))</f>
        <v>Sensor</v>
      </c>
      <c r="E23" s="56">
        <f>Moorings!C23</f>
        <v>311</v>
      </c>
      <c r="F23" s="57" t="str">
        <f>IF(D23="Mooring",Moorings!E23,"")</f>
        <v/>
      </c>
      <c r="G23" s="54"/>
    </row>
    <row r="24" spans="1:7" x14ac:dyDescent="0.25">
      <c r="A24" s="53" t="str">
        <f>Moorings!A24</f>
        <v>ATOSU-69829-00001</v>
      </c>
      <c r="B24" s="53" t="str">
        <f>IF(D24="Mooring",Moorings!B24,"")</f>
        <v/>
      </c>
      <c r="C24" s="53" t="str">
        <f>IF(D24="Sensor",Moorings!B24,"")</f>
        <v>CE02SHBP-LJ01D-07-VEL3DC108</v>
      </c>
      <c r="D24" s="55" t="str">
        <f>IF(ISBLANK(Moorings!B24),"",IF(LEN(Moorings!B24)&gt;14,"Sensor","Mooring"))</f>
        <v>Sensor</v>
      </c>
      <c r="E24" s="56">
        <f>Moorings!C24</f>
        <v>5157</v>
      </c>
      <c r="F24" s="57" t="str">
        <f>IF(D24="Mooring",Moorings!E24,"")</f>
        <v/>
      </c>
      <c r="G24" s="54"/>
    </row>
    <row r="25" spans="1:7" x14ac:dyDescent="0.25">
      <c r="A25" s="53" t="str">
        <f>Moorings!A25</f>
        <v>ATOSU-58332-00008</v>
      </c>
      <c r="B25" s="53" t="str">
        <f>IF(D25="Mooring",Moorings!B25,"")</f>
        <v/>
      </c>
      <c r="C25" s="53" t="str">
        <f>IF(D25="Sensor",Moorings!B25,"")</f>
        <v>CE02SHBP-LJ01D-08-OPTAAD106</v>
      </c>
      <c r="D25" s="55" t="str">
        <f>IF(ISBLANK(Moorings!B25),"",IF(LEN(Moorings!B25)&gt;14,"Sensor","Mooring"))</f>
        <v>Sensor</v>
      </c>
      <c r="E25" s="56">
        <f>Moorings!C25</f>
        <v>221</v>
      </c>
      <c r="F25" s="57" t="str">
        <f>IF(D25="Mooring",Moorings!E25,"")</f>
        <v/>
      </c>
      <c r="G25" s="54"/>
    </row>
    <row r="26" spans="1:7" x14ac:dyDescent="0.25">
      <c r="A26" s="53" t="str">
        <f>Moorings!A26</f>
        <v>A01647</v>
      </c>
      <c r="B26" s="53" t="str">
        <f>IF(D26="Mooring",Moorings!B26,"")</f>
        <v/>
      </c>
      <c r="C26" s="53" t="str">
        <f>IF(D26="Sensor",Moorings!B26,"")</f>
        <v>CE02SHBP-LJ01D-09-PCO2WB103</v>
      </c>
      <c r="D26" s="55" t="str">
        <f>IF(ISBLANK(Moorings!B26),"",IF(LEN(Moorings!B26)&gt;14,"Sensor","Mooring"))</f>
        <v>Sensor</v>
      </c>
      <c r="E26" s="56" t="str">
        <f>Moorings!C26</f>
        <v>C0118</v>
      </c>
      <c r="F26" s="57" t="str">
        <f>IF(D26="Mooring",Moorings!E26,"")</f>
        <v/>
      </c>
      <c r="G26" s="54"/>
    </row>
    <row r="27" spans="1:7" x14ac:dyDescent="0.25">
      <c r="A27" s="53" t="str">
        <f>Moorings!A27</f>
        <v>A01426</v>
      </c>
      <c r="B27" s="53" t="str">
        <f>IF(D27="Mooring",Moorings!B27,"")</f>
        <v/>
      </c>
      <c r="C27" s="53" t="str">
        <f>IF(D27="Sensor",Moorings!B27,"")</f>
        <v>CE02SHBP-LJ01D-10-PHSEND103</v>
      </c>
      <c r="D27" s="55" t="str">
        <f>IF(ISBLANK(Moorings!B27),"",IF(LEN(Moorings!B27)&gt;14,"Sensor","Mooring"))</f>
        <v>Sensor</v>
      </c>
      <c r="E27" s="56" t="str">
        <f>Moorings!C27</f>
        <v>P0159</v>
      </c>
      <c r="F27" s="57" t="str">
        <f>IF(D27="Mooring",Moorings!E27,"")</f>
        <v/>
      </c>
      <c r="G27" s="54"/>
    </row>
    <row r="28" spans="1:7" x14ac:dyDescent="0.25">
      <c r="A28" s="53" t="str">
        <f>Moorings!A28</f>
        <v>N00698</v>
      </c>
      <c r="B28" s="53" t="str">
        <f>IF(D28="Mooring",Moorings!B28,"")</f>
        <v/>
      </c>
      <c r="C28" s="53" t="str">
        <f>IF(D28="Sensor",Moorings!B28,"")</f>
        <v>CE02SHBP-LJ01D-11-HYDBBA106</v>
      </c>
      <c r="D28" s="55" t="str">
        <f>IF(ISBLANK(Moorings!B28),"",IF(LEN(Moorings!B28)&gt;14,"Sensor","Mooring"))</f>
        <v>Sensor</v>
      </c>
      <c r="E28" s="56">
        <f>Moorings!C28</f>
        <v>1411</v>
      </c>
      <c r="F28" s="57" t="str">
        <f>IF(D28="Mooring",Moorings!E28,"")</f>
        <v/>
      </c>
      <c r="G28" s="54"/>
    </row>
    <row r="29" spans="1:7" x14ac:dyDescent="0.25">
      <c r="A29" s="53">
        <f>Moorings!A29</f>
        <v>0</v>
      </c>
      <c r="B29" s="53" t="str">
        <f>IF(D29="Mooring",Moorings!B29,"")</f>
        <v/>
      </c>
      <c r="C29" s="54" t="str">
        <f>IF(D29="Sensor",Moorings!B29,"")</f>
        <v/>
      </c>
      <c r="D29" s="55" t="str">
        <f>IF(ISBLANK(Moorings!B29),"",IF(LEN(Moorings!B29)&gt;14,"Sensor","Mooring"))</f>
        <v/>
      </c>
      <c r="E29" s="56">
        <f>Moorings!C29</f>
        <v>0</v>
      </c>
      <c r="F29" s="57" t="str">
        <f>IF(D29="Mooring",Moorings!E29,"")</f>
        <v/>
      </c>
      <c r="G29" s="54"/>
    </row>
    <row r="30" spans="1:7" x14ac:dyDescent="0.25">
      <c r="A30" s="53">
        <f>Moorings!A30</f>
        <v>0</v>
      </c>
      <c r="B30" s="53" t="str">
        <f>IF(D30="Mooring",Moorings!B30,"")</f>
        <v/>
      </c>
      <c r="C30" s="54" t="str">
        <f>IF(D30="Sensor",Moorings!B30,"")</f>
        <v/>
      </c>
      <c r="D30" s="55" t="str">
        <f>IF(ISBLANK(Moorings!B30),"",IF(LEN(Moorings!B30)&gt;14,"Sensor","Mooring"))</f>
        <v/>
      </c>
      <c r="E30" s="56">
        <f>Moorings!C30</f>
        <v>0</v>
      </c>
      <c r="F30" s="57" t="str">
        <f>IF(D30="Mooring",Moorings!E30,"")</f>
        <v/>
      </c>
      <c r="G30" s="5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"/>
  <sheetViews>
    <sheetView workbookViewId="0"/>
  </sheetViews>
  <sheetFormatPr defaultColWidth="17.28515625" defaultRowHeight="15" customHeight="1" x14ac:dyDescent="0.2"/>
  <cols>
    <col min="1" max="1" width="33.42578125" customWidth="1"/>
    <col min="2" max="2" width="14.85546875" customWidth="1"/>
    <col min="3" max="5" width="11" customWidth="1"/>
    <col min="6" max="6" width="5.7109375" customWidth="1"/>
    <col min="7" max="7" width="16" customWidth="1"/>
    <col min="8" max="8" width="19.42578125" customWidth="1"/>
    <col min="9" max="9" width="11" customWidth="1"/>
  </cols>
  <sheetData>
    <row r="1" spans="1:10" x14ac:dyDescent="0.25">
      <c r="A1" s="58" t="s">
        <v>1</v>
      </c>
      <c r="B1" s="59" t="s">
        <v>156</v>
      </c>
      <c r="C1" s="60" t="s">
        <v>157</v>
      </c>
      <c r="D1" s="60" t="s">
        <v>158</v>
      </c>
      <c r="E1" s="60" t="s">
        <v>159</v>
      </c>
      <c r="F1" s="60"/>
      <c r="G1" s="60" t="s">
        <v>160</v>
      </c>
      <c r="H1" s="59" t="s">
        <v>156</v>
      </c>
      <c r="I1" s="60" t="s">
        <v>159</v>
      </c>
    </row>
    <row r="2" spans="1:10" ht="15" customHeight="1" x14ac:dyDescent="0.2">
      <c r="A2" t="s">
        <v>38</v>
      </c>
      <c r="B2" s="61" t="s">
        <v>161</v>
      </c>
      <c r="C2" s="62" t="s">
        <v>162</v>
      </c>
      <c r="D2" s="62" t="s">
        <v>163</v>
      </c>
      <c r="E2" s="63"/>
      <c r="F2" s="63"/>
      <c r="G2" s="62"/>
      <c r="H2" s="64"/>
      <c r="I2" s="63"/>
    </row>
    <row r="3" spans="1:10" ht="15" customHeight="1" x14ac:dyDescent="0.2">
      <c r="A3" t="s">
        <v>43</v>
      </c>
      <c r="B3" s="61" t="s">
        <v>161</v>
      </c>
      <c r="C3" s="62" t="s">
        <v>162</v>
      </c>
      <c r="D3" s="62" t="s">
        <v>162</v>
      </c>
      <c r="E3" s="62"/>
      <c r="F3" s="62"/>
      <c r="G3" s="63"/>
      <c r="H3" s="65"/>
      <c r="I3" s="62"/>
    </row>
    <row r="4" spans="1:10" ht="15" customHeight="1" x14ac:dyDescent="0.2">
      <c r="A4" t="s">
        <v>45</v>
      </c>
      <c r="B4" s="61" t="s">
        <v>161</v>
      </c>
      <c r="C4" s="62" t="s">
        <v>162</v>
      </c>
      <c r="D4" s="62" t="s">
        <v>162</v>
      </c>
      <c r="E4" s="62" t="s">
        <v>162</v>
      </c>
      <c r="F4" s="63"/>
      <c r="G4" s="63"/>
      <c r="H4" s="65"/>
      <c r="I4" s="63"/>
    </row>
    <row r="5" spans="1:10" ht="15" customHeight="1" x14ac:dyDescent="0.2">
      <c r="A5" t="s">
        <v>47</v>
      </c>
      <c r="B5" s="61" t="s">
        <v>164</v>
      </c>
      <c r="C5" s="62" t="s">
        <v>162</v>
      </c>
      <c r="D5" s="62" t="s">
        <v>162</v>
      </c>
      <c r="E5" s="63"/>
      <c r="F5" s="63"/>
      <c r="G5" s="63"/>
      <c r="H5" s="64"/>
      <c r="I5" s="63"/>
    </row>
    <row r="6" spans="1:10" ht="15" customHeight="1" x14ac:dyDescent="0.2">
      <c r="A6" t="s">
        <v>49</v>
      </c>
      <c r="B6" s="61" t="s">
        <v>161</v>
      </c>
      <c r="C6" s="62" t="s">
        <v>162</v>
      </c>
      <c r="D6" s="62" t="s">
        <v>162</v>
      </c>
      <c r="E6" s="62"/>
      <c r="F6" s="63"/>
      <c r="G6" s="63"/>
      <c r="H6" s="65"/>
      <c r="I6" s="63"/>
    </row>
    <row r="7" spans="1:10" ht="15" customHeight="1" x14ac:dyDescent="0.2">
      <c r="A7" t="s">
        <v>51</v>
      </c>
      <c r="B7" s="61" t="s">
        <v>161</v>
      </c>
      <c r="C7" s="62" t="s">
        <v>162</v>
      </c>
      <c r="D7" s="62" t="s">
        <v>162</v>
      </c>
      <c r="E7" s="63"/>
      <c r="F7" s="63"/>
      <c r="G7" s="63"/>
      <c r="H7" s="65"/>
      <c r="I7" s="63"/>
    </row>
    <row r="8" spans="1:10" ht="15" customHeight="1" x14ac:dyDescent="0.2">
      <c r="A8" t="s">
        <v>54</v>
      </c>
      <c r="B8" s="61" t="s">
        <v>161</v>
      </c>
      <c r="C8" s="62" t="s">
        <v>162</v>
      </c>
      <c r="D8" s="62" t="s">
        <v>162</v>
      </c>
      <c r="E8" s="63"/>
      <c r="F8" s="63"/>
      <c r="G8" s="63"/>
      <c r="H8" s="64"/>
      <c r="I8" s="63"/>
    </row>
    <row r="9" spans="1:10" ht="15" customHeight="1" x14ac:dyDescent="0.2">
      <c r="A9" t="s">
        <v>57</v>
      </c>
      <c r="B9" s="61" t="s">
        <v>161</v>
      </c>
      <c r="C9" s="62" t="s">
        <v>162</v>
      </c>
      <c r="D9" s="62" t="s">
        <v>162</v>
      </c>
      <c r="E9" s="63"/>
      <c r="F9" s="63"/>
      <c r="G9" s="63"/>
      <c r="H9" s="65"/>
      <c r="I9" s="63"/>
    </row>
    <row r="10" spans="1:10" ht="15" customHeight="1" x14ac:dyDescent="0.2">
      <c r="A10" t="s">
        <v>60</v>
      </c>
      <c r="B10" s="61" t="s">
        <v>161</v>
      </c>
      <c r="C10" s="62" t="s">
        <v>162</v>
      </c>
      <c r="D10" s="62" t="s">
        <v>162</v>
      </c>
      <c r="E10" s="63"/>
      <c r="F10" s="63"/>
      <c r="G10" s="63"/>
      <c r="H10" s="65"/>
      <c r="I10" s="63"/>
    </row>
    <row r="11" spans="1:10" ht="15" customHeight="1" x14ac:dyDescent="0.2">
      <c r="A11" t="s">
        <v>13</v>
      </c>
      <c r="B11" s="61" t="s">
        <v>161</v>
      </c>
      <c r="C11" s="62" t="s">
        <v>162</v>
      </c>
      <c r="D11" s="62" t="s">
        <v>163</v>
      </c>
      <c r="E11" s="63"/>
      <c r="F11" s="63"/>
      <c r="G11" s="62"/>
      <c r="H11" s="64"/>
      <c r="I11" s="63"/>
    </row>
    <row r="12" spans="1:10" ht="15" customHeight="1" x14ac:dyDescent="0.2">
      <c r="A12" t="s">
        <v>19</v>
      </c>
      <c r="B12" s="61" t="s">
        <v>161</v>
      </c>
      <c r="C12" s="62" t="s">
        <v>162</v>
      </c>
      <c r="D12" s="62" t="s">
        <v>163</v>
      </c>
      <c r="E12" s="63"/>
      <c r="F12" s="63"/>
      <c r="G12" s="63"/>
      <c r="H12" s="66"/>
      <c r="I12" s="62" t="s">
        <v>165</v>
      </c>
    </row>
    <row r="13" spans="1:10" ht="15" customHeight="1" x14ac:dyDescent="0.2">
      <c r="A13" t="s">
        <v>24</v>
      </c>
      <c r="B13" s="61" t="s">
        <v>161</v>
      </c>
      <c r="C13" s="62" t="s">
        <v>166</v>
      </c>
      <c r="D13" s="62" t="s">
        <v>163</v>
      </c>
      <c r="E13" s="63"/>
      <c r="F13" s="63"/>
      <c r="G13" s="63"/>
      <c r="H13" s="65"/>
      <c r="I13" s="62"/>
      <c r="J13" s="67" t="s">
        <v>165</v>
      </c>
    </row>
    <row r="14" spans="1:10" ht="15" customHeight="1" x14ac:dyDescent="0.2">
      <c r="B14" s="61"/>
      <c r="C14" s="62"/>
      <c r="D14" s="62"/>
      <c r="E14" s="63"/>
      <c r="F14" s="63"/>
      <c r="G14" s="63"/>
      <c r="H14" s="65"/>
      <c r="I14" s="62"/>
      <c r="J14" s="67" t="s">
        <v>165</v>
      </c>
    </row>
    <row r="15" spans="1:10" ht="15" customHeight="1" x14ac:dyDescent="0.2">
      <c r="B15" s="61"/>
      <c r="C15" s="62"/>
      <c r="D15" s="62"/>
      <c r="E15" s="63"/>
      <c r="F15" s="63"/>
      <c r="G15" s="63"/>
      <c r="H15" s="65"/>
      <c r="I15" s="62"/>
      <c r="J15" s="67" t="s">
        <v>165</v>
      </c>
    </row>
    <row r="16" spans="1:10" ht="15" customHeight="1" x14ac:dyDescent="0.2">
      <c r="B16" s="61"/>
      <c r="C16" s="62"/>
      <c r="D16" s="62"/>
      <c r="E16" s="63"/>
      <c r="F16" s="63"/>
      <c r="G16" s="63"/>
      <c r="H16" s="65"/>
      <c r="I16" s="62"/>
      <c r="J16" s="67" t="s">
        <v>165</v>
      </c>
    </row>
    <row r="17" spans="2:10" ht="15" customHeight="1" x14ac:dyDescent="0.2">
      <c r="B17" s="61"/>
      <c r="C17" s="62"/>
      <c r="D17" s="62"/>
      <c r="E17" s="63"/>
      <c r="F17" s="63"/>
      <c r="G17" s="63"/>
      <c r="H17" s="65"/>
      <c r="I17" s="63"/>
      <c r="J17" s="67" t="s">
        <v>165</v>
      </c>
    </row>
    <row r="18" spans="2:10" ht="15" customHeight="1" x14ac:dyDescent="0.2">
      <c r="B18" s="61"/>
      <c r="C18" s="62"/>
      <c r="D18" s="62"/>
      <c r="E18" s="63"/>
      <c r="F18" s="63"/>
      <c r="G18" s="63"/>
      <c r="H18" s="65"/>
      <c r="I18" s="63"/>
      <c r="J18" s="67" t="s">
        <v>165</v>
      </c>
    </row>
    <row r="19" spans="2:10" ht="15" customHeight="1" x14ac:dyDescent="0.2">
      <c r="B19" s="61"/>
      <c r="C19" s="62"/>
      <c r="D19" s="62"/>
      <c r="E19" s="63"/>
      <c r="F19" s="63"/>
      <c r="G19" s="63"/>
      <c r="H19" s="65"/>
      <c r="I19" s="63"/>
      <c r="J19" s="67" t="s">
        <v>165</v>
      </c>
    </row>
    <row r="20" spans="2:10" ht="15" customHeight="1" x14ac:dyDescent="0.2">
      <c r="B20" s="61"/>
      <c r="C20" s="62"/>
      <c r="D20" s="62"/>
      <c r="E20" s="63"/>
      <c r="F20" s="63"/>
      <c r="G20" s="63"/>
      <c r="H20" s="65"/>
      <c r="I20" s="63"/>
      <c r="J20" s="67" t="s">
        <v>165</v>
      </c>
    </row>
    <row r="21" spans="2:10" ht="15" customHeight="1" x14ac:dyDescent="0.2">
      <c r="B21" s="61"/>
      <c r="C21" s="62"/>
      <c r="D21" s="62"/>
      <c r="E21" s="63"/>
      <c r="F21" s="63"/>
      <c r="G21" s="63"/>
      <c r="H21" s="65"/>
      <c r="I21" s="63"/>
      <c r="J21" s="67" t="s">
        <v>165</v>
      </c>
    </row>
    <row r="22" spans="2:10" ht="15" customHeight="1" x14ac:dyDescent="0.2">
      <c r="B22" s="68"/>
      <c r="C22" s="63"/>
      <c r="D22" s="63"/>
      <c r="E22" s="63"/>
      <c r="F22" s="63"/>
      <c r="G22" s="63"/>
      <c r="H22" s="65"/>
      <c r="I22" s="63"/>
      <c r="J22" s="67" t="s">
        <v>165</v>
      </c>
    </row>
    <row r="23" spans="2:10" ht="15" customHeight="1" x14ac:dyDescent="0.2">
      <c r="B23" s="69" t="str">
        <f>CONCATENATE("'",COUNTIF(B2:B22,"yes"),"/",COUNTA(B2:B22))</f>
        <v>'11/12</v>
      </c>
      <c r="C23" s="70" t="str">
        <f t="shared" ref="C23:D23" si="0">CONCATENATE("'",COUNTIF(C2:C22,"1/*")+COUNTIF(C2:C22,"2/*")*2,"/",COUNTIF(C2:C22,"*/1")+COUNTIF(C2:C22,"*/2")*2)</f>
        <v>'23/24</v>
      </c>
      <c r="D23" s="70" t="str">
        <f t="shared" si="0"/>
        <v>'16/16</v>
      </c>
      <c r="E23" s="63"/>
      <c r="F23" s="63"/>
      <c r="G23" s="63"/>
      <c r="H23" s="65"/>
      <c r="I23" s="63"/>
      <c r="J23" s="67" t="s">
        <v>165</v>
      </c>
    </row>
    <row r="24" spans="2:10" ht="15" customHeight="1" x14ac:dyDescent="0.2">
      <c r="B24" s="68"/>
      <c r="C24" s="63"/>
      <c r="D24" s="63"/>
      <c r="E24" s="63"/>
      <c r="F24" s="63"/>
      <c r="G24" s="63"/>
      <c r="H24" s="65"/>
      <c r="I24" s="63"/>
      <c r="J24" s="67" t="s">
        <v>165</v>
      </c>
    </row>
    <row r="25" spans="2:10" ht="15" customHeight="1" x14ac:dyDescent="0.2">
      <c r="B25" s="68"/>
      <c r="C25" s="63"/>
      <c r="D25" s="63"/>
      <c r="E25" s="63"/>
      <c r="F25" s="63"/>
      <c r="G25" s="63"/>
      <c r="H25" s="65"/>
      <c r="I25" s="62"/>
      <c r="J25" s="67" t="s">
        <v>165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0"/>
  <sheetViews>
    <sheetView workbookViewId="0"/>
  </sheetViews>
  <sheetFormatPr defaultColWidth="17.28515625" defaultRowHeight="15" customHeight="1" x14ac:dyDescent="0.2"/>
  <cols>
    <col min="1" max="24" width="10" customWidth="1"/>
    <col min="25" max="25" width="9.42578125" customWidth="1"/>
    <col min="26" max="35" width="10" customWidth="1"/>
  </cols>
  <sheetData>
    <row r="1" spans="1:35" ht="12.75" customHeight="1" x14ac:dyDescent="0.25">
      <c r="A1" s="71">
        <v>6.0012999999999997E-2</v>
      </c>
      <c r="B1" s="71">
        <v>5.8375000000000003E-2</v>
      </c>
      <c r="C1" s="71">
        <v>5.6108999999999999E-2</v>
      </c>
      <c r="D1" s="71">
        <v>5.3621000000000002E-2</v>
      </c>
      <c r="E1" s="71">
        <v>5.1756999999999997E-2</v>
      </c>
      <c r="F1" s="71">
        <v>4.9471000000000001E-2</v>
      </c>
      <c r="G1" s="71">
        <v>4.6729E-2</v>
      </c>
      <c r="H1" s="71">
        <v>4.2993999999999997E-2</v>
      </c>
      <c r="I1" s="71">
        <v>4.1902000000000002E-2</v>
      </c>
      <c r="J1" s="71">
        <v>3.8973000000000001E-2</v>
      </c>
      <c r="K1" s="71">
        <v>3.4977000000000001E-2</v>
      </c>
      <c r="L1" s="71">
        <v>3.3721000000000001E-2</v>
      </c>
      <c r="M1" s="71">
        <v>3.1292E-2</v>
      </c>
      <c r="N1" s="71">
        <v>2.7435000000000001E-2</v>
      </c>
      <c r="O1" s="71">
        <v>2.4818E-2</v>
      </c>
      <c r="P1" s="71">
        <v>2.3040000000000001E-2</v>
      </c>
      <c r="Q1" s="71">
        <v>2.0555E-2</v>
      </c>
      <c r="R1" s="71">
        <v>1.6792999999999999E-2</v>
      </c>
      <c r="S1" s="71">
        <v>1.4544E-2</v>
      </c>
      <c r="T1" s="71">
        <v>1.2795000000000001E-2</v>
      </c>
      <c r="U1" s="71">
        <v>1.1306999999999999E-2</v>
      </c>
      <c r="V1" s="71">
        <v>8.1969999999999994E-3</v>
      </c>
      <c r="W1" s="71">
        <v>5.8979999999999996E-3</v>
      </c>
      <c r="X1" s="71">
        <v>3.2650000000000001E-3</v>
      </c>
      <c r="Y1" s="71">
        <v>0</v>
      </c>
      <c r="Z1" s="71">
        <v>-2.0309999999999998E-3</v>
      </c>
      <c r="AA1" s="71">
        <v>-6.038E-3</v>
      </c>
      <c r="AB1" s="71">
        <v>-8.1930000000000006E-3</v>
      </c>
      <c r="AC1" s="71">
        <v>-1.1774E-2</v>
      </c>
      <c r="AD1" s="71">
        <v>-1.3138E-2</v>
      </c>
      <c r="AE1" s="71">
        <v>-1.6451E-2</v>
      </c>
      <c r="AF1" s="71">
        <v>-2.018E-2</v>
      </c>
      <c r="AG1" s="71">
        <v>-2.3193999999999999E-2</v>
      </c>
      <c r="AH1" s="71">
        <v>-2.6315000000000002E-2</v>
      </c>
      <c r="AI1" s="71">
        <v>-2.7512000000000002E-2</v>
      </c>
    </row>
    <row r="2" spans="1:35" ht="12.75" customHeight="1" x14ac:dyDescent="0.25">
      <c r="A2" s="71">
        <v>4.8201000000000001E-2</v>
      </c>
      <c r="B2" s="71">
        <v>4.7572000000000003E-2</v>
      </c>
      <c r="C2" s="71">
        <v>4.6057000000000001E-2</v>
      </c>
      <c r="D2" s="71">
        <v>4.4262000000000003E-2</v>
      </c>
      <c r="E2" s="71">
        <v>4.2578999999999999E-2</v>
      </c>
      <c r="F2" s="71">
        <v>4.1149999999999999E-2</v>
      </c>
      <c r="G2" s="71">
        <v>4.0173E-2</v>
      </c>
      <c r="H2" s="71">
        <v>3.6867999999999998E-2</v>
      </c>
      <c r="I2" s="71">
        <v>3.4523999999999999E-2</v>
      </c>
      <c r="J2" s="71">
        <v>3.2781999999999999E-2</v>
      </c>
      <c r="K2" s="71">
        <v>3.0886E-2</v>
      </c>
      <c r="L2" s="71">
        <v>2.7632E-2</v>
      </c>
      <c r="M2" s="71">
        <v>2.6169999999999999E-2</v>
      </c>
      <c r="N2" s="71">
        <v>2.4347000000000001E-2</v>
      </c>
      <c r="O2" s="71">
        <v>2.1589000000000001E-2</v>
      </c>
      <c r="P2" s="71">
        <v>1.9335999999999999E-2</v>
      </c>
      <c r="Q2" s="71">
        <v>1.6399E-2</v>
      </c>
      <c r="R2" s="71">
        <v>1.4375000000000001E-2</v>
      </c>
      <c r="S2" s="71">
        <v>1.2347E-2</v>
      </c>
      <c r="T2" s="71">
        <v>1.0489E-2</v>
      </c>
      <c r="U2" s="71">
        <v>1.0036E-2</v>
      </c>
      <c r="V2" s="71">
        <v>7.2439999999999996E-3</v>
      </c>
      <c r="W2" s="71">
        <v>4.4429999999999999E-3</v>
      </c>
      <c r="X2" s="71">
        <v>2.2759999999999998E-3</v>
      </c>
      <c r="Y2" s="71">
        <v>0</v>
      </c>
      <c r="Z2" s="71">
        <v>-1.9220000000000001E-3</v>
      </c>
      <c r="AA2" s="71">
        <v>-5.1539999999999997E-3</v>
      </c>
      <c r="AB2" s="71">
        <v>-6.9740000000000002E-3</v>
      </c>
      <c r="AC2" s="71">
        <v>-1.1053E-2</v>
      </c>
      <c r="AD2" s="71">
        <v>-1.1416000000000001E-2</v>
      </c>
      <c r="AE2" s="71">
        <v>-1.3977E-2</v>
      </c>
      <c r="AF2" s="71">
        <v>-1.8044999999999999E-2</v>
      </c>
      <c r="AG2" s="71">
        <v>-2.0424999999999999E-2</v>
      </c>
      <c r="AH2" s="71">
        <v>-2.3351E-2</v>
      </c>
      <c r="AI2" s="71">
        <v>-2.5418E-2</v>
      </c>
    </row>
    <row r="3" spans="1:35" ht="12.75" customHeight="1" x14ac:dyDescent="0.25">
      <c r="A3" s="71">
        <v>4.0973999999999997E-2</v>
      </c>
      <c r="B3" s="71">
        <v>4.0902000000000001E-2</v>
      </c>
      <c r="C3" s="71">
        <v>3.9043000000000001E-2</v>
      </c>
      <c r="D3" s="71">
        <v>3.7807E-2</v>
      </c>
      <c r="E3" s="71">
        <v>3.6423999999999998E-2</v>
      </c>
      <c r="F3" s="71">
        <v>3.5591999999999999E-2</v>
      </c>
      <c r="G3" s="71">
        <v>3.3598000000000003E-2</v>
      </c>
      <c r="H3" s="71">
        <v>3.1834000000000001E-2</v>
      </c>
      <c r="I3" s="71">
        <v>3.0065000000000001E-2</v>
      </c>
      <c r="J3" s="71">
        <v>2.7716999999999999E-2</v>
      </c>
      <c r="K3" s="71">
        <v>2.5526E-2</v>
      </c>
      <c r="L3" s="71">
        <v>2.4746000000000001E-2</v>
      </c>
      <c r="M3" s="71">
        <v>2.2120999999999998E-2</v>
      </c>
      <c r="N3" s="71">
        <v>2.0725E-2</v>
      </c>
      <c r="O3" s="71">
        <v>1.7538000000000002E-2</v>
      </c>
      <c r="P3" s="71">
        <v>1.6788000000000001E-2</v>
      </c>
      <c r="Q3" s="71">
        <v>1.4187999999999999E-2</v>
      </c>
      <c r="R3" s="71">
        <v>1.2234E-2</v>
      </c>
      <c r="S3" s="71">
        <v>1.0744E-2</v>
      </c>
      <c r="T3" s="71">
        <v>9.1599999999999997E-3</v>
      </c>
      <c r="U3" s="71">
        <v>8.2690000000000003E-3</v>
      </c>
      <c r="V3" s="71">
        <v>5.4299999999999999E-3</v>
      </c>
      <c r="W3" s="71">
        <v>3.797E-3</v>
      </c>
      <c r="X3" s="71">
        <v>1.719E-3</v>
      </c>
      <c r="Y3" s="71">
        <v>0</v>
      </c>
      <c r="Z3" s="71">
        <v>-1.923E-3</v>
      </c>
      <c r="AA3" s="71">
        <v>-4.0260000000000001E-3</v>
      </c>
      <c r="AB3" s="71">
        <v>-5.9620000000000003E-3</v>
      </c>
      <c r="AC3" s="71">
        <v>-9.0880000000000006E-3</v>
      </c>
      <c r="AD3" s="71">
        <v>-1.0603E-2</v>
      </c>
      <c r="AE3" s="71">
        <v>-1.2673E-2</v>
      </c>
      <c r="AF3" s="71">
        <v>-1.6454E-2</v>
      </c>
      <c r="AG3" s="71">
        <v>-1.8421E-2</v>
      </c>
      <c r="AH3" s="71">
        <v>-2.0625000000000001E-2</v>
      </c>
      <c r="AI3" s="71">
        <v>-2.3154000000000001E-2</v>
      </c>
    </row>
    <row r="4" spans="1:35" ht="12.75" customHeight="1" x14ac:dyDescent="0.25">
      <c r="A4" s="71">
        <v>3.3595E-2</v>
      </c>
      <c r="B4" s="71">
        <v>3.3878999999999999E-2</v>
      </c>
      <c r="C4" s="71">
        <v>3.3017999999999999E-2</v>
      </c>
      <c r="D4" s="71">
        <v>3.2226999999999999E-2</v>
      </c>
      <c r="E4" s="71">
        <v>3.1092999999999999E-2</v>
      </c>
      <c r="F4" s="71">
        <v>3.0261E-2</v>
      </c>
      <c r="G4" s="71">
        <v>2.9283E-2</v>
      </c>
      <c r="H4" s="71">
        <v>2.6790999999999999E-2</v>
      </c>
      <c r="I4" s="71">
        <v>2.5762E-2</v>
      </c>
      <c r="J4" s="71">
        <v>2.3986E-2</v>
      </c>
      <c r="K4" s="71">
        <v>2.2162999999999999E-2</v>
      </c>
      <c r="L4" s="71">
        <v>2.0857000000000001E-2</v>
      </c>
      <c r="M4" s="71">
        <v>1.9182999999999999E-2</v>
      </c>
      <c r="N4" s="71">
        <v>1.7871999999999999E-2</v>
      </c>
      <c r="O4" s="71">
        <v>1.5775999999999998E-2</v>
      </c>
      <c r="P4" s="71">
        <v>1.3984E-2</v>
      </c>
      <c r="Q4" s="71">
        <v>1.2873000000000001E-2</v>
      </c>
      <c r="R4" s="71">
        <v>1.0547000000000001E-2</v>
      </c>
      <c r="S4" s="71">
        <v>8.5360000000000002E-3</v>
      </c>
      <c r="T4" s="71">
        <v>7.6249999999999998E-3</v>
      </c>
      <c r="U4" s="71">
        <v>7.0990000000000003E-3</v>
      </c>
      <c r="V4" s="71">
        <v>5.2139999999999999E-3</v>
      </c>
      <c r="W4" s="71">
        <v>3.5130000000000001E-3</v>
      </c>
      <c r="X4" s="71">
        <v>1.9480000000000001E-3</v>
      </c>
      <c r="Y4" s="71">
        <v>0</v>
      </c>
      <c r="Z4" s="71">
        <v>-1.6479999999999999E-3</v>
      </c>
      <c r="AA4" s="71">
        <v>-3.9950000000000003E-3</v>
      </c>
      <c r="AB4" s="71">
        <v>-5.3930000000000002E-3</v>
      </c>
      <c r="AC4" s="71">
        <v>-8.3000000000000001E-3</v>
      </c>
      <c r="AD4" s="71">
        <v>-8.8749999999999992E-3</v>
      </c>
      <c r="AE4" s="71">
        <v>-1.1113E-2</v>
      </c>
      <c r="AF4" s="71">
        <v>-1.3771E-2</v>
      </c>
      <c r="AG4" s="71">
        <v>-1.5383000000000001E-2</v>
      </c>
      <c r="AH4" s="71">
        <v>-1.831E-2</v>
      </c>
      <c r="AI4" s="71">
        <v>-1.9841000000000001E-2</v>
      </c>
    </row>
    <row r="5" spans="1:35" ht="12.75" customHeight="1" x14ac:dyDescent="0.25">
      <c r="A5" s="71">
        <v>2.7564999999999999E-2</v>
      </c>
      <c r="B5" s="71">
        <v>2.7883000000000002E-2</v>
      </c>
      <c r="C5" s="71">
        <v>2.7497000000000001E-2</v>
      </c>
      <c r="D5" s="71">
        <v>2.683E-2</v>
      </c>
      <c r="E5" s="71">
        <v>2.5902999999999999E-2</v>
      </c>
      <c r="F5" s="71">
        <v>2.5690000000000001E-2</v>
      </c>
      <c r="G5" s="71">
        <v>2.4837999999999999E-2</v>
      </c>
      <c r="H5" s="71">
        <v>2.2877000000000002E-2</v>
      </c>
      <c r="I5" s="71">
        <v>2.1998E-2</v>
      </c>
      <c r="J5" s="71">
        <v>2.0856E-2</v>
      </c>
      <c r="K5" s="71">
        <v>1.8356000000000001E-2</v>
      </c>
      <c r="L5" s="71">
        <v>1.7613E-2</v>
      </c>
      <c r="M5" s="71">
        <v>1.6912E-2</v>
      </c>
      <c r="N5" s="71">
        <v>1.5044E-2</v>
      </c>
      <c r="O5" s="71">
        <v>1.3618999999999999E-2</v>
      </c>
      <c r="P5" s="71">
        <v>1.2364E-2</v>
      </c>
      <c r="Q5" s="71">
        <v>1.0198E-2</v>
      </c>
      <c r="R5" s="71">
        <v>8.2950000000000003E-3</v>
      </c>
      <c r="S5" s="71">
        <v>8.1410000000000007E-3</v>
      </c>
      <c r="T5" s="71">
        <v>6.4460000000000003E-3</v>
      </c>
      <c r="U5" s="71">
        <v>5.5900000000000004E-3</v>
      </c>
      <c r="V5" s="71">
        <v>3.728E-3</v>
      </c>
      <c r="W5" s="71">
        <v>2.261E-3</v>
      </c>
      <c r="X5" s="71">
        <v>9.4399999999999996E-4</v>
      </c>
      <c r="Y5" s="71">
        <v>0</v>
      </c>
      <c r="Z5" s="71">
        <v>-1.49E-3</v>
      </c>
      <c r="AA5" s="71">
        <v>-3.5309999999999999E-3</v>
      </c>
      <c r="AB5" s="71">
        <v>-4.9309999999999996E-3</v>
      </c>
      <c r="AC5" s="71">
        <v>-7.5940000000000001E-3</v>
      </c>
      <c r="AD5" s="71">
        <v>-8.0260000000000001E-3</v>
      </c>
      <c r="AE5" s="71">
        <v>-1.0363000000000001E-2</v>
      </c>
      <c r="AF5" s="71">
        <v>-1.2488000000000001E-2</v>
      </c>
      <c r="AG5" s="71">
        <v>-1.4902E-2</v>
      </c>
      <c r="AH5" s="71">
        <v>-1.6570000000000001E-2</v>
      </c>
      <c r="AI5" s="71">
        <v>-1.8324E-2</v>
      </c>
    </row>
    <row r="6" spans="1:35" ht="12.75" customHeight="1" x14ac:dyDescent="0.25">
      <c r="A6" s="71">
        <v>2.1937000000000002E-2</v>
      </c>
      <c r="B6" s="71">
        <v>2.3184E-2</v>
      </c>
      <c r="C6" s="71">
        <v>2.2723E-2</v>
      </c>
      <c r="D6" s="71">
        <v>2.2473E-2</v>
      </c>
      <c r="E6" s="71">
        <v>2.2363000000000001E-2</v>
      </c>
      <c r="F6" s="71">
        <v>2.1999000000000001E-2</v>
      </c>
      <c r="G6" s="71">
        <v>2.1181999999999999E-2</v>
      </c>
      <c r="H6" s="71">
        <v>1.9474999999999999E-2</v>
      </c>
      <c r="I6" s="71">
        <v>1.9099999999999999E-2</v>
      </c>
      <c r="J6" s="71">
        <v>1.7704999999999999E-2</v>
      </c>
      <c r="K6" s="71">
        <v>1.6306999999999999E-2</v>
      </c>
      <c r="L6" s="71">
        <v>1.5566999999999999E-2</v>
      </c>
      <c r="M6" s="71">
        <v>1.4250000000000001E-2</v>
      </c>
      <c r="N6" s="71">
        <v>1.3573999999999999E-2</v>
      </c>
      <c r="O6" s="71">
        <v>1.1379E-2</v>
      </c>
      <c r="P6" s="71">
        <v>1.1153E-2</v>
      </c>
      <c r="Q6" s="71">
        <v>9.4380000000000002E-3</v>
      </c>
      <c r="R6" s="71">
        <v>8.2410000000000001E-3</v>
      </c>
      <c r="S6" s="71">
        <v>6.6509999999999998E-3</v>
      </c>
      <c r="T6" s="71">
        <v>6.2810000000000001E-3</v>
      </c>
      <c r="U6" s="71">
        <v>4.5690000000000001E-3</v>
      </c>
      <c r="V6" s="71">
        <v>3.7959999999999999E-3</v>
      </c>
      <c r="W6" s="71">
        <v>2.8029999999999999E-3</v>
      </c>
      <c r="X6" s="71">
        <v>1.5139999999999999E-3</v>
      </c>
      <c r="Y6" s="71">
        <v>0</v>
      </c>
      <c r="Z6" s="71">
        <v>-1.1130000000000001E-3</v>
      </c>
      <c r="AA6" s="71">
        <v>-2.4380000000000001E-3</v>
      </c>
      <c r="AB6" s="71">
        <v>-3.9300000000000003E-3</v>
      </c>
      <c r="AC6" s="71">
        <v>-5.7159999999999997E-3</v>
      </c>
      <c r="AD6" s="71">
        <v>-6.5440000000000003E-3</v>
      </c>
      <c r="AE6" s="71">
        <v>-8.1130000000000004E-3</v>
      </c>
      <c r="AF6" s="71">
        <v>-1.0567E-2</v>
      </c>
      <c r="AG6" s="71">
        <v>-1.2095E-2</v>
      </c>
      <c r="AH6" s="71">
        <v>-1.4227999999999999E-2</v>
      </c>
      <c r="AI6" s="71">
        <v>-1.5428000000000001E-2</v>
      </c>
    </row>
    <row r="7" spans="1:35" ht="12.75" customHeight="1" x14ac:dyDescent="0.25">
      <c r="A7" s="71">
        <v>1.8360999999999999E-2</v>
      </c>
      <c r="B7" s="71">
        <v>1.9528E-2</v>
      </c>
      <c r="C7" s="71">
        <v>1.9512999999999999E-2</v>
      </c>
      <c r="D7" s="71">
        <v>1.9446000000000001E-2</v>
      </c>
      <c r="E7" s="71">
        <v>1.8988999999999999E-2</v>
      </c>
      <c r="F7" s="71">
        <v>1.8779000000000001E-2</v>
      </c>
      <c r="G7" s="71">
        <v>1.8440999999999999E-2</v>
      </c>
      <c r="H7" s="71">
        <v>1.6629999999999999E-2</v>
      </c>
      <c r="I7" s="71">
        <v>1.6435000000000002E-2</v>
      </c>
      <c r="J7" s="71">
        <v>1.5131E-2</v>
      </c>
      <c r="K7" s="71">
        <v>1.3967E-2</v>
      </c>
      <c r="L7" s="71">
        <v>1.3382E-2</v>
      </c>
      <c r="M7" s="71">
        <v>1.2474000000000001E-2</v>
      </c>
      <c r="N7" s="71">
        <v>1.167E-2</v>
      </c>
      <c r="O7" s="71">
        <v>1.0181000000000001E-2</v>
      </c>
      <c r="P7" s="71">
        <v>8.8760000000000002E-3</v>
      </c>
      <c r="Q7" s="71">
        <v>8.1720000000000004E-3</v>
      </c>
      <c r="R7" s="71">
        <v>6.7039999999999999E-3</v>
      </c>
      <c r="S7" s="71">
        <v>6.0260000000000001E-3</v>
      </c>
      <c r="T7" s="71">
        <v>4.6569999999999997E-3</v>
      </c>
      <c r="U7" s="71">
        <v>4.6290000000000003E-3</v>
      </c>
      <c r="V7" s="71">
        <v>3.49E-3</v>
      </c>
      <c r="W7" s="71">
        <v>2.2409999999999999E-3</v>
      </c>
      <c r="X7" s="71">
        <v>1.1590000000000001E-3</v>
      </c>
      <c r="Y7" s="71">
        <v>0</v>
      </c>
      <c r="Z7" s="71">
        <v>-1.139E-3</v>
      </c>
      <c r="AA7" s="71">
        <v>-2.4889999999999999E-3</v>
      </c>
      <c r="AB7" s="71">
        <v>-3.2989999999999998E-3</v>
      </c>
      <c r="AC7" s="71">
        <v>-5.3540000000000003E-3</v>
      </c>
      <c r="AD7" s="71">
        <v>-5.9959999999999996E-3</v>
      </c>
      <c r="AE7" s="71">
        <v>-7.2680000000000002E-3</v>
      </c>
      <c r="AF7" s="71">
        <v>-9.3200000000000002E-3</v>
      </c>
      <c r="AG7" s="71">
        <v>-1.0619E-2</v>
      </c>
      <c r="AH7" s="71">
        <v>-1.2363000000000001E-2</v>
      </c>
      <c r="AI7" s="71">
        <v>-1.3986999999999999E-2</v>
      </c>
    </row>
    <row r="8" spans="1:35" ht="12.75" customHeight="1" x14ac:dyDescent="0.25">
      <c r="A8" s="71">
        <v>1.4359E-2</v>
      </c>
      <c r="B8" s="71">
        <v>1.5886000000000001E-2</v>
      </c>
      <c r="C8" s="71">
        <v>1.6114E-2</v>
      </c>
      <c r="D8" s="71">
        <v>1.6237999999999999E-2</v>
      </c>
      <c r="E8" s="71">
        <v>1.5990999999999998E-2</v>
      </c>
      <c r="F8" s="71">
        <v>1.6104E-2</v>
      </c>
      <c r="G8" s="71">
        <v>1.5737000000000001E-2</v>
      </c>
      <c r="H8" s="71">
        <v>1.4572E-2</v>
      </c>
      <c r="I8" s="71">
        <v>1.4192E-2</v>
      </c>
      <c r="J8" s="71">
        <v>1.3416000000000001E-2</v>
      </c>
      <c r="K8" s="71">
        <v>1.2449E-2</v>
      </c>
      <c r="L8" s="71">
        <v>1.137E-2</v>
      </c>
      <c r="M8" s="71">
        <v>1.0972000000000001E-2</v>
      </c>
      <c r="N8" s="71">
        <v>1.0286999999999999E-2</v>
      </c>
      <c r="O8" s="71">
        <v>9.0709999999999992E-3</v>
      </c>
      <c r="P8" s="71">
        <v>8.1550000000000008E-3</v>
      </c>
      <c r="Q8" s="71">
        <v>7.2220000000000001E-3</v>
      </c>
      <c r="R8" s="71">
        <v>5.777E-3</v>
      </c>
      <c r="S8" s="71">
        <v>5.4099999999999999E-3</v>
      </c>
      <c r="T8" s="71">
        <v>4.6059999999999999E-3</v>
      </c>
      <c r="U8" s="71">
        <v>3.5920000000000001E-3</v>
      </c>
      <c r="V8" s="71">
        <v>2.6050000000000001E-3</v>
      </c>
      <c r="W8" s="71">
        <v>2.0690000000000001E-3</v>
      </c>
      <c r="X8" s="71">
        <v>9.0300000000000005E-4</v>
      </c>
      <c r="Y8" s="71">
        <v>0</v>
      </c>
      <c r="Z8" s="71">
        <v>-5.4500000000000002E-4</v>
      </c>
      <c r="AA8" s="71">
        <v>-2.173E-3</v>
      </c>
      <c r="AB8" s="71">
        <v>-3.3549999999999999E-3</v>
      </c>
      <c r="AC8" s="71">
        <v>-4.8549999999999999E-3</v>
      </c>
      <c r="AD8" s="71">
        <v>-5.0689999999999997E-3</v>
      </c>
      <c r="AE8" s="71">
        <v>-6.5729999999999998E-3</v>
      </c>
      <c r="AF8" s="71">
        <v>-8.4919999999999995E-3</v>
      </c>
      <c r="AG8" s="71">
        <v>-1.0113E-2</v>
      </c>
      <c r="AH8" s="71">
        <v>-1.1716000000000001E-2</v>
      </c>
      <c r="AI8" s="71">
        <v>-1.2633E-2</v>
      </c>
    </row>
    <row r="9" spans="1:35" ht="12.75" customHeight="1" x14ac:dyDescent="0.25">
      <c r="A9" s="71">
        <v>1.1525000000000001E-2</v>
      </c>
      <c r="B9" s="71">
        <v>1.3044999999999999E-2</v>
      </c>
      <c r="C9" s="71">
        <v>1.3445E-2</v>
      </c>
      <c r="D9" s="71">
        <v>1.3565000000000001E-2</v>
      </c>
      <c r="E9" s="71">
        <v>1.387E-2</v>
      </c>
      <c r="F9" s="71">
        <v>1.3846000000000001E-2</v>
      </c>
      <c r="G9" s="71">
        <v>1.3332E-2</v>
      </c>
      <c r="H9" s="71">
        <v>1.268E-2</v>
      </c>
      <c r="I9" s="71">
        <v>1.2005999999999999E-2</v>
      </c>
      <c r="J9" s="71">
        <v>1.1017000000000001E-2</v>
      </c>
      <c r="K9" s="71">
        <v>1.0085999999999999E-2</v>
      </c>
      <c r="L9" s="71">
        <v>1.0234999999999999E-2</v>
      </c>
      <c r="M9" s="71">
        <v>9.3030000000000005E-3</v>
      </c>
      <c r="N9" s="71">
        <v>8.8620000000000001E-3</v>
      </c>
      <c r="O9" s="71">
        <v>7.7460000000000003E-3</v>
      </c>
      <c r="P9" s="71">
        <v>7.4279999999999997E-3</v>
      </c>
      <c r="Q9" s="71">
        <v>6.3559999999999997E-3</v>
      </c>
      <c r="R9" s="71">
        <v>5.6010000000000001E-3</v>
      </c>
      <c r="S9" s="71">
        <v>4.3439999999999998E-3</v>
      </c>
      <c r="T9" s="71">
        <v>4.1089999999999998E-3</v>
      </c>
      <c r="U9" s="71">
        <v>3.4840000000000001E-3</v>
      </c>
      <c r="V9" s="71">
        <v>2.843E-3</v>
      </c>
      <c r="W9" s="71">
        <v>1.9989999999999999E-3</v>
      </c>
      <c r="X9" s="71">
        <v>1.1069999999999999E-3</v>
      </c>
      <c r="Y9" s="71">
        <v>0</v>
      </c>
      <c r="Z9" s="71">
        <v>-8.0900000000000004E-4</v>
      </c>
      <c r="AA9" s="71">
        <v>-1.9729999999999999E-3</v>
      </c>
      <c r="AB9" s="71">
        <v>-2.761E-3</v>
      </c>
      <c r="AC9" s="71">
        <v>-4.0119999999999999E-3</v>
      </c>
      <c r="AD9" s="71">
        <v>-5.0330000000000001E-3</v>
      </c>
      <c r="AE9" s="71">
        <v>-5.9030000000000003E-3</v>
      </c>
      <c r="AF9" s="71">
        <v>-7.3010000000000002E-3</v>
      </c>
      <c r="AG9" s="71">
        <v>-8.8310000000000003E-3</v>
      </c>
      <c r="AH9" s="71">
        <v>-1.0402E-2</v>
      </c>
      <c r="AI9" s="71">
        <v>-1.1908999999999999E-2</v>
      </c>
    </row>
    <row r="10" spans="1:35" ht="12.75" customHeight="1" x14ac:dyDescent="0.25">
      <c r="A10" s="71">
        <v>9.6710000000000008E-3</v>
      </c>
      <c r="B10" s="71">
        <v>1.1113E-2</v>
      </c>
      <c r="C10" s="71">
        <v>1.1493E-2</v>
      </c>
      <c r="D10" s="71">
        <v>1.1818E-2</v>
      </c>
      <c r="E10" s="71">
        <v>1.1615E-2</v>
      </c>
      <c r="F10" s="71">
        <v>1.1672E-2</v>
      </c>
      <c r="G10" s="71">
        <v>1.1828E-2</v>
      </c>
      <c r="H10" s="71">
        <v>1.0900999999999999E-2</v>
      </c>
      <c r="I10" s="71">
        <v>1.0642E-2</v>
      </c>
      <c r="J10" s="71">
        <v>9.8049999999999995E-3</v>
      </c>
      <c r="K10" s="71">
        <v>9.2219999999999993E-3</v>
      </c>
      <c r="L10" s="71">
        <v>8.7069999999999995E-3</v>
      </c>
      <c r="M10" s="71">
        <v>8.3540000000000003E-3</v>
      </c>
      <c r="N10" s="71">
        <v>7.92E-3</v>
      </c>
      <c r="O10" s="71">
        <v>6.894E-3</v>
      </c>
      <c r="P10" s="71">
        <v>6.2950000000000002E-3</v>
      </c>
      <c r="Q10" s="71">
        <v>5.4050000000000001E-3</v>
      </c>
      <c r="R10" s="71">
        <v>4.463E-3</v>
      </c>
      <c r="S10" s="71">
        <v>4.058E-3</v>
      </c>
      <c r="T10" s="71">
        <v>3.2009999999999999E-3</v>
      </c>
      <c r="U10" s="71">
        <v>2.66E-3</v>
      </c>
      <c r="V10" s="71">
        <v>1.825E-3</v>
      </c>
      <c r="W10" s="71">
        <v>1.3110000000000001E-3</v>
      </c>
      <c r="X10" s="71">
        <v>5.3899999999999998E-4</v>
      </c>
      <c r="Y10" s="71">
        <v>0</v>
      </c>
      <c r="Z10" s="71">
        <v>-5.3899999999999998E-4</v>
      </c>
      <c r="AA10" s="71">
        <v>-1.8569999999999999E-3</v>
      </c>
      <c r="AB10" s="71">
        <v>-2.5869999999999999E-3</v>
      </c>
      <c r="AC10" s="71">
        <v>-3.6600000000000001E-3</v>
      </c>
      <c r="AD10" s="71">
        <v>-4.2690000000000002E-3</v>
      </c>
      <c r="AE10" s="71">
        <v>-5.5469999999999998E-3</v>
      </c>
      <c r="AF10" s="71">
        <v>-7.3759999999999997E-3</v>
      </c>
      <c r="AG10" s="71">
        <v>-8.0260000000000001E-3</v>
      </c>
      <c r="AH10" s="71">
        <v>-9.6930000000000002E-3</v>
      </c>
      <c r="AI10" s="71">
        <v>-1.0935E-2</v>
      </c>
    </row>
    <row r="11" spans="1:35" ht="12.75" customHeight="1" x14ac:dyDescent="0.25">
      <c r="A11" s="71">
        <v>7.1339999999999997E-3</v>
      </c>
      <c r="B11" s="71">
        <v>8.907E-3</v>
      </c>
      <c r="C11" s="71">
        <v>9.3760000000000007E-3</v>
      </c>
      <c r="D11" s="71">
        <v>9.8499999999999994E-3</v>
      </c>
      <c r="E11" s="71">
        <v>1.0061E-2</v>
      </c>
      <c r="F11" s="71">
        <v>1.0359E-2</v>
      </c>
      <c r="G11" s="71">
        <v>1.0047E-2</v>
      </c>
      <c r="H11" s="71">
        <v>9.5010000000000008E-3</v>
      </c>
      <c r="I11" s="71">
        <v>9.1339999999999998E-3</v>
      </c>
      <c r="J11" s="71">
        <v>8.7159999999999998E-3</v>
      </c>
      <c r="K11" s="71">
        <v>7.6940000000000003E-3</v>
      </c>
      <c r="L11" s="71">
        <v>7.7730000000000004E-3</v>
      </c>
      <c r="M11" s="71">
        <v>7.4060000000000003E-3</v>
      </c>
      <c r="N11" s="71">
        <v>7.0530000000000002E-3</v>
      </c>
      <c r="O11" s="71">
        <v>5.9760000000000004E-3</v>
      </c>
      <c r="P11" s="71">
        <v>5.6169999999999996E-3</v>
      </c>
      <c r="Q11" s="71">
        <v>5.012E-3</v>
      </c>
      <c r="R11" s="71">
        <v>4.2570000000000004E-3</v>
      </c>
      <c r="S11" s="71">
        <v>3.6129999999999999E-3</v>
      </c>
      <c r="T11" s="71">
        <v>2.9849999999999998E-3</v>
      </c>
      <c r="U11" s="71">
        <v>2.6909999999999998E-3</v>
      </c>
      <c r="V11" s="71">
        <v>1.983E-3</v>
      </c>
      <c r="W11" s="71">
        <v>1.488E-3</v>
      </c>
      <c r="X11" s="71">
        <v>7.2199999999999999E-4</v>
      </c>
      <c r="Y11" s="71">
        <v>0</v>
      </c>
      <c r="Z11" s="71">
        <v>-5.0699999999999996E-4</v>
      </c>
      <c r="AA11" s="71">
        <v>-1.5560000000000001E-3</v>
      </c>
      <c r="AB11" s="71">
        <v>-2.281E-3</v>
      </c>
      <c r="AC11" s="71">
        <v>-3.5309999999999999E-3</v>
      </c>
      <c r="AD11" s="71">
        <v>-4.2189999999999997E-3</v>
      </c>
      <c r="AE11" s="71">
        <v>-5.2610000000000001E-3</v>
      </c>
      <c r="AF11" s="71">
        <v>-6.3810000000000004E-3</v>
      </c>
      <c r="AG11" s="71">
        <v>-7.3959999999999998E-3</v>
      </c>
      <c r="AH11" s="71">
        <v>-8.7869999999999997E-3</v>
      </c>
      <c r="AI11" s="71">
        <v>-9.7280000000000005E-3</v>
      </c>
    </row>
    <row r="12" spans="1:35" ht="12.75" customHeight="1" x14ac:dyDescent="0.25">
      <c r="A12" s="71">
        <v>5.5170000000000002E-3</v>
      </c>
      <c r="B12" s="71">
        <v>7.1739999999999998E-3</v>
      </c>
      <c r="C12" s="71">
        <v>7.8530000000000006E-3</v>
      </c>
      <c r="D12" s="71">
        <v>8.2780000000000006E-3</v>
      </c>
      <c r="E12" s="71">
        <v>8.8920000000000006E-3</v>
      </c>
      <c r="F12" s="71">
        <v>8.9219999999999994E-3</v>
      </c>
      <c r="G12" s="71">
        <v>8.8889999999999993E-3</v>
      </c>
      <c r="H12" s="71">
        <v>8.2629999999999995E-3</v>
      </c>
      <c r="I12" s="71">
        <v>7.9620000000000003E-3</v>
      </c>
      <c r="J12" s="71">
        <v>7.6059999999999999E-3</v>
      </c>
      <c r="K12" s="71">
        <v>6.8970000000000004E-3</v>
      </c>
      <c r="L12" s="71">
        <v>6.7629999999999999E-3</v>
      </c>
      <c r="M12" s="71">
        <v>6.4989999999999996E-3</v>
      </c>
      <c r="N12" s="71">
        <v>6.1650000000000003E-3</v>
      </c>
      <c r="O12" s="71">
        <v>5.5539999999999999E-3</v>
      </c>
      <c r="P12" s="71">
        <v>5.091E-3</v>
      </c>
      <c r="Q12" s="71">
        <v>4.516E-3</v>
      </c>
      <c r="R12" s="71">
        <v>4.1120000000000002E-3</v>
      </c>
      <c r="S12" s="71">
        <v>3.4849999999999998E-3</v>
      </c>
      <c r="T12" s="71">
        <v>2.944E-3</v>
      </c>
      <c r="U12" s="71">
        <v>2.4780000000000002E-3</v>
      </c>
      <c r="V12" s="71">
        <v>1.7539999999999999E-3</v>
      </c>
      <c r="W12" s="71">
        <v>1.389E-3</v>
      </c>
      <c r="X12" s="71">
        <v>7.7999999999999999E-4</v>
      </c>
      <c r="Y12" s="71">
        <v>0</v>
      </c>
      <c r="Z12" s="71">
        <v>-5.1099999999999995E-4</v>
      </c>
      <c r="AA12" s="71">
        <v>-1.3990000000000001E-3</v>
      </c>
      <c r="AB12" s="71">
        <v>-1.8209999999999999E-3</v>
      </c>
      <c r="AC12" s="71">
        <v>-2.879E-3</v>
      </c>
      <c r="AD12" s="71">
        <v>-3.31E-3</v>
      </c>
      <c r="AE12" s="71">
        <v>-4.1640000000000002E-3</v>
      </c>
      <c r="AF12" s="71">
        <v>-5.463E-3</v>
      </c>
      <c r="AG12" s="71">
        <v>-6.7359999999999998E-3</v>
      </c>
      <c r="AH12" s="71">
        <v>-7.6490000000000004E-3</v>
      </c>
      <c r="AI12" s="71">
        <v>-8.8889999999999993E-3</v>
      </c>
    </row>
    <row r="13" spans="1:35" ht="12.75" customHeight="1" x14ac:dyDescent="0.25">
      <c r="A13" s="71">
        <v>3.48E-3</v>
      </c>
      <c r="B13" s="71">
        <v>5.3949999999999996E-3</v>
      </c>
      <c r="C13" s="71">
        <v>6.1919999999999996E-3</v>
      </c>
      <c r="D13" s="71">
        <v>6.7549999999999997E-3</v>
      </c>
      <c r="E13" s="71">
        <v>6.8799999999999998E-3</v>
      </c>
      <c r="F13" s="71">
        <v>7.2139999999999999E-3</v>
      </c>
      <c r="G13" s="71">
        <v>7.4840000000000002E-3</v>
      </c>
      <c r="H13" s="71">
        <v>6.8120000000000003E-3</v>
      </c>
      <c r="I13" s="71">
        <v>6.7860000000000004E-3</v>
      </c>
      <c r="J13" s="71">
        <v>6.3530000000000001E-3</v>
      </c>
      <c r="K13" s="71">
        <v>5.8069999999999997E-3</v>
      </c>
      <c r="L13" s="71">
        <v>5.6230000000000004E-3</v>
      </c>
      <c r="M13" s="71">
        <v>5.5989999999999998E-3</v>
      </c>
      <c r="N13" s="71">
        <v>5.5139999999999998E-3</v>
      </c>
      <c r="O13" s="71">
        <v>4.8170000000000001E-3</v>
      </c>
      <c r="P13" s="71">
        <v>4.333E-3</v>
      </c>
      <c r="Q13" s="71">
        <v>3.8080000000000002E-3</v>
      </c>
      <c r="R13" s="71">
        <v>3.0509999999999999E-3</v>
      </c>
      <c r="S13" s="71">
        <v>3.0000000000000001E-3</v>
      </c>
      <c r="T13" s="71">
        <v>2.1069999999999999E-3</v>
      </c>
      <c r="U13" s="71">
        <v>1.92E-3</v>
      </c>
      <c r="V13" s="71">
        <v>1.323E-3</v>
      </c>
      <c r="W13" s="71">
        <v>1.1820000000000001E-3</v>
      </c>
      <c r="X13" s="71">
        <v>4.44E-4</v>
      </c>
      <c r="Y13" s="71">
        <v>0</v>
      </c>
      <c r="Z13" s="71">
        <v>-4.0400000000000001E-4</v>
      </c>
      <c r="AA13" s="71">
        <v>-1.3420000000000001E-3</v>
      </c>
      <c r="AB13" s="71">
        <v>-1.9120000000000001E-3</v>
      </c>
      <c r="AC13" s="71">
        <v>-2.9260000000000002E-3</v>
      </c>
      <c r="AD13" s="71">
        <v>-3.4009999999999999E-3</v>
      </c>
      <c r="AE13" s="71">
        <v>-4.3220000000000003E-3</v>
      </c>
      <c r="AF13" s="71">
        <v>-5.5750000000000001E-3</v>
      </c>
      <c r="AG13" s="71">
        <v>-6.1539999999999997E-3</v>
      </c>
      <c r="AH13" s="71">
        <v>-7.1630000000000001E-3</v>
      </c>
      <c r="AI13" s="71">
        <v>-8.4620000000000008E-3</v>
      </c>
    </row>
    <row r="14" spans="1:35" ht="12.75" customHeight="1" x14ac:dyDescent="0.25">
      <c r="A14" s="71">
        <v>2.895E-3</v>
      </c>
      <c r="B14" s="71">
        <v>4.7280000000000004E-3</v>
      </c>
      <c r="C14" s="71">
        <v>5.4469999999999996E-3</v>
      </c>
      <c r="D14" s="71">
        <v>5.9789999999999999E-3</v>
      </c>
      <c r="E14" s="71">
        <v>6.5160000000000001E-3</v>
      </c>
      <c r="F14" s="71">
        <v>6.8440000000000003E-3</v>
      </c>
      <c r="G14" s="71">
        <v>6.6410000000000002E-3</v>
      </c>
      <c r="H14" s="71">
        <v>6.4190000000000002E-3</v>
      </c>
      <c r="I14" s="71">
        <v>6.215E-3</v>
      </c>
      <c r="J14" s="71">
        <v>5.7159999999999997E-3</v>
      </c>
      <c r="K14" s="71">
        <v>5.4970000000000001E-3</v>
      </c>
      <c r="L14" s="71">
        <v>5.3489999999999996E-3</v>
      </c>
      <c r="M14" s="71">
        <v>5.2009999999999999E-3</v>
      </c>
      <c r="N14" s="71">
        <v>4.9630000000000004E-3</v>
      </c>
      <c r="O14" s="71">
        <v>4.4689999999999999E-3</v>
      </c>
      <c r="P14" s="71">
        <v>4.1749999999999999E-3</v>
      </c>
      <c r="Q14" s="71">
        <v>3.6579999999999998E-3</v>
      </c>
      <c r="R14" s="71">
        <v>3.32E-3</v>
      </c>
      <c r="S14" s="71">
        <v>2.8519999999999999E-3</v>
      </c>
      <c r="T14" s="71">
        <v>2.6199999999999999E-3</v>
      </c>
      <c r="U14" s="71">
        <v>2.042E-3</v>
      </c>
      <c r="V14" s="71">
        <v>1.586E-3</v>
      </c>
      <c r="W14" s="71">
        <v>1.2030000000000001E-3</v>
      </c>
      <c r="X14" s="71">
        <v>8.4900000000000004E-4</v>
      </c>
      <c r="Y14" s="71">
        <v>0</v>
      </c>
      <c r="Z14" s="71">
        <v>-2.0000000000000002E-5</v>
      </c>
      <c r="AA14" s="71">
        <v>-9.4799999999999995E-4</v>
      </c>
      <c r="AB14" s="71">
        <v>-1.2489999999999999E-3</v>
      </c>
      <c r="AC14" s="71">
        <v>-2.1159999999999998E-3</v>
      </c>
      <c r="AD14" s="71">
        <v>-2.6800000000000001E-3</v>
      </c>
      <c r="AE14" s="71">
        <v>-3.4789999999999999E-3</v>
      </c>
      <c r="AF14" s="71">
        <v>-4.3220000000000003E-3</v>
      </c>
      <c r="AG14" s="71">
        <v>-5.3880000000000004E-3</v>
      </c>
      <c r="AH14" s="71">
        <v>-6.3029999999999996E-3</v>
      </c>
      <c r="AI14" s="71">
        <v>-7.0489999999999997E-3</v>
      </c>
    </row>
    <row r="15" spans="1:35" ht="12.75" customHeight="1" x14ac:dyDescent="0.25">
      <c r="A15" s="71">
        <v>1.6969999999999999E-3</v>
      </c>
      <c r="B15" s="71">
        <v>3.4689999999999999E-3</v>
      </c>
      <c r="C15" s="71">
        <v>4.1780000000000003E-3</v>
      </c>
      <c r="D15" s="71">
        <v>4.7320000000000001E-3</v>
      </c>
      <c r="E15" s="71">
        <v>5.2170000000000003E-3</v>
      </c>
      <c r="F15" s="71">
        <v>5.6800000000000002E-3</v>
      </c>
      <c r="G15" s="71">
        <v>5.836E-3</v>
      </c>
      <c r="H15" s="71">
        <v>5.2849999999999998E-3</v>
      </c>
      <c r="I15" s="71">
        <v>5.3249999999999999E-3</v>
      </c>
      <c r="J15" s="71">
        <v>4.8910000000000004E-3</v>
      </c>
      <c r="K15" s="71">
        <v>4.5389999999999996E-3</v>
      </c>
      <c r="L15" s="71">
        <v>4.398E-3</v>
      </c>
      <c r="M15" s="71">
        <v>4.2969999999999996E-3</v>
      </c>
      <c r="N15" s="71">
        <v>4.2040000000000003E-3</v>
      </c>
      <c r="O15" s="71">
        <v>3.7980000000000002E-3</v>
      </c>
      <c r="P15" s="71">
        <v>3.6610000000000002E-3</v>
      </c>
      <c r="Q15" s="71">
        <v>3.1930000000000001E-3</v>
      </c>
      <c r="R15" s="71">
        <v>2.5630000000000002E-3</v>
      </c>
      <c r="S15" s="71">
        <v>2.405E-3</v>
      </c>
      <c r="T15" s="71">
        <v>1.7570000000000001E-3</v>
      </c>
      <c r="U15" s="71">
        <v>1.3979999999999999E-3</v>
      </c>
      <c r="V15" s="71">
        <v>1.0660000000000001E-3</v>
      </c>
      <c r="W15" s="71">
        <v>8.6300000000000005E-4</v>
      </c>
      <c r="X15" s="71">
        <v>2.23E-4</v>
      </c>
      <c r="Y15" s="71">
        <v>0</v>
      </c>
      <c r="Z15" s="71">
        <v>-5.1900000000000004E-4</v>
      </c>
      <c r="AA15" s="71">
        <v>-1.1950000000000001E-3</v>
      </c>
      <c r="AB15" s="71">
        <v>-1.508E-3</v>
      </c>
      <c r="AC15" s="71">
        <v>-2.1210000000000001E-3</v>
      </c>
      <c r="AD15" s="71">
        <v>-2.6800000000000001E-3</v>
      </c>
      <c r="AE15" s="71">
        <v>-3.4889999999999999E-3</v>
      </c>
      <c r="AF15" s="71">
        <v>-4.4489999999999998E-3</v>
      </c>
      <c r="AG15" s="71">
        <v>-5.2189999999999997E-3</v>
      </c>
      <c r="AH15" s="71">
        <v>-6.1450000000000003E-3</v>
      </c>
      <c r="AI15" s="71">
        <v>-7.0939999999999996E-3</v>
      </c>
    </row>
    <row r="16" spans="1:35" ht="12.75" customHeight="1" x14ac:dyDescent="0.25">
      <c r="A16" s="71">
        <v>6.2299999999999996E-4</v>
      </c>
      <c r="B16" s="71">
        <v>2.5509999999999999E-3</v>
      </c>
      <c r="C16" s="71">
        <v>3.4919999999999999E-3</v>
      </c>
      <c r="D16" s="71">
        <v>4.0969999999999999E-3</v>
      </c>
      <c r="E16" s="71">
        <v>4.5240000000000002E-3</v>
      </c>
      <c r="F16" s="71">
        <v>4.7869999999999996E-3</v>
      </c>
      <c r="G16" s="71">
        <v>5.0410000000000003E-3</v>
      </c>
      <c r="H16" s="71">
        <v>4.914E-3</v>
      </c>
      <c r="I16" s="71">
        <v>4.8919999999999996E-3</v>
      </c>
      <c r="J16" s="71">
        <v>4.411E-3</v>
      </c>
      <c r="K16" s="71">
        <v>4.0549999999999996E-3</v>
      </c>
      <c r="L16" s="71">
        <v>3.9639999999999996E-3</v>
      </c>
      <c r="M16" s="71">
        <v>4.2240000000000003E-3</v>
      </c>
      <c r="N16" s="71">
        <v>4.0829999999999998E-3</v>
      </c>
      <c r="O16" s="71">
        <v>3.6389999999999999E-3</v>
      </c>
      <c r="P16" s="71">
        <v>3.271E-3</v>
      </c>
      <c r="Q16" s="71">
        <v>3.1189999999999998E-3</v>
      </c>
      <c r="R16" s="71">
        <v>2.4220000000000001E-3</v>
      </c>
      <c r="S16" s="71">
        <v>2.3010000000000001E-3</v>
      </c>
      <c r="T16" s="71">
        <v>1.8489999999999999E-3</v>
      </c>
      <c r="U16" s="71">
        <v>1.5089999999999999E-3</v>
      </c>
      <c r="V16" s="71">
        <v>9.2500000000000004E-4</v>
      </c>
      <c r="W16" s="71">
        <v>7.9199999999999995E-4</v>
      </c>
      <c r="X16" s="71">
        <v>3.3799999999999998E-4</v>
      </c>
      <c r="Y16" s="71">
        <v>0</v>
      </c>
      <c r="Z16" s="71">
        <v>-2.3900000000000001E-4</v>
      </c>
      <c r="AA16" s="71">
        <v>-9.2900000000000003E-4</v>
      </c>
      <c r="AB16" s="71">
        <v>-1.1689999999999999E-3</v>
      </c>
      <c r="AC16" s="71">
        <v>-2.1580000000000002E-3</v>
      </c>
      <c r="AD16" s="71">
        <v>-2.4009999999999999E-3</v>
      </c>
      <c r="AE16" s="71">
        <v>-3.104E-3</v>
      </c>
      <c r="AF16" s="71">
        <v>-4.0829999999999998E-3</v>
      </c>
      <c r="AG16" s="71">
        <v>-4.6379999999999998E-3</v>
      </c>
      <c r="AH16" s="71">
        <v>-5.6059999999999999E-3</v>
      </c>
      <c r="AI16" s="71">
        <v>-6.4460000000000003E-3</v>
      </c>
    </row>
    <row r="17" spans="1:35" ht="12.75" customHeight="1" x14ac:dyDescent="0.25">
      <c r="A17" s="71">
        <v>-8.8999999999999995E-5</v>
      </c>
      <c r="B17" s="71">
        <v>1.807E-3</v>
      </c>
      <c r="C17" s="71">
        <v>2.5690000000000001E-3</v>
      </c>
      <c r="D17" s="71">
        <v>3.271E-3</v>
      </c>
      <c r="E17" s="71">
        <v>3.9449999999999997E-3</v>
      </c>
      <c r="F17" s="71">
        <v>4.3709999999999999E-3</v>
      </c>
      <c r="G17" s="71">
        <v>4.1349999999999998E-3</v>
      </c>
      <c r="H17" s="71">
        <v>4.0340000000000003E-3</v>
      </c>
      <c r="I17" s="71">
        <v>4.0029999999999996E-3</v>
      </c>
      <c r="J17" s="71">
        <v>3.62E-3</v>
      </c>
      <c r="K17" s="71">
        <v>3.2729999999999999E-3</v>
      </c>
      <c r="L17" s="71">
        <v>3.3340000000000002E-3</v>
      </c>
      <c r="M17" s="71">
        <v>3.333E-3</v>
      </c>
      <c r="N17" s="71">
        <v>3.3180000000000002E-3</v>
      </c>
      <c r="O17" s="71">
        <v>2.9940000000000001E-3</v>
      </c>
      <c r="P17" s="71">
        <v>2.7690000000000002E-3</v>
      </c>
      <c r="Q17" s="71">
        <v>2.513E-3</v>
      </c>
      <c r="R17" s="71">
        <v>2.3860000000000001E-3</v>
      </c>
      <c r="S17" s="71">
        <v>1.851E-3</v>
      </c>
      <c r="T17" s="71">
        <v>1.629E-3</v>
      </c>
      <c r="U17" s="71">
        <v>1.2570000000000001E-3</v>
      </c>
      <c r="V17" s="71">
        <v>9.8700000000000003E-4</v>
      </c>
      <c r="W17" s="71">
        <v>8.9800000000000004E-4</v>
      </c>
      <c r="X17" s="71">
        <v>4.26E-4</v>
      </c>
      <c r="Y17" s="71">
        <v>0</v>
      </c>
      <c r="Z17" s="71">
        <v>-2.8400000000000002E-4</v>
      </c>
      <c r="AA17" s="71">
        <v>-8.2399999999999997E-4</v>
      </c>
      <c r="AB17" s="71">
        <v>-1.0499999999999999E-3</v>
      </c>
      <c r="AC17" s="71">
        <v>-1.655E-3</v>
      </c>
      <c r="AD17" s="71">
        <v>-2.251E-3</v>
      </c>
      <c r="AE17" s="71">
        <v>-2.725E-3</v>
      </c>
      <c r="AF17" s="71">
        <v>-3.4290000000000002E-3</v>
      </c>
      <c r="AG17" s="71">
        <v>-4.2680000000000001E-3</v>
      </c>
      <c r="AH17" s="71">
        <v>-5.241E-3</v>
      </c>
      <c r="AI17" s="71">
        <v>-5.8009999999999997E-3</v>
      </c>
    </row>
    <row r="18" spans="1:35" ht="12.75" customHeight="1" x14ac:dyDescent="0.25">
      <c r="A18" s="71">
        <v>-2.31E-4</v>
      </c>
      <c r="B18" s="71">
        <v>1.4790000000000001E-3</v>
      </c>
      <c r="C18" s="71">
        <v>2.3280000000000002E-3</v>
      </c>
      <c r="D18" s="71">
        <v>3.026E-3</v>
      </c>
      <c r="E18" s="71">
        <v>3.3540000000000002E-3</v>
      </c>
      <c r="F18" s="71">
        <v>3.7780000000000001E-3</v>
      </c>
      <c r="G18" s="71">
        <v>4.2090000000000001E-3</v>
      </c>
      <c r="H18" s="71">
        <v>3.7810000000000001E-3</v>
      </c>
      <c r="I18" s="71">
        <v>3.725E-3</v>
      </c>
      <c r="J18" s="71">
        <v>3.718E-3</v>
      </c>
      <c r="K18" s="71">
        <v>3.2190000000000001E-3</v>
      </c>
      <c r="L18" s="71">
        <v>3.346E-3</v>
      </c>
      <c r="M18" s="71">
        <v>3.3790000000000001E-3</v>
      </c>
      <c r="N18" s="71">
        <v>3.3709999999999999E-3</v>
      </c>
      <c r="O18" s="71">
        <v>3.0479999999999999E-3</v>
      </c>
      <c r="P18" s="71">
        <v>2.7139999999999998E-3</v>
      </c>
      <c r="Q18" s="71">
        <v>2.4599999999999999E-3</v>
      </c>
      <c r="R18" s="71">
        <v>1.98E-3</v>
      </c>
      <c r="S18" s="71">
        <v>2.0539999999999998E-3</v>
      </c>
      <c r="T18" s="71">
        <v>1.439E-3</v>
      </c>
      <c r="U18" s="71">
        <v>1.1230000000000001E-3</v>
      </c>
      <c r="V18" s="71">
        <v>7.8100000000000001E-4</v>
      </c>
      <c r="W18" s="71">
        <v>7.4299999999999995E-4</v>
      </c>
      <c r="X18" s="71">
        <v>3.77E-4</v>
      </c>
      <c r="Y18" s="71">
        <v>0</v>
      </c>
      <c r="Z18" s="71">
        <v>-2.0100000000000001E-4</v>
      </c>
      <c r="AA18" s="71">
        <v>-7.7499999999999997E-4</v>
      </c>
      <c r="AB18" s="71">
        <v>-9.9200000000000004E-4</v>
      </c>
      <c r="AC18" s="71">
        <v>-1.5349999999999999E-3</v>
      </c>
      <c r="AD18" s="71">
        <v>-1.8910000000000001E-3</v>
      </c>
      <c r="AE18" s="71">
        <v>-2.5839999999999999E-3</v>
      </c>
      <c r="AF18" s="71">
        <v>-3.4069999999999999E-3</v>
      </c>
      <c r="AG18" s="71">
        <v>-3.9439999999999996E-3</v>
      </c>
      <c r="AH18" s="71">
        <v>-4.6899999999999997E-3</v>
      </c>
      <c r="AI18" s="71">
        <v>-5.5370000000000003E-3</v>
      </c>
    </row>
    <row r="19" spans="1:35" ht="12.75" customHeight="1" x14ac:dyDescent="0.25">
      <c r="A19" s="71">
        <v>-1.1230000000000001E-3</v>
      </c>
      <c r="B19" s="71">
        <v>8.8999999999999995E-4</v>
      </c>
      <c r="C19" s="71">
        <v>1.751E-3</v>
      </c>
      <c r="D19" s="71">
        <v>2.2569999999999999E-3</v>
      </c>
      <c r="E19" s="71">
        <v>2.898E-3</v>
      </c>
      <c r="F19" s="71">
        <v>3.2560000000000002E-3</v>
      </c>
      <c r="G19" s="71">
        <v>3.3909999999999999E-3</v>
      </c>
      <c r="H19" s="71">
        <v>3.3839999999999999E-3</v>
      </c>
      <c r="I19" s="71">
        <v>3.3010000000000001E-3</v>
      </c>
      <c r="J19" s="71">
        <v>3.0140000000000002E-3</v>
      </c>
      <c r="K19" s="71">
        <v>2.7469999999999999E-3</v>
      </c>
      <c r="L19" s="71">
        <v>2.777E-3</v>
      </c>
      <c r="M19" s="71">
        <v>3.1180000000000001E-3</v>
      </c>
      <c r="N19" s="71">
        <v>2.9039999999999999E-3</v>
      </c>
      <c r="O19" s="71">
        <v>2.6250000000000002E-3</v>
      </c>
      <c r="P19" s="71">
        <v>2.4989999999999999E-3</v>
      </c>
      <c r="Q19" s="71">
        <v>2.1589999999999999E-3</v>
      </c>
      <c r="R19" s="71">
        <v>1.7600000000000001E-3</v>
      </c>
      <c r="S19" s="71">
        <v>1.5120000000000001E-3</v>
      </c>
      <c r="T19" s="71">
        <v>1.33E-3</v>
      </c>
      <c r="U19" s="71">
        <v>1.0809999999999999E-3</v>
      </c>
      <c r="V19" s="71">
        <v>7.3200000000000001E-4</v>
      </c>
      <c r="W19" s="71">
        <v>6.1300000000000005E-4</v>
      </c>
      <c r="X19" s="71">
        <v>2.5599999999999999E-4</v>
      </c>
      <c r="Y19" s="71">
        <v>0</v>
      </c>
      <c r="Z19" s="71">
        <v>-4.6999999999999997E-5</v>
      </c>
      <c r="AA19" s="71">
        <v>-5.6400000000000005E-4</v>
      </c>
      <c r="AB19" s="71">
        <v>-7.8799999999999996E-4</v>
      </c>
      <c r="AC19" s="71">
        <v>-1.351E-3</v>
      </c>
      <c r="AD19" s="71">
        <v>-1.743E-3</v>
      </c>
      <c r="AE19" s="71">
        <v>-2.3509999999999998E-3</v>
      </c>
      <c r="AF19" s="71">
        <v>-3.0279999999999999E-3</v>
      </c>
      <c r="AG19" s="71">
        <v>-3.4629999999999999E-3</v>
      </c>
      <c r="AH19" s="71">
        <v>-4.241E-3</v>
      </c>
      <c r="AI19" s="71">
        <v>-5.1289999999999999E-3</v>
      </c>
    </row>
    <row r="20" spans="1:35" ht="12.75" customHeight="1" x14ac:dyDescent="0.25">
      <c r="A20" s="71">
        <v>-1.686E-3</v>
      </c>
      <c r="B20" s="71">
        <v>2.24E-4</v>
      </c>
      <c r="C20" s="71">
        <v>1.0660000000000001E-3</v>
      </c>
      <c r="D20" s="71">
        <v>1.766E-3</v>
      </c>
      <c r="E20" s="71">
        <v>2.3999999999999998E-3</v>
      </c>
      <c r="F20" s="71">
        <v>2.823E-3</v>
      </c>
      <c r="G20" s="71">
        <v>2.8570000000000002E-3</v>
      </c>
      <c r="H20" s="71">
        <v>2.5829999999999998E-3</v>
      </c>
      <c r="I20" s="71">
        <v>2.4979999999999998E-3</v>
      </c>
      <c r="J20" s="71">
        <v>2.3999999999999998E-3</v>
      </c>
      <c r="K20" s="71">
        <v>2.1299999999999999E-3</v>
      </c>
      <c r="L20" s="71">
        <v>2.3419999999999999E-3</v>
      </c>
      <c r="M20" s="71">
        <v>2.1779999999999998E-3</v>
      </c>
      <c r="N20" s="71">
        <v>2.3040000000000001E-3</v>
      </c>
      <c r="O20" s="71">
        <v>2.2000000000000001E-3</v>
      </c>
      <c r="P20" s="71">
        <v>2.0170000000000001E-3</v>
      </c>
      <c r="Q20" s="71">
        <v>2.0049999999999998E-3</v>
      </c>
      <c r="R20" s="71">
        <v>1.748E-3</v>
      </c>
      <c r="S20" s="71">
        <v>1.3339999999999999E-3</v>
      </c>
      <c r="T20" s="71">
        <v>1.258E-3</v>
      </c>
      <c r="U20" s="71">
        <v>9.6900000000000003E-4</v>
      </c>
      <c r="V20" s="71">
        <v>7.2999999999999996E-4</v>
      </c>
      <c r="W20" s="71">
        <v>5.8E-4</v>
      </c>
      <c r="X20" s="71">
        <v>2.5099999999999998E-4</v>
      </c>
      <c r="Y20" s="71">
        <v>0</v>
      </c>
      <c r="Z20" s="71">
        <v>-8.1000000000000004E-5</v>
      </c>
      <c r="AA20" s="71">
        <v>-5.7399999999999997E-4</v>
      </c>
      <c r="AB20" s="71">
        <v>-7.4200000000000004E-4</v>
      </c>
      <c r="AC20" s="71">
        <v>-1.108E-3</v>
      </c>
      <c r="AD20" s="71">
        <v>-1.5610000000000001E-3</v>
      </c>
      <c r="AE20" s="71">
        <v>-1.9729999999999999E-3</v>
      </c>
      <c r="AF20" s="71">
        <v>-2.5860000000000002E-3</v>
      </c>
      <c r="AG20" s="71">
        <v>-3.2880000000000001E-3</v>
      </c>
      <c r="AH20" s="71">
        <v>-3.9950000000000003E-3</v>
      </c>
      <c r="AI20" s="71">
        <v>-4.5849999999999997E-3</v>
      </c>
    </row>
    <row r="21" spans="1:35" ht="12.75" customHeight="1" x14ac:dyDescent="0.25">
      <c r="A21" s="71">
        <v>-1.9090000000000001E-3</v>
      </c>
      <c r="B21" s="71">
        <v>-1.6200000000000001E-4</v>
      </c>
      <c r="C21" s="71">
        <v>7.4399999999999998E-4</v>
      </c>
      <c r="D21" s="71">
        <v>1.3990000000000001E-3</v>
      </c>
      <c r="E21" s="71">
        <v>1.7750000000000001E-3</v>
      </c>
      <c r="F21" s="71">
        <v>2.1930000000000001E-3</v>
      </c>
      <c r="G21" s="71">
        <v>2.5469999999999998E-3</v>
      </c>
      <c r="H21" s="71">
        <v>2.4949999999999998E-3</v>
      </c>
      <c r="I21" s="71">
        <v>2.542E-3</v>
      </c>
      <c r="J21" s="71">
        <v>2.3860000000000001E-3</v>
      </c>
      <c r="K21" s="71">
        <v>2.039E-3</v>
      </c>
      <c r="L21" s="71">
        <v>2.0460000000000001E-3</v>
      </c>
      <c r="M21" s="71">
        <v>2.3119999999999998E-3</v>
      </c>
      <c r="N21" s="71">
        <v>2.4139999999999999E-3</v>
      </c>
      <c r="O21" s="71">
        <v>2.1689999999999999E-3</v>
      </c>
      <c r="P21" s="71">
        <v>1.9789999999999999E-3</v>
      </c>
      <c r="Q21" s="71">
        <v>1.7899999999999999E-3</v>
      </c>
      <c r="R21" s="71">
        <v>1.4599999999999999E-3</v>
      </c>
      <c r="S21" s="71">
        <v>1.4580000000000001E-3</v>
      </c>
      <c r="T21" s="71">
        <v>9.1500000000000001E-4</v>
      </c>
      <c r="U21" s="71">
        <v>5.5099999999999995E-4</v>
      </c>
      <c r="V21" s="71">
        <v>3.6699999999999998E-4</v>
      </c>
      <c r="W21" s="71">
        <v>3.5500000000000001E-4</v>
      </c>
      <c r="X21" s="71">
        <v>2.1599999999999999E-4</v>
      </c>
      <c r="Y21" s="71">
        <v>0</v>
      </c>
      <c r="Z21" s="71">
        <v>-8.8999999999999995E-5</v>
      </c>
      <c r="AA21" s="71">
        <v>-5.8799999999999998E-4</v>
      </c>
      <c r="AB21" s="71">
        <v>-8.3100000000000003E-4</v>
      </c>
      <c r="AC21" s="71">
        <v>-1.183E-3</v>
      </c>
      <c r="AD21" s="71">
        <v>-1.5280000000000001E-3</v>
      </c>
      <c r="AE21" s="71">
        <v>-2.078E-3</v>
      </c>
      <c r="AF21" s="71">
        <v>-2.7299999999999998E-3</v>
      </c>
      <c r="AG21" s="71">
        <v>-3.088E-3</v>
      </c>
      <c r="AH21" s="71">
        <v>-3.8839999999999999E-3</v>
      </c>
      <c r="AI21" s="71">
        <v>-4.5690000000000001E-3</v>
      </c>
    </row>
    <row r="22" spans="1:35" ht="12.75" customHeight="1" x14ac:dyDescent="0.25">
      <c r="A22" s="71">
        <v>-2.287E-3</v>
      </c>
      <c r="B22" s="71">
        <v>-3.1799999999999998E-4</v>
      </c>
      <c r="C22" s="71">
        <v>5.8399999999999999E-4</v>
      </c>
      <c r="D22" s="71">
        <v>1.1360000000000001E-3</v>
      </c>
      <c r="E22" s="71">
        <v>1.913E-3</v>
      </c>
      <c r="F22" s="71">
        <v>2.3259999999999999E-3</v>
      </c>
      <c r="G22" s="71">
        <v>2.3809999999999999E-3</v>
      </c>
      <c r="H22" s="71">
        <v>2.2269999999999998E-3</v>
      </c>
      <c r="I22" s="71">
        <v>2.3509999999999998E-3</v>
      </c>
      <c r="J22" s="71">
        <v>2.1670000000000001E-3</v>
      </c>
      <c r="K22" s="71">
        <v>2.0470000000000002E-3</v>
      </c>
      <c r="L22" s="71">
        <v>2.1679999999999998E-3</v>
      </c>
      <c r="M22" s="71">
        <v>2.3500000000000001E-3</v>
      </c>
      <c r="N22" s="71">
        <v>2.3869999999999998E-3</v>
      </c>
      <c r="O22" s="71">
        <v>2.0769999999999999E-3</v>
      </c>
      <c r="P22" s="71">
        <v>1.905E-3</v>
      </c>
      <c r="Q22" s="71">
        <v>1.794E-3</v>
      </c>
      <c r="R22" s="71">
        <v>1.5039999999999999E-3</v>
      </c>
      <c r="S22" s="71">
        <v>1.207E-3</v>
      </c>
      <c r="T22" s="71">
        <v>1.091E-3</v>
      </c>
      <c r="U22" s="71">
        <v>7.1199999999999996E-4</v>
      </c>
      <c r="V22" s="71">
        <v>5.2099999999999998E-4</v>
      </c>
      <c r="W22" s="71">
        <v>5.9500000000000004E-4</v>
      </c>
      <c r="X22" s="71">
        <v>2.4600000000000002E-4</v>
      </c>
      <c r="Y22" s="71">
        <v>0</v>
      </c>
      <c r="Z22" s="71">
        <v>-3.3000000000000003E-5</v>
      </c>
      <c r="AA22" s="71">
        <v>-3.8000000000000002E-4</v>
      </c>
      <c r="AB22" s="71">
        <v>-4.9799999999999996E-4</v>
      </c>
      <c r="AC22" s="71">
        <v>-9.2599999999999996E-4</v>
      </c>
      <c r="AD22" s="71">
        <v>-1.2669999999999999E-3</v>
      </c>
      <c r="AE22" s="71">
        <v>-1.691E-3</v>
      </c>
      <c r="AF22" s="71">
        <v>-2.3670000000000002E-3</v>
      </c>
      <c r="AG22" s="71">
        <v>-2.8210000000000002E-3</v>
      </c>
      <c r="AH22" s="71">
        <v>-3.418E-3</v>
      </c>
      <c r="AI22" s="71">
        <v>-4.058E-3</v>
      </c>
    </row>
    <row r="23" spans="1:35" ht="12.75" customHeight="1" x14ac:dyDescent="0.25">
      <c r="A23" s="71">
        <v>-2.6649999999999998E-3</v>
      </c>
      <c r="B23" s="71">
        <v>-8.1599999999999999E-4</v>
      </c>
      <c r="C23" s="71">
        <v>8.6000000000000003E-5</v>
      </c>
      <c r="D23" s="71">
        <v>8.03E-4</v>
      </c>
      <c r="E23" s="71">
        <v>1.289E-3</v>
      </c>
      <c r="F23" s="71">
        <v>1.73E-3</v>
      </c>
      <c r="G23" s="71">
        <v>1.9380000000000001E-3</v>
      </c>
      <c r="H23" s="71">
        <v>1.8140000000000001E-3</v>
      </c>
      <c r="I23" s="71">
        <v>1.7080000000000001E-3</v>
      </c>
      <c r="J23" s="71">
        <v>1.5809999999999999E-3</v>
      </c>
      <c r="K23" s="71">
        <v>1.3600000000000001E-3</v>
      </c>
      <c r="L23" s="71">
        <v>1.4710000000000001E-3</v>
      </c>
      <c r="M23" s="71">
        <v>1.4090000000000001E-3</v>
      </c>
      <c r="N23" s="71">
        <v>1.681E-3</v>
      </c>
      <c r="O23" s="71">
        <v>1.5200000000000001E-3</v>
      </c>
      <c r="P23" s="71">
        <v>1.462E-3</v>
      </c>
      <c r="Q23" s="71">
        <v>1.224E-3</v>
      </c>
      <c r="R23" s="71">
        <v>1.16E-3</v>
      </c>
      <c r="S23" s="71">
        <v>1.0189999999999999E-3</v>
      </c>
      <c r="T23" s="71">
        <v>7.3899999999999997E-4</v>
      </c>
      <c r="U23" s="71">
        <v>5.1500000000000005E-4</v>
      </c>
      <c r="V23" s="71">
        <v>3.3599999999999998E-4</v>
      </c>
      <c r="W23" s="71">
        <v>2.7999999999999998E-4</v>
      </c>
      <c r="X23" s="71">
        <v>1.11E-4</v>
      </c>
      <c r="Y23" s="71">
        <v>0</v>
      </c>
      <c r="Z23" s="71">
        <v>-2.9E-5</v>
      </c>
      <c r="AA23" s="71">
        <v>-4.2000000000000002E-4</v>
      </c>
      <c r="AB23" s="71">
        <v>-5.7600000000000001E-4</v>
      </c>
      <c r="AC23" s="71">
        <v>-8.7799999999999998E-4</v>
      </c>
      <c r="AD23" s="71">
        <v>-1.214E-3</v>
      </c>
      <c r="AE23" s="71">
        <v>-1.6540000000000001E-3</v>
      </c>
      <c r="AF23" s="71">
        <v>-2.1459999999999999E-3</v>
      </c>
      <c r="AG23" s="71">
        <v>-2.7109999999999999E-3</v>
      </c>
      <c r="AH23" s="71">
        <v>-3.31E-3</v>
      </c>
      <c r="AI23" s="71">
        <v>-3.8440000000000002E-3</v>
      </c>
    </row>
    <row r="24" spans="1:35" ht="12.75" customHeight="1" x14ac:dyDescent="0.25">
      <c r="A24" s="71">
        <v>-2.7139999999999998E-3</v>
      </c>
      <c r="B24" s="71">
        <v>-8.4999999999999995E-4</v>
      </c>
      <c r="C24" s="71">
        <v>5.0000000000000004E-6</v>
      </c>
      <c r="D24" s="71">
        <v>6.5200000000000002E-4</v>
      </c>
      <c r="E24" s="71">
        <v>1.044E-3</v>
      </c>
      <c r="F24" s="71">
        <v>1.555E-3</v>
      </c>
      <c r="G24" s="71">
        <v>1.7769999999999999E-3</v>
      </c>
      <c r="H24" s="71">
        <v>1.7359999999999999E-3</v>
      </c>
      <c r="I24" s="71">
        <v>1.7340000000000001E-3</v>
      </c>
      <c r="J24" s="71">
        <v>1.637E-3</v>
      </c>
      <c r="K24" s="71">
        <v>1.366E-3</v>
      </c>
      <c r="L24" s="71">
        <v>1.4319999999999999E-3</v>
      </c>
      <c r="M24" s="71">
        <v>1.7719999999999999E-3</v>
      </c>
      <c r="N24" s="71">
        <v>1.7359999999999999E-3</v>
      </c>
      <c r="O24" s="71">
        <v>1.554E-3</v>
      </c>
      <c r="P24" s="71">
        <v>1.4430000000000001E-3</v>
      </c>
      <c r="Q24" s="71">
        <v>1.389E-3</v>
      </c>
      <c r="R24" s="71">
        <v>9.4600000000000001E-4</v>
      </c>
      <c r="S24" s="71">
        <v>8.7500000000000002E-4</v>
      </c>
      <c r="T24" s="71">
        <v>6.4499999999999996E-4</v>
      </c>
      <c r="U24" s="71">
        <v>3.3500000000000001E-4</v>
      </c>
      <c r="V24" s="71">
        <v>2.52E-4</v>
      </c>
      <c r="W24" s="71">
        <v>2.0000000000000001E-4</v>
      </c>
      <c r="X24" s="71">
        <v>1.46E-4</v>
      </c>
      <c r="Y24" s="71">
        <v>0</v>
      </c>
      <c r="Z24" s="71">
        <v>-5.7000000000000003E-5</v>
      </c>
      <c r="AA24" s="71">
        <v>-4.26E-4</v>
      </c>
      <c r="AB24" s="71">
        <v>-5.7300000000000005E-4</v>
      </c>
      <c r="AC24" s="71">
        <v>-8.4699999999999999E-4</v>
      </c>
      <c r="AD24" s="71">
        <v>-1.2049999999999999E-3</v>
      </c>
      <c r="AE24" s="71">
        <v>-1.603E-3</v>
      </c>
      <c r="AF24" s="71">
        <v>-2.189E-3</v>
      </c>
      <c r="AG24" s="71">
        <v>-2.5720000000000001E-3</v>
      </c>
      <c r="AH24" s="71">
        <v>-3.346E-3</v>
      </c>
      <c r="AI24" s="71">
        <v>-3.9750000000000002E-3</v>
      </c>
    </row>
    <row r="25" spans="1:35" ht="12.75" customHeight="1" x14ac:dyDescent="0.25">
      <c r="A25" s="71">
        <v>-3.676E-3</v>
      </c>
      <c r="B25" s="71">
        <v>-1.67E-3</v>
      </c>
      <c r="C25" s="71">
        <v>-6.5899999999999997E-4</v>
      </c>
      <c r="D25" s="71">
        <v>5.5000000000000002E-5</v>
      </c>
      <c r="E25" s="71">
        <v>8.9899999999999995E-4</v>
      </c>
      <c r="F25" s="71">
        <v>1.273E-3</v>
      </c>
      <c r="G25" s="71">
        <v>1.3979999999999999E-3</v>
      </c>
      <c r="H25" s="71">
        <v>1.4400000000000001E-3</v>
      </c>
      <c r="I25" s="71">
        <v>1.3730000000000001E-3</v>
      </c>
      <c r="J25" s="71">
        <v>1.238E-3</v>
      </c>
      <c r="K25" s="71">
        <v>1.163E-3</v>
      </c>
      <c r="L25" s="71">
        <v>1.3730000000000001E-3</v>
      </c>
      <c r="M25" s="71">
        <v>1.4890000000000001E-3</v>
      </c>
      <c r="N25" s="71">
        <v>1.6490000000000001E-3</v>
      </c>
      <c r="O25" s="71">
        <v>1.4790000000000001E-3</v>
      </c>
      <c r="P25" s="71">
        <v>1.407E-3</v>
      </c>
      <c r="Q25" s="71">
        <v>1.3630000000000001E-3</v>
      </c>
      <c r="R25" s="71">
        <v>1.0189999999999999E-3</v>
      </c>
      <c r="S25" s="71">
        <v>9.2000000000000003E-4</v>
      </c>
      <c r="T25" s="71">
        <v>6.5899999999999997E-4</v>
      </c>
      <c r="U25" s="71">
        <v>4.5199999999999998E-4</v>
      </c>
      <c r="V25" s="71">
        <v>3.0499999999999999E-4</v>
      </c>
      <c r="W25" s="71">
        <v>3.2699999999999998E-4</v>
      </c>
      <c r="X25" s="71">
        <v>9.0000000000000006E-5</v>
      </c>
      <c r="Y25" s="71">
        <v>0</v>
      </c>
      <c r="Z25" s="71">
        <v>-9.9999999999999995E-7</v>
      </c>
      <c r="AA25" s="71">
        <v>-2.9700000000000001E-4</v>
      </c>
      <c r="AB25" s="71">
        <v>-3.0699999999999998E-4</v>
      </c>
      <c r="AC25" s="71">
        <v>-6.9099999999999999E-4</v>
      </c>
      <c r="AD25" s="71">
        <v>-9.3000000000000005E-4</v>
      </c>
      <c r="AE25" s="71">
        <v>-1.3179999999999999E-3</v>
      </c>
      <c r="AF25" s="71">
        <v>-1.745E-3</v>
      </c>
      <c r="AG25" s="71">
        <v>-2.2279999999999999E-3</v>
      </c>
      <c r="AH25" s="71">
        <v>-2.7810000000000001E-3</v>
      </c>
      <c r="AI25" s="71">
        <v>-3.1640000000000001E-3</v>
      </c>
    </row>
    <row r="26" spans="1:35" ht="12.75" customHeight="1" x14ac:dyDescent="0.25">
      <c r="A26" s="71">
        <v>-3.4770000000000001E-3</v>
      </c>
      <c r="B26" s="71">
        <v>-1.624E-3</v>
      </c>
      <c r="C26" s="71">
        <v>-7.1699999999999997E-4</v>
      </c>
      <c r="D26" s="71">
        <v>3.3000000000000003E-5</v>
      </c>
      <c r="E26" s="71">
        <v>5.1999999999999995E-4</v>
      </c>
      <c r="F26" s="71">
        <v>1.059E-3</v>
      </c>
      <c r="G26" s="71">
        <v>1.276E-3</v>
      </c>
      <c r="H26" s="71">
        <v>1.2030000000000001E-3</v>
      </c>
      <c r="I26" s="71">
        <v>1.212E-3</v>
      </c>
      <c r="J26" s="71">
        <v>1.173E-3</v>
      </c>
      <c r="K26" s="71">
        <v>9.4799999999999995E-4</v>
      </c>
      <c r="L26" s="71">
        <v>1.036E-3</v>
      </c>
      <c r="M26" s="71">
        <v>1.222E-3</v>
      </c>
      <c r="N26" s="71">
        <v>1.341E-3</v>
      </c>
      <c r="O26" s="71">
        <v>1.188E-3</v>
      </c>
      <c r="P26" s="71">
        <v>1.1980000000000001E-3</v>
      </c>
      <c r="Q26" s="71">
        <v>1.0679999999999999E-3</v>
      </c>
      <c r="R26" s="71">
        <v>9.5200000000000005E-4</v>
      </c>
      <c r="S26" s="71">
        <v>8.4800000000000001E-4</v>
      </c>
      <c r="T26" s="71">
        <v>4.7800000000000002E-4</v>
      </c>
      <c r="U26" s="71">
        <v>2.6899999999999998E-4</v>
      </c>
      <c r="V26" s="71">
        <v>1.7699999999999999E-4</v>
      </c>
      <c r="W26" s="71">
        <v>1.9599999999999999E-4</v>
      </c>
      <c r="X26" s="71">
        <v>1.56E-4</v>
      </c>
      <c r="Y26" s="71">
        <v>0</v>
      </c>
      <c r="Z26" s="71">
        <v>1.17E-4</v>
      </c>
      <c r="AA26" s="71">
        <v>-2.05E-4</v>
      </c>
      <c r="AB26" s="71">
        <v>-2.9300000000000002E-4</v>
      </c>
      <c r="AC26" s="71">
        <v>-6.3900000000000003E-4</v>
      </c>
      <c r="AD26" s="71">
        <v>-9.0200000000000002E-4</v>
      </c>
      <c r="AE26" s="71">
        <v>-1.2229999999999999E-3</v>
      </c>
      <c r="AF26" s="71">
        <v>-1.745E-3</v>
      </c>
      <c r="AG26" s="71">
        <v>-2.0990000000000002E-3</v>
      </c>
      <c r="AH26" s="71">
        <v>-2.65E-3</v>
      </c>
      <c r="AI26" s="71">
        <v>-3.264E-3</v>
      </c>
    </row>
    <row r="27" spans="1:35" ht="12.75" customHeight="1" x14ac:dyDescent="0.25">
      <c r="A27" s="71">
        <v>-3.7659999999999998E-3</v>
      </c>
      <c r="B27" s="71">
        <v>-1.6930000000000001E-3</v>
      </c>
      <c r="C27" s="71">
        <v>-7.4399999999999998E-4</v>
      </c>
      <c r="D27" s="71">
        <v>-1.1900000000000001E-4</v>
      </c>
      <c r="E27" s="71">
        <v>4.35E-4</v>
      </c>
      <c r="F27" s="71">
        <v>9.01E-4</v>
      </c>
      <c r="G27" s="71">
        <v>1.078E-3</v>
      </c>
      <c r="H27" s="71">
        <v>1.0759999999999999E-3</v>
      </c>
      <c r="I27" s="71">
        <v>1.047E-3</v>
      </c>
      <c r="J27" s="71">
        <v>9.2400000000000002E-4</v>
      </c>
      <c r="K27" s="71">
        <v>7.3800000000000005E-4</v>
      </c>
      <c r="L27" s="71">
        <v>8.4199999999999998E-4</v>
      </c>
      <c r="M27" s="71">
        <v>1.0970000000000001E-3</v>
      </c>
      <c r="N27" s="71">
        <v>1.1509999999999999E-3</v>
      </c>
      <c r="O27" s="71">
        <v>1.0150000000000001E-3</v>
      </c>
      <c r="P27" s="71">
        <v>9.5799999999999998E-4</v>
      </c>
      <c r="Q27" s="71">
        <v>8.7799999999999998E-4</v>
      </c>
      <c r="R27" s="71">
        <v>5.9699999999999998E-4</v>
      </c>
      <c r="S27" s="71">
        <v>5.1999999999999995E-4</v>
      </c>
      <c r="T27" s="71">
        <v>5.0699999999999996E-4</v>
      </c>
      <c r="U27" s="71">
        <v>2.1000000000000001E-4</v>
      </c>
      <c r="V27" s="71">
        <v>8.2999999999999998E-5</v>
      </c>
      <c r="W27" s="71">
        <v>1.9799999999999999E-4</v>
      </c>
      <c r="X27" s="71">
        <v>9.7E-5</v>
      </c>
      <c r="Y27" s="71">
        <v>0</v>
      </c>
      <c r="Z27" s="71">
        <v>5.7000000000000003E-5</v>
      </c>
      <c r="AA27" s="71">
        <v>-2.03E-4</v>
      </c>
      <c r="AB27" s="71">
        <v>-2.1499999999999999E-4</v>
      </c>
      <c r="AC27" s="71">
        <v>-4.9100000000000001E-4</v>
      </c>
      <c r="AD27" s="71">
        <v>-8.4900000000000004E-4</v>
      </c>
      <c r="AE27" s="71">
        <v>-1.121E-3</v>
      </c>
      <c r="AF27" s="71">
        <v>-1.714E-3</v>
      </c>
      <c r="AG27" s="71">
        <v>-2.0379999999999999E-3</v>
      </c>
      <c r="AH27" s="71">
        <v>-2.637E-3</v>
      </c>
      <c r="AI27" s="71">
        <v>-3.2320000000000001E-3</v>
      </c>
    </row>
    <row r="28" spans="1:35" ht="12.75" customHeight="1" x14ac:dyDescent="0.25">
      <c r="A28" s="71">
        <v>-3.9960000000000004E-3</v>
      </c>
      <c r="B28" s="71">
        <v>-2.042E-3</v>
      </c>
      <c r="C28" s="71">
        <v>-1.1620000000000001E-3</v>
      </c>
      <c r="D28" s="71">
        <v>-5.2400000000000005E-4</v>
      </c>
      <c r="E28" s="71">
        <v>1.66E-4</v>
      </c>
      <c r="F28" s="71">
        <v>6.0499999999999996E-4</v>
      </c>
      <c r="G28" s="71">
        <v>7.1299999999999998E-4</v>
      </c>
      <c r="H28" s="71">
        <v>7.8399999999999997E-4</v>
      </c>
      <c r="I28" s="71">
        <v>8.1099999999999998E-4</v>
      </c>
      <c r="J28" s="71">
        <v>7.4200000000000004E-4</v>
      </c>
      <c r="K28" s="71">
        <v>6.3199999999999997E-4</v>
      </c>
      <c r="L28" s="71">
        <v>7.9600000000000005E-4</v>
      </c>
      <c r="M28" s="71">
        <v>8.7299999999999997E-4</v>
      </c>
      <c r="N28" s="71">
        <v>1.049E-3</v>
      </c>
      <c r="O28" s="71">
        <v>9.9500000000000001E-4</v>
      </c>
      <c r="P28" s="71">
        <v>1.031E-3</v>
      </c>
      <c r="Q28" s="71">
        <v>9.1500000000000001E-4</v>
      </c>
      <c r="R28" s="71">
        <v>8.2100000000000001E-4</v>
      </c>
      <c r="S28" s="71">
        <v>6.6799999999999997E-4</v>
      </c>
      <c r="T28" s="71">
        <v>4.9700000000000005E-4</v>
      </c>
      <c r="U28" s="71">
        <v>2.8699999999999998E-4</v>
      </c>
      <c r="V28" s="71">
        <v>2.24E-4</v>
      </c>
      <c r="W28" s="71">
        <v>2.7999999999999998E-4</v>
      </c>
      <c r="X28" s="71">
        <v>1.21E-4</v>
      </c>
      <c r="Y28" s="71">
        <v>0</v>
      </c>
      <c r="Z28" s="71">
        <v>1.27E-4</v>
      </c>
      <c r="AA28" s="71">
        <v>-1.22E-4</v>
      </c>
      <c r="AB28" s="71">
        <v>-8.2000000000000001E-5</v>
      </c>
      <c r="AC28" s="71">
        <v>-4.0900000000000002E-4</v>
      </c>
      <c r="AD28" s="71">
        <v>-6.8599999999999998E-4</v>
      </c>
      <c r="AE28" s="71">
        <v>-9.5799999999999998E-4</v>
      </c>
      <c r="AF28" s="71">
        <v>-1.3179999999999999E-3</v>
      </c>
      <c r="AG28" s="71">
        <v>-1.7589999999999999E-3</v>
      </c>
      <c r="AH28" s="71">
        <v>-2.3189999999999999E-3</v>
      </c>
      <c r="AI28" s="71">
        <v>-2.751E-3</v>
      </c>
    </row>
    <row r="29" spans="1:35" ht="12.75" customHeight="1" x14ac:dyDescent="0.25">
      <c r="A29" s="71">
        <v>-4.1749999999999999E-3</v>
      </c>
      <c r="B29" s="71">
        <v>-2.2690000000000002E-3</v>
      </c>
      <c r="C29" s="71">
        <v>-1.2780000000000001E-3</v>
      </c>
      <c r="D29" s="71">
        <v>-5.2300000000000003E-4</v>
      </c>
      <c r="E29" s="71">
        <v>-6.9999999999999999E-6</v>
      </c>
      <c r="F29" s="71">
        <v>5.1500000000000005E-4</v>
      </c>
      <c r="G29" s="71">
        <v>7.6400000000000003E-4</v>
      </c>
      <c r="H29" s="71">
        <v>6.9499999999999998E-4</v>
      </c>
      <c r="I29" s="71">
        <v>8.1400000000000005E-4</v>
      </c>
      <c r="J29" s="71">
        <v>8.5599999999999999E-4</v>
      </c>
      <c r="K29" s="71">
        <v>6.3699999999999998E-4</v>
      </c>
      <c r="L29" s="71">
        <v>7.6199999999999998E-4</v>
      </c>
      <c r="M29" s="71">
        <v>1.0430000000000001E-3</v>
      </c>
      <c r="N29" s="71">
        <v>1.0740000000000001E-3</v>
      </c>
      <c r="O29" s="71">
        <v>9.7599999999999998E-4</v>
      </c>
      <c r="P29" s="71">
        <v>9.7900000000000005E-4</v>
      </c>
      <c r="Q29" s="71">
        <v>8.2100000000000001E-4</v>
      </c>
      <c r="R29" s="71">
        <v>6.1300000000000005E-4</v>
      </c>
      <c r="S29" s="71">
        <v>5.6899999999999995E-4</v>
      </c>
      <c r="T29" s="71">
        <v>2.5799999999999998E-4</v>
      </c>
      <c r="U29" s="71">
        <v>2.8E-5</v>
      </c>
      <c r="V29" s="71">
        <v>-2.8E-5</v>
      </c>
      <c r="W29" s="71">
        <v>8.6000000000000003E-5</v>
      </c>
      <c r="X29" s="71">
        <v>4.0000000000000003E-5</v>
      </c>
      <c r="Y29" s="71">
        <v>0</v>
      </c>
      <c r="Z29" s="71">
        <v>9.2E-5</v>
      </c>
      <c r="AA29" s="71">
        <v>-1.47E-4</v>
      </c>
      <c r="AB29" s="71">
        <v>-2.02E-4</v>
      </c>
      <c r="AC29" s="71">
        <v>-4.0999999999999999E-4</v>
      </c>
      <c r="AD29" s="71">
        <v>-6.5099999999999999E-4</v>
      </c>
      <c r="AE29" s="71">
        <v>-1.0480000000000001E-3</v>
      </c>
      <c r="AF29" s="71">
        <v>-1.4729999999999999E-3</v>
      </c>
      <c r="AG29" s="71">
        <v>-1.7470000000000001E-3</v>
      </c>
      <c r="AH29" s="71">
        <v>-2.2829999999999999E-3</v>
      </c>
      <c r="AI29" s="71">
        <v>-2.8389999999999999E-3</v>
      </c>
    </row>
    <row r="30" spans="1:35" ht="12.75" customHeight="1" x14ac:dyDescent="0.25">
      <c r="A30" s="71">
        <v>-4.4910000000000002E-3</v>
      </c>
      <c r="B30" s="71">
        <v>-2.4269999999999999E-3</v>
      </c>
      <c r="C30" s="71">
        <v>-1.4499999999999999E-3</v>
      </c>
      <c r="D30" s="71">
        <v>-8.3799999999999999E-4</v>
      </c>
      <c r="E30" s="71">
        <v>-2.1100000000000001E-4</v>
      </c>
      <c r="F30" s="71">
        <v>2.5300000000000002E-4</v>
      </c>
      <c r="G30" s="71">
        <v>3.7100000000000002E-4</v>
      </c>
      <c r="H30" s="71">
        <v>4.7100000000000001E-4</v>
      </c>
      <c r="I30" s="71">
        <v>4.64E-4</v>
      </c>
      <c r="J30" s="71">
        <v>3.86E-4</v>
      </c>
      <c r="K30" s="71">
        <v>2.63E-4</v>
      </c>
      <c r="L30" s="71">
        <v>4.1300000000000001E-4</v>
      </c>
      <c r="M30" s="71">
        <v>6.4499999999999996E-4</v>
      </c>
      <c r="N30" s="71">
        <v>7.5000000000000002E-4</v>
      </c>
      <c r="O30" s="71">
        <v>7.0699999999999995E-4</v>
      </c>
      <c r="P30" s="71">
        <v>6.4000000000000005E-4</v>
      </c>
      <c r="Q30" s="71">
        <v>6.3199999999999997E-4</v>
      </c>
      <c r="R30" s="71">
        <v>4.1899999999999999E-4</v>
      </c>
      <c r="S30" s="71">
        <v>3.9599999999999998E-4</v>
      </c>
      <c r="T30" s="71">
        <v>2.32E-4</v>
      </c>
      <c r="U30" s="71">
        <v>1.3799999999999999E-4</v>
      </c>
      <c r="V30" s="71">
        <v>1.2999999999999999E-5</v>
      </c>
      <c r="W30" s="71">
        <v>8.7000000000000001E-5</v>
      </c>
      <c r="X30" s="71">
        <v>2.1999999999999999E-5</v>
      </c>
      <c r="Y30" s="71">
        <v>0</v>
      </c>
      <c r="Z30" s="71">
        <v>1.13E-4</v>
      </c>
      <c r="AA30" s="71">
        <v>-7.2999999999999999E-5</v>
      </c>
      <c r="AB30" s="71">
        <v>-1.4100000000000001E-4</v>
      </c>
      <c r="AC30" s="71">
        <v>-4.15E-4</v>
      </c>
      <c r="AD30" s="71">
        <v>-6.4300000000000002E-4</v>
      </c>
      <c r="AE30" s="71">
        <v>-8.8699999999999998E-4</v>
      </c>
      <c r="AF30" s="71">
        <v>-1.408E-3</v>
      </c>
      <c r="AG30" s="71">
        <v>-1.6559999999999999E-3</v>
      </c>
      <c r="AH30" s="71">
        <v>-2.2420000000000001E-3</v>
      </c>
      <c r="AI30" s="71">
        <v>-2.6649999999999998E-3</v>
      </c>
    </row>
    <row r="31" spans="1:35" ht="12.75" customHeight="1" x14ac:dyDescent="0.25">
      <c r="A31" s="71">
        <v>-4.0390000000000001E-3</v>
      </c>
      <c r="B31" s="71">
        <v>-2.0999999999999999E-3</v>
      </c>
      <c r="C31" s="71">
        <v>-1.219E-3</v>
      </c>
      <c r="D31" s="71">
        <v>-5.7499999999999999E-4</v>
      </c>
      <c r="E31" s="71">
        <v>-2.6999999999999999E-5</v>
      </c>
      <c r="F31" s="71">
        <v>3.7100000000000002E-4</v>
      </c>
      <c r="G31" s="71">
        <v>4.9700000000000005E-4</v>
      </c>
      <c r="H31" s="71">
        <v>4.8500000000000003E-4</v>
      </c>
      <c r="I31" s="71">
        <v>4.2099999999999999E-4</v>
      </c>
      <c r="J31" s="71">
        <v>4.0900000000000002E-4</v>
      </c>
      <c r="K31" s="71">
        <v>1.94E-4</v>
      </c>
      <c r="L31" s="71">
        <v>2.7599999999999999E-4</v>
      </c>
      <c r="M31" s="71">
        <v>4.2000000000000002E-4</v>
      </c>
      <c r="N31" s="71">
        <v>5.6400000000000005E-4</v>
      </c>
      <c r="O31" s="71">
        <v>5.1599999999999997E-4</v>
      </c>
      <c r="P31" s="71">
        <v>6.4099999999999997E-4</v>
      </c>
      <c r="Q31" s="71">
        <v>5.1500000000000005E-4</v>
      </c>
      <c r="R31" s="71">
        <v>4.4299999999999998E-4</v>
      </c>
      <c r="S31" s="71">
        <v>4.28E-4</v>
      </c>
      <c r="T31" s="71">
        <v>2.1100000000000001E-4</v>
      </c>
      <c r="U31" s="71">
        <v>-6.9999999999999999E-6</v>
      </c>
      <c r="V31" s="71">
        <v>1.8E-5</v>
      </c>
      <c r="W31" s="71">
        <v>8.7000000000000001E-5</v>
      </c>
      <c r="X31" s="71">
        <v>4.1E-5</v>
      </c>
      <c r="Y31" s="71">
        <v>0</v>
      </c>
      <c r="Z31" s="71">
        <v>1.08E-4</v>
      </c>
      <c r="AA31" s="71">
        <v>-1.01E-4</v>
      </c>
      <c r="AB31" s="71">
        <v>-9.5000000000000005E-5</v>
      </c>
      <c r="AC31" s="71">
        <v>-2.99E-4</v>
      </c>
      <c r="AD31" s="71">
        <v>-5.5199999999999997E-4</v>
      </c>
      <c r="AE31" s="71">
        <v>-7.8399999999999997E-4</v>
      </c>
      <c r="AF31" s="71">
        <v>-1.1999999999999999E-3</v>
      </c>
      <c r="AG31" s="71">
        <v>-1.686E-3</v>
      </c>
      <c r="AH31" s="71">
        <v>-2.0830000000000002E-3</v>
      </c>
      <c r="AI31" s="71">
        <v>-2.6029999999999998E-3</v>
      </c>
    </row>
    <row r="32" spans="1:35" ht="12.75" customHeight="1" x14ac:dyDescent="0.25">
      <c r="A32" s="71">
        <v>-4.3569999999999998E-3</v>
      </c>
      <c r="B32" s="71">
        <v>-2.431E-3</v>
      </c>
      <c r="C32" s="71">
        <v>-1.552E-3</v>
      </c>
      <c r="D32" s="71">
        <v>-8.7799999999999998E-4</v>
      </c>
      <c r="E32" s="71">
        <v>-3.8000000000000002E-4</v>
      </c>
      <c r="F32" s="71">
        <v>9.7999999999999997E-5</v>
      </c>
      <c r="G32" s="71">
        <v>4.46E-4</v>
      </c>
      <c r="H32" s="71">
        <v>4.26E-4</v>
      </c>
      <c r="I32" s="71">
        <v>5.0100000000000003E-4</v>
      </c>
      <c r="J32" s="71">
        <v>4.84E-4</v>
      </c>
      <c r="K32" s="71">
        <v>3.6299999999999999E-4</v>
      </c>
      <c r="L32" s="71">
        <v>5.1099999999999995E-4</v>
      </c>
      <c r="M32" s="71">
        <v>7.5699999999999997E-4</v>
      </c>
      <c r="N32" s="71">
        <v>9.0300000000000005E-4</v>
      </c>
      <c r="O32" s="71">
        <v>7.8600000000000002E-4</v>
      </c>
      <c r="P32" s="71">
        <v>7.2999999999999996E-4</v>
      </c>
      <c r="Q32" s="71">
        <v>6.2500000000000001E-4</v>
      </c>
      <c r="R32" s="71">
        <v>4.84E-4</v>
      </c>
      <c r="S32" s="71">
        <v>3.8499999999999998E-4</v>
      </c>
      <c r="T32" s="71">
        <v>1.6899999999999999E-4</v>
      </c>
      <c r="U32" s="71">
        <v>-8.2000000000000001E-5</v>
      </c>
      <c r="V32" s="71">
        <v>-1.1900000000000001E-4</v>
      </c>
      <c r="W32" s="71">
        <v>2.1999999999999999E-5</v>
      </c>
      <c r="X32" s="71">
        <v>3.3000000000000003E-5</v>
      </c>
      <c r="Y32" s="71">
        <v>0</v>
      </c>
      <c r="Z32" s="71">
        <v>8.3999999999999995E-5</v>
      </c>
      <c r="AA32" s="71">
        <v>-9.3999999999999994E-5</v>
      </c>
      <c r="AB32" s="71">
        <v>-1.01E-4</v>
      </c>
      <c r="AC32" s="71">
        <v>-2.9799999999999998E-4</v>
      </c>
      <c r="AD32" s="71">
        <v>-5.8399999999999999E-4</v>
      </c>
      <c r="AE32" s="71">
        <v>-8.4699999999999999E-4</v>
      </c>
      <c r="AF32" s="71">
        <v>-1.2830000000000001E-3</v>
      </c>
      <c r="AG32" s="71">
        <v>-1.534E-3</v>
      </c>
      <c r="AH32" s="71">
        <v>-1.99E-3</v>
      </c>
      <c r="AI32" s="71">
        <v>-2.581E-3</v>
      </c>
    </row>
    <row r="33" spans="1:35" ht="12.75" customHeight="1" x14ac:dyDescent="0.25">
      <c r="A33" s="71">
        <v>-4.3470000000000002E-3</v>
      </c>
      <c r="B33" s="71">
        <v>-2.3709999999999998E-3</v>
      </c>
      <c r="C33" s="71">
        <v>-1.433E-3</v>
      </c>
      <c r="D33" s="71">
        <v>-7.7899999999999996E-4</v>
      </c>
      <c r="E33" s="71">
        <v>-8.5000000000000006E-5</v>
      </c>
      <c r="F33" s="71">
        <v>3.5100000000000002E-4</v>
      </c>
      <c r="G33" s="71">
        <v>4.66E-4</v>
      </c>
      <c r="H33" s="71">
        <v>5.44E-4</v>
      </c>
      <c r="I33" s="71">
        <v>6.4599999999999998E-4</v>
      </c>
      <c r="J33" s="71">
        <v>5.71E-4</v>
      </c>
      <c r="K33" s="71">
        <v>6.1300000000000005E-4</v>
      </c>
      <c r="L33" s="71">
        <v>7.6800000000000002E-4</v>
      </c>
      <c r="M33" s="71">
        <v>1.039E-3</v>
      </c>
      <c r="N33" s="71">
        <v>1.0319999999999999E-3</v>
      </c>
      <c r="O33" s="71">
        <v>1.029E-3</v>
      </c>
      <c r="P33" s="71">
        <v>9.6900000000000003E-4</v>
      </c>
      <c r="Q33" s="71">
        <v>8.4999999999999995E-4</v>
      </c>
      <c r="R33" s="71">
        <v>6.7000000000000002E-4</v>
      </c>
      <c r="S33" s="71">
        <v>4.7399999999999997E-4</v>
      </c>
      <c r="T33" s="71">
        <v>3.5100000000000002E-4</v>
      </c>
      <c r="U33" s="71">
        <v>1.05E-4</v>
      </c>
      <c r="V33" s="71">
        <v>5.1999999999999997E-5</v>
      </c>
      <c r="W33" s="71">
        <v>8.0000000000000007E-5</v>
      </c>
      <c r="X33" s="71">
        <v>4.8000000000000001E-5</v>
      </c>
      <c r="Y33" s="71">
        <v>0</v>
      </c>
      <c r="Z33" s="71">
        <v>1.56E-4</v>
      </c>
      <c r="AA33" s="71">
        <v>5.0000000000000004E-6</v>
      </c>
      <c r="AB33" s="71">
        <v>1.2999999999999999E-5</v>
      </c>
      <c r="AC33" s="71">
        <v>-2.05E-4</v>
      </c>
      <c r="AD33" s="71">
        <v>-4.2700000000000002E-4</v>
      </c>
      <c r="AE33" s="71">
        <v>-6.9999999999999999E-4</v>
      </c>
      <c r="AF33" s="71">
        <v>-1.0740000000000001E-3</v>
      </c>
      <c r="AG33" s="71">
        <v>-1.377E-3</v>
      </c>
      <c r="AH33" s="71">
        <v>-1.846E-3</v>
      </c>
      <c r="AI33" s="71">
        <v>-2.2070000000000002E-3</v>
      </c>
    </row>
    <row r="34" spans="1:35" ht="12.75" customHeight="1" x14ac:dyDescent="0.25">
      <c r="A34" s="71">
        <v>-4.2199999999999998E-3</v>
      </c>
      <c r="B34" s="71">
        <v>-2.2769999999999999E-3</v>
      </c>
      <c r="C34" s="71">
        <v>-1.3680000000000001E-3</v>
      </c>
      <c r="D34" s="71">
        <v>-6.8000000000000005E-4</v>
      </c>
      <c r="E34" s="71">
        <v>-1.95E-4</v>
      </c>
      <c r="F34" s="71">
        <v>2.9500000000000001E-4</v>
      </c>
      <c r="G34" s="71">
        <v>5.0100000000000003E-4</v>
      </c>
      <c r="H34" s="71">
        <v>4.8999999999999998E-4</v>
      </c>
      <c r="I34" s="71">
        <v>4.8000000000000001E-4</v>
      </c>
      <c r="J34" s="71">
        <v>4.5199999999999998E-4</v>
      </c>
      <c r="K34" s="71">
        <v>2.6600000000000001E-4</v>
      </c>
      <c r="L34" s="71">
        <v>3.7100000000000002E-4</v>
      </c>
      <c r="M34" s="71">
        <v>5.0199999999999995E-4</v>
      </c>
      <c r="N34" s="71">
        <v>7.0500000000000001E-4</v>
      </c>
      <c r="O34" s="71">
        <v>6.1200000000000002E-4</v>
      </c>
      <c r="P34" s="71">
        <v>6.7599999999999995E-4</v>
      </c>
      <c r="Q34" s="71">
        <v>6.1799999999999995E-4</v>
      </c>
      <c r="R34" s="71">
        <v>4.6299999999999998E-4</v>
      </c>
      <c r="S34" s="71">
        <v>5.3399999999999997E-4</v>
      </c>
      <c r="T34" s="71">
        <v>1.5100000000000001E-4</v>
      </c>
      <c r="U34" s="71">
        <v>-3.0000000000000001E-5</v>
      </c>
      <c r="V34" s="71">
        <v>-4.3999999999999999E-5</v>
      </c>
      <c r="W34" s="71">
        <v>4.1999999999999998E-5</v>
      </c>
      <c r="X34" s="71">
        <v>2.0999999999999999E-5</v>
      </c>
      <c r="Y34" s="71">
        <v>0</v>
      </c>
      <c r="Z34" s="71">
        <v>1.2899999999999999E-4</v>
      </c>
      <c r="AA34" s="71">
        <v>-8.0000000000000007E-5</v>
      </c>
      <c r="AB34" s="71">
        <v>-6.8999999999999997E-5</v>
      </c>
      <c r="AC34" s="71">
        <v>-2.7999999999999998E-4</v>
      </c>
      <c r="AD34" s="71">
        <v>-5.5099999999999995E-4</v>
      </c>
      <c r="AE34" s="71">
        <v>-7.3800000000000005E-4</v>
      </c>
      <c r="AF34" s="71">
        <v>-1.124E-3</v>
      </c>
      <c r="AG34" s="71">
        <v>-1.5679999999999999E-3</v>
      </c>
      <c r="AH34" s="71">
        <v>-1.9710000000000001E-3</v>
      </c>
      <c r="AI34" s="71">
        <v>-2.3999999999999998E-3</v>
      </c>
    </row>
    <row r="35" spans="1:35" ht="12.75" customHeight="1" x14ac:dyDescent="0.25">
      <c r="A35" s="71">
        <v>-3.784E-3</v>
      </c>
      <c r="B35" s="71">
        <v>-1.8469999999999999E-3</v>
      </c>
      <c r="C35" s="71">
        <v>-9.9099999999999991E-4</v>
      </c>
      <c r="D35" s="71">
        <v>-4.7199999999999998E-4</v>
      </c>
      <c r="E35" s="71">
        <v>-9.9999999999999995E-7</v>
      </c>
      <c r="F35" s="71">
        <v>3.5799999999999997E-4</v>
      </c>
      <c r="G35" s="71">
        <v>5.8600000000000004E-4</v>
      </c>
      <c r="H35" s="71">
        <v>6.1799999999999995E-4</v>
      </c>
      <c r="I35" s="71">
        <v>5.8E-4</v>
      </c>
      <c r="J35" s="71">
        <v>5.2999999999999998E-4</v>
      </c>
      <c r="K35" s="71">
        <v>3.3399999999999999E-4</v>
      </c>
      <c r="L35" s="71">
        <v>4.15E-4</v>
      </c>
      <c r="M35" s="71">
        <v>6.02E-4</v>
      </c>
      <c r="N35" s="71">
        <v>7.2999999999999996E-4</v>
      </c>
      <c r="O35" s="71">
        <v>5.9800000000000001E-4</v>
      </c>
      <c r="P35" s="71">
        <v>5.8900000000000001E-4</v>
      </c>
      <c r="Q35" s="71">
        <v>6.11E-4</v>
      </c>
      <c r="R35" s="71">
        <v>3.5E-4</v>
      </c>
      <c r="S35" s="71">
        <v>2.9700000000000001E-4</v>
      </c>
      <c r="T35" s="71">
        <v>1.34E-4</v>
      </c>
      <c r="U35" s="71">
        <v>6.7000000000000002E-5</v>
      </c>
      <c r="V35" s="71">
        <v>-4.8999999999999998E-5</v>
      </c>
      <c r="W35" s="71">
        <v>6.4999999999999994E-5</v>
      </c>
      <c r="X35" s="71">
        <v>1.0000000000000001E-5</v>
      </c>
      <c r="Y35" s="71">
        <v>0</v>
      </c>
      <c r="Z35" s="71">
        <v>9.6000000000000002E-5</v>
      </c>
      <c r="AA35" s="71">
        <v>-7.7999999999999999E-5</v>
      </c>
      <c r="AB35" s="71">
        <v>-1.63E-4</v>
      </c>
      <c r="AC35" s="71">
        <v>-3.1599999999999998E-4</v>
      </c>
      <c r="AD35" s="71">
        <v>-5.7300000000000005E-4</v>
      </c>
      <c r="AE35" s="71">
        <v>-8.5899999999999995E-4</v>
      </c>
      <c r="AF35" s="71">
        <v>-1.2459999999999999E-3</v>
      </c>
      <c r="AG35" s="71">
        <v>-1.449E-3</v>
      </c>
      <c r="AH35" s="71">
        <v>-2.0100000000000001E-3</v>
      </c>
      <c r="AI35" s="71">
        <v>-2.5699999999999998E-3</v>
      </c>
    </row>
    <row r="36" spans="1:35" ht="12.75" customHeight="1" x14ac:dyDescent="0.25">
      <c r="A36" s="71">
        <v>-3.7330000000000002E-3</v>
      </c>
      <c r="B36" s="71">
        <v>-1.7769999999999999E-3</v>
      </c>
      <c r="C36" s="71">
        <v>-9.1600000000000004E-4</v>
      </c>
      <c r="D36" s="71">
        <v>-3.4000000000000002E-4</v>
      </c>
      <c r="E36" s="71">
        <v>2.9100000000000003E-4</v>
      </c>
      <c r="F36" s="71">
        <v>6.4800000000000003E-4</v>
      </c>
      <c r="G36" s="71">
        <v>7.7499999999999997E-4</v>
      </c>
      <c r="H36" s="71">
        <v>8.3100000000000003E-4</v>
      </c>
      <c r="I36" s="71">
        <v>8.3799999999999999E-4</v>
      </c>
      <c r="J36" s="71">
        <v>7.7399999999999995E-4</v>
      </c>
      <c r="K36" s="71">
        <v>6.5399999999999996E-4</v>
      </c>
      <c r="L36" s="71">
        <v>7.7099999999999998E-4</v>
      </c>
      <c r="M36" s="71">
        <v>1.0039999999999999E-3</v>
      </c>
      <c r="N36" s="71">
        <v>1.0529999999999999E-3</v>
      </c>
      <c r="O36" s="71">
        <v>1.013E-3</v>
      </c>
      <c r="P36" s="71">
        <v>9.5799999999999998E-4</v>
      </c>
      <c r="Q36" s="71">
        <v>8.2799999999999996E-4</v>
      </c>
      <c r="R36" s="71">
        <v>6.9700000000000003E-4</v>
      </c>
      <c r="S36" s="71">
        <v>5.4100000000000003E-4</v>
      </c>
      <c r="T36" s="71">
        <v>3.6099999999999999E-4</v>
      </c>
      <c r="U36" s="71">
        <v>1.3799999999999999E-4</v>
      </c>
      <c r="V36" s="71">
        <v>1.08E-4</v>
      </c>
      <c r="W36" s="71">
        <v>1.4799999999999999E-4</v>
      </c>
      <c r="X36" s="71">
        <v>1.4E-5</v>
      </c>
      <c r="Y36" s="71">
        <v>0</v>
      </c>
      <c r="Z36" s="71">
        <v>1.15E-4</v>
      </c>
      <c r="AA36" s="71">
        <v>-3.9999999999999998E-6</v>
      </c>
      <c r="AB36" s="71">
        <v>-1.0000000000000001E-5</v>
      </c>
      <c r="AC36" s="71">
        <v>-2.1599999999999999E-4</v>
      </c>
      <c r="AD36" s="71">
        <v>-4.6900000000000002E-4</v>
      </c>
      <c r="AE36" s="71">
        <v>-6.2600000000000004E-4</v>
      </c>
      <c r="AF36" s="71">
        <v>-9.8299999999999993E-4</v>
      </c>
      <c r="AG36" s="71">
        <v>-1.384E-3</v>
      </c>
      <c r="AH36" s="71">
        <v>-1.7780000000000001E-3</v>
      </c>
      <c r="AI36" s="71">
        <v>-2.1320000000000002E-3</v>
      </c>
    </row>
    <row r="37" spans="1:35" ht="12.75" customHeight="1" x14ac:dyDescent="0.25">
      <c r="A37" s="71">
        <v>-3.607E-3</v>
      </c>
      <c r="B37" s="71">
        <v>-1.8420000000000001E-3</v>
      </c>
      <c r="C37" s="71">
        <v>-9.5399999999999999E-4</v>
      </c>
      <c r="D37" s="71">
        <v>-2.6699999999999998E-4</v>
      </c>
      <c r="E37" s="71">
        <v>2.6200000000000003E-4</v>
      </c>
      <c r="F37" s="71">
        <v>6.9800000000000005E-4</v>
      </c>
      <c r="G37" s="71">
        <v>9.7000000000000005E-4</v>
      </c>
      <c r="H37" s="71">
        <v>9.7499999999999996E-4</v>
      </c>
      <c r="I37" s="71">
        <v>1.057E-3</v>
      </c>
      <c r="J37" s="71">
        <v>1.0839999999999999E-3</v>
      </c>
      <c r="K37" s="71">
        <v>9.8400000000000007E-4</v>
      </c>
      <c r="L37" s="71">
        <v>1.137E-3</v>
      </c>
      <c r="M37" s="71">
        <v>1.299E-3</v>
      </c>
      <c r="N37" s="71">
        <v>1.4339999999999999E-3</v>
      </c>
      <c r="O37" s="71">
        <v>1.333E-3</v>
      </c>
      <c r="P37" s="71">
        <v>1.2290000000000001E-3</v>
      </c>
      <c r="Q37" s="71">
        <v>1.0790000000000001E-3</v>
      </c>
      <c r="R37" s="71">
        <v>8.5599999999999999E-4</v>
      </c>
      <c r="S37" s="71">
        <v>7.1299999999999998E-4</v>
      </c>
      <c r="T37" s="71">
        <v>3.1399999999999999E-4</v>
      </c>
      <c r="U37" s="71">
        <v>1.06E-4</v>
      </c>
      <c r="V37" s="71">
        <v>9.9999999999999995E-7</v>
      </c>
      <c r="W37" s="71">
        <v>8.7000000000000001E-5</v>
      </c>
      <c r="X37" s="71">
        <v>6.0999999999999999E-5</v>
      </c>
      <c r="Y37" s="71">
        <v>0</v>
      </c>
      <c r="Z37" s="71">
        <v>7.4999999999999993E-5</v>
      </c>
      <c r="AA37" s="71">
        <v>-8.5000000000000006E-5</v>
      </c>
      <c r="AB37" s="71">
        <v>-8.3999999999999995E-5</v>
      </c>
      <c r="AC37" s="71">
        <v>-2.8499999999999999E-4</v>
      </c>
      <c r="AD37" s="71">
        <v>-4.66E-4</v>
      </c>
      <c r="AE37" s="71">
        <v>-7.7099999999999998E-4</v>
      </c>
      <c r="AF37" s="71">
        <v>-1.1069999999999999E-3</v>
      </c>
      <c r="AG37" s="71">
        <v>-1.3619999999999999E-3</v>
      </c>
      <c r="AH37" s="71">
        <v>-1.7589999999999999E-3</v>
      </c>
      <c r="AI37" s="71">
        <v>-2.1800000000000001E-3</v>
      </c>
    </row>
    <row r="38" spans="1:35" ht="12.75" customHeight="1" x14ac:dyDescent="0.25">
      <c r="A38" s="71">
        <v>-3.5739999999999999E-3</v>
      </c>
      <c r="B38" s="71">
        <v>-1.7149999999999999E-3</v>
      </c>
      <c r="C38" s="71">
        <v>-8.4599999999999996E-4</v>
      </c>
      <c r="D38" s="71">
        <v>-2.0100000000000001E-4</v>
      </c>
      <c r="E38" s="71">
        <v>3.7300000000000001E-4</v>
      </c>
      <c r="F38" s="71">
        <v>7.5699999999999997E-4</v>
      </c>
      <c r="G38" s="71">
        <v>1.024E-3</v>
      </c>
      <c r="H38" s="71">
        <v>1.0790000000000001E-3</v>
      </c>
      <c r="I38" s="71">
        <v>1.1980000000000001E-3</v>
      </c>
      <c r="J38" s="71">
        <v>1.139E-3</v>
      </c>
      <c r="K38" s="71">
        <v>1.0480000000000001E-3</v>
      </c>
      <c r="L38" s="71">
        <v>1.2149999999999999E-3</v>
      </c>
      <c r="M38" s="71">
        <v>1.408E-3</v>
      </c>
      <c r="N38" s="71">
        <v>1.444E-3</v>
      </c>
      <c r="O38" s="71">
        <v>1.3090000000000001E-3</v>
      </c>
      <c r="P38" s="71">
        <v>1.217E-3</v>
      </c>
      <c r="Q38" s="71">
        <v>1.1280000000000001E-3</v>
      </c>
      <c r="R38" s="71">
        <v>8.3799999999999999E-4</v>
      </c>
      <c r="S38" s="71">
        <v>6.4899999999999995E-4</v>
      </c>
      <c r="T38" s="71">
        <v>4.6799999999999999E-4</v>
      </c>
      <c r="U38" s="71">
        <v>2.1100000000000001E-4</v>
      </c>
      <c r="V38" s="71">
        <v>9.8999999999999994E-5</v>
      </c>
      <c r="W38" s="71">
        <v>1.4799999999999999E-4</v>
      </c>
      <c r="X38" s="71">
        <v>7.4999999999999993E-5</v>
      </c>
      <c r="Y38" s="71">
        <v>0</v>
      </c>
      <c r="Z38" s="71">
        <v>1.1E-4</v>
      </c>
      <c r="AA38" s="71">
        <v>3.0000000000000001E-6</v>
      </c>
      <c r="AB38" s="71">
        <v>-2.6999999999999999E-5</v>
      </c>
      <c r="AC38" s="71">
        <v>-2.04E-4</v>
      </c>
      <c r="AD38" s="71">
        <v>-5.1800000000000001E-4</v>
      </c>
      <c r="AE38" s="71">
        <v>-7.4600000000000003E-4</v>
      </c>
      <c r="AF38" s="71">
        <v>-1.088E-3</v>
      </c>
      <c r="AG38" s="71">
        <v>-1.305E-3</v>
      </c>
      <c r="AH38" s="71">
        <v>-1.7750000000000001E-3</v>
      </c>
      <c r="AI38" s="71">
        <v>-2.1619999999999999E-3</v>
      </c>
    </row>
    <row r="39" spans="1:35" ht="12.75" customHeight="1" x14ac:dyDescent="0.25">
      <c r="A39" s="71">
        <v>-2.9810000000000001E-3</v>
      </c>
      <c r="B39" s="71">
        <v>-1.186E-3</v>
      </c>
      <c r="C39" s="71">
        <v>-3.57E-4</v>
      </c>
      <c r="D39" s="71">
        <v>1.8000000000000001E-4</v>
      </c>
      <c r="E39" s="71">
        <v>7.2099999999999996E-4</v>
      </c>
      <c r="F39" s="71">
        <v>1.067E-3</v>
      </c>
      <c r="G39" s="71">
        <v>1.199E-3</v>
      </c>
      <c r="H39" s="71">
        <v>1.155E-3</v>
      </c>
      <c r="I39" s="71">
        <v>1.103E-3</v>
      </c>
      <c r="J39" s="71">
        <v>1.0579999999999999E-3</v>
      </c>
      <c r="K39" s="71">
        <v>8.8099999999999995E-4</v>
      </c>
      <c r="L39" s="71">
        <v>9.1399999999999999E-4</v>
      </c>
      <c r="M39" s="71">
        <v>1.057E-3</v>
      </c>
      <c r="N39" s="71">
        <v>1.091E-3</v>
      </c>
      <c r="O39" s="71">
        <v>1.093E-3</v>
      </c>
      <c r="P39" s="71">
        <v>1.0399999999999999E-3</v>
      </c>
      <c r="Q39" s="71">
        <v>8.8999999999999995E-4</v>
      </c>
      <c r="R39" s="71">
        <v>7.7099999999999998E-4</v>
      </c>
      <c r="S39" s="71">
        <v>7.0399999999999998E-4</v>
      </c>
      <c r="T39" s="71">
        <v>4.8099999999999998E-4</v>
      </c>
      <c r="U39" s="71">
        <v>2.2000000000000001E-4</v>
      </c>
      <c r="V39" s="71">
        <v>1.44E-4</v>
      </c>
      <c r="W39" s="71">
        <v>1.3899999999999999E-4</v>
      </c>
      <c r="X39" s="71">
        <v>6.0999999999999999E-5</v>
      </c>
      <c r="Y39" s="71">
        <v>0</v>
      </c>
      <c r="Z39" s="71">
        <v>1.13E-4</v>
      </c>
      <c r="AA39" s="71">
        <v>-1.05E-4</v>
      </c>
      <c r="AB39" s="71">
        <v>-9.1000000000000003E-5</v>
      </c>
      <c r="AC39" s="71">
        <v>-2.9300000000000002E-4</v>
      </c>
      <c r="AD39" s="71">
        <v>-4.8899999999999996E-4</v>
      </c>
      <c r="AE39" s="71">
        <v>-6.96E-4</v>
      </c>
      <c r="AF39" s="71">
        <v>-1.044E-3</v>
      </c>
      <c r="AG39" s="71">
        <v>-1.469E-3</v>
      </c>
      <c r="AH39" s="71">
        <v>-1.83E-3</v>
      </c>
      <c r="AI39" s="71">
        <v>-2.2420000000000001E-3</v>
      </c>
    </row>
    <row r="40" spans="1:35" ht="12.75" customHeight="1" x14ac:dyDescent="0.25">
      <c r="A40" s="71">
        <v>-2.9329999999999998E-3</v>
      </c>
      <c r="B40" s="71">
        <v>-1.1280000000000001E-3</v>
      </c>
      <c r="C40" s="71">
        <v>-3.2400000000000001E-4</v>
      </c>
      <c r="D40" s="71">
        <v>2.2900000000000001E-4</v>
      </c>
      <c r="E40" s="71">
        <v>5.6700000000000001E-4</v>
      </c>
      <c r="F40" s="71">
        <v>9.8299999999999993E-4</v>
      </c>
      <c r="G40" s="71">
        <v>1.1689999999999999E-3</v>
      </c>
      <c r="H40" s="71">
        <v>1.1800000000000001E-3</v>
      </c>
      <c r="I40" s="71">
        <v>1.142E-3</v>
      </c>
      <c r="J40" s="71">
        <v>1.065E-3</v>
      </c>
      <c r="K40" s="71">
        <v>8.7399999999999999E-4</v>
      </c>
      <c r="L40" s="71">
        <v>8.6899999999999998E-4</v>
      </c>
      <c r="M40" s="71">
        <v>9.7300000000000002E-4</v>
      </c>
      <c r="N40" s="71">
        <v>1.0839999999999999E-3</v>
      </c>
      <c r="O40" s="71">
        <v>9.5799999999999998E-4</v>
      </c>
      <c r="P40" s="71">
        <v>9.1500000000000001E-4</v>
      </c>
      <c r="Q40" s="71">
        <v>8.34E-4</v>
      </c>
      <c r="R40" s="71">
        <v>6.4800000000000003E-4</v>
      </c>
      <c r="S40" s="71">
        <v>5.9000000000000003E-4</v>
      </c>
      <c r="T40" s="71">
        <v>4.0099999999999999E-4</v>
      </c>
      <c r="U40" s="71">
        <v>1.4999999999999999E-4</v>
      </c>
      <c r="V40" s="71">
        <v>6.3E-5</v>
      </c>
      <c r="W40" s="71">
        <v>1.18E-4</v>
      </c>
      <c r="X40" s="71">
        <v>1.9999999999999999E-6</v>
      </c>
      <c r="Y40" s="71">
        <v>0</v>
      </c>
      <c r="Z40" s="71">
        <v>4.1E-5</v>
      </c>
      <c r="AA40" s="71">
        <v>-1.1400000000000001E-4</v>
      </c>
      <c r="AB40" s="71">
        <v>-1.9000000000000001E-4</v>
      </c>
      <c r="AC40" s="71">
        <v>-3.4600000000000001E-4</v>
      </c>
      <c r="AD40" s="71">
        <v>-5.6700000000000001E-4</v>
      </c>
      <c r="AE40" s="71">
        <v>-8.4599999999999996E-4</v>
      </c>
      <c r="AF40" s="71">
        <v>-1.14E-3</v>
      </c>
      <c r="AG40" s="71">
        <v>-1.4940000000000001E-3</v>
      </c>
      <c r="AH40" s="71">
        <v>-1.9289999999999999E-3</v>
      </c>
      <c r="AI40" s="71">
        <v>-2.4060000000000002E-3</v>
      </c>
    </row>
    <row r="41" spans="1:35" ht="12.75" customHeight="1" x14ac:dyDescent="0.25">
      <c r="A41" s="71">
        <v>-2.676E-3</v>
      </c>
      <c r="B41" s="71">
        <v>-9.0700000000000004E-4</v>
      </c>
      <c r="C41" s="71">
        <v>-1.65E-4</v>
      </c>
      <c r="D41" s="71">
        <v>3.6299999999999999E-4</v>
      </c>
      <c r="E41" s="71">
        <v>9.0499999999999999E-4</v>
      </c>
      <c r="F41" s="71">
        <v>1.188E-3</v>
      </c>
      <c r="G41" s="71">
        <v>1.3420000000000001E-3</v>
      </c>
      <c r="H41" s="71">
        <v>1.3470000000000001E-3</v>
      </c>
      <c r="I41" s="71">
        <v>1.364E-3</v>
      </c>
      <c r="J41" s="71">
        <v>1.2869999999999999E-3</v>
      </c>
      <c r="K41" s="71">
        <v>1.2229999999999999E-3</v>
      </c>
      <c r="L41" s="71">
        <v>1.3270000000000001E-3</v>
      </c>
      <c r="M41" s="71">
        <v>1.4580000000000001E-3</v>
      </c>
      <c r="N41" s="71">
        <v>1.4729999999999999E-3</v>
      </c>
      <c r="O41" s="71">
        <v>1.374E-3</v>
      </c>
      <c r="P41" s="71">
        <v>1.2960000000000001E-3</v>
      </c>
      <c r="Q41" s="71">
        <v>1.1540000000000001E-3</v>
      </c>
      <c r="R41" s="71">
        <v>9.4499999999999998E-4</v>
      </c>
      <c r="S41" s="71">
        <v>7.3999999999999999E-4</v>
      </c>
      <c r="T41" s="71">
        <v>5.1000000000000004E-4</v>
      </c>
      <c r="U41" s="71">
        <v>2.9599999999999998E-4</v>
      </c>
      <c r="V41" s="71">
        <v>1.64E-4</v>
      </c>
      <c r="W41" s="71">
        <v>1.7699999999999999E-4</v>
      </c>
      <c r="X41" s="71">
        <v>6.3999999999999997E-5</v>
      </c>
      <c r="Y41" s="71">
        <v>0</v>
      </c>
      <c r="Z41" s="71">
        <v>1.13E-4</v>
      </c>
      <c r="AA41" s="71">
        <v>-1.8E-5</v>
      </c>
      <c r="AB41" s="71">
        <v>-7.9999999999999996E-6</v>
      </c>
      <c r="AC41" s="71">
        <v>-1.9000000000000001E-4</v>
      </c>
      <c r="AD41" s="71">
        <v>-4.2400000000000001E-4</v>
      </c>
      <c r="AE41" s="71">
        <v>-6.5499999999999998E-4</v>
      </c>
      <c r="AF41" s="71">
        <v>-9.9500000000000001E-4</v>
      </c>
      <c r="AG41" s="71">
        <v>-1.2340000000000001E-3</v>
      </c>
      <c r="AH41" s="71">
        <v>-1.696E-3</v>
      </c>
      <c r="AI41" s="71">
        <v>-2.0690000000000001E-3</v>
      </c>
    </row>
    <row r="42" spans="1:35" ht="12.75" customHeight="1" x14ac:dyDescent="0.25">
      <c r="A42" s="71">
        <v>-3.052E-3</v>
      </c>
      <c r="B42" s="71">
        <v>-1.33E-3</v>
      </c>
      <c r="C42" s="71">
        <v>-4.6700000000000002E-4</v>
      </c>
      <c r="D42" s="71">
        <v>1.66E-4</v>
      </c>
      <c r="E42" s="71">
        <v>6.8800000000000003E-4</v>
      </c>
      <c r="F42" s="71">
        <v>1.119E-3</v>
      </c>
      <c r="G42" s="71">
        <v>1.322E-3</v>
      </c>
      <c r="H42" s="71">
        <v>1.387E-3</v>
      </c>
      <c r="I42" s="71">
        <v>1.3320000000000001E-3</v>
      </c>
      <c r="J42" s="71">
        <v>1.3929999999999999E-3</v>
      </c>
      <c r="K42" s="71">
        <v>1.3259999999999999E-3</v>
      </c>
      <c r="L42" s="71">
        <v>1.4530000000000001E-3</v>
      </c>
      <c r="M42" s="71">
        <v>1.619E-3</v>
      </c>
      <c r="N42" s="71">
        <v>1.6720000000000001E-3</v>
      </c>
      <c r="O42" s="71">
        <v>1.5809999999999999E-3</v>
      </c>
      <c r="P42" s="71">
        <v>1.5089999999999999E-3</v>
      </c>
      <c r="Q42" s="71">
        <v>1.322E-3</v>
      </c>
      <c r="R42" s="71">
        <v>9.990000000000001E-4</v>
      </c>
      <c r="S42" s="71">
        <v>8.5099999999999998E-4</v>
      </c>
      <c r="T42" s="71">
        <v>5.2400000000000005E-4</v>
      </c>
      <c r="U42" s="71">
        <v>2.0799999999999999E-4</v>
      </c>
      <c r="V42" s="71">
        <v>1.08E-4</v>
      </c>
      <c r="W42" s="71">
        <v>1.1900000000000001E-4</v>
      </c>
      <c r="X42" s="71">
        <v>5.8999999999999998E-5</v>
      </c>
      <c r="Y42" s="71">
        <v>0</v>
      </c>
      <c r="Z42" s="71">
        <v>6.3E-5</v>
      </c>
      <c r="AA42" s="71">
        <v>-6.3E-5</v>
      </c>
      <c r="AB42" s="71">
        <v>-5.3999999999999998E-5</v>
      </c>
      <c r="AC42" s="71">
        <v>-2.4699999999999999E-4</v>
      </c>
      <c r="AD42" s="71">
        <v>-4.5600000000000003E-4</v>
      </c>
      <c r="AE42" s="71">
        <v>-6.8900000000000005E-4</v>
      </c>
      <c r="AF42" s="71">
        <v>-9.6900000000000003E-4</v>
      </c>
      <c r="AG42" s="71">
        <v>-1.3190000000000001E-3</v>
      </c>
      <c r="AH42" s="71">
        <v>-1.665E-3</v>
      </c>
      <c r="AI42" s="71">
        <v>-1.983E-3</v>
      </c>
    </row>
    <row r="43" spans="1:35" ht="12.75" customHeight="1" x14ac:dyDescent="0.25">
      <c r="A43" s="71">
        <v>-3.2260000000000001E-3</v>
      </c>
      <c r="B43" s="71">
        <v>-1.5039999999999999E-3</v>
      </c>
      <c r="C43" s="71">
        <v>-6.6699999999999995E-4</v>
      </c>
      <c r="D43" s="71">
        <v>-3.6000000000000001E-5</v>
      </c>
      <c r="E43" s="71">
        <v>4.8099999999999998E-4</v>
      </c>
      <c r="F43" s="71">
        <v>8.9700000000000001E-4</v>
      </c>
      <c r="G43" s="71">
        <v>1.1199999999999999E-3</v>
      </c>
      <c r="H43" s="71">
        <v>1.1620000000000001E-3</v>
      </c>
      <c r="I43" s="71">
        <v>1.258E-3</v>
      </c>
      <c r="J43" s="71">
        <v>1.2260000000000001E-3</v>
      </c>
      <c r="K43" s="71">
        <v>1.189E-3</v>
      </c>
      <c r="L43" s="71">
        <v>1.343E-3</v>
      </c>
      <c r="M43" s="71">
        <v>1.451E-3</v>
      </c>
      <c r="N43" s="71">
        <v>1.523E-3</v>
      </c>
      <c r="O43" s="71">
        <v>1.423E-3</v>
      </c>
      <c r="P43" s="71">
        <v>1.297E-3</v>
      </c>
      <c r="Q43" s="71">
        <v>1.17E-3</v>
      </c>
      <c r="R43" s="71">
        <v>9.7599999999999998E-4</v>
      </c>
      <c r="S43" s="71">
        <v>7.4700000000000005E-4</v>
      </c>
      <c r="T43" s="71">
        <v>5.3899999999999998E-4</v>
      </c>
      <c r="U43" s="71">
        <v>2.3599999999999999E-4</v>
      </c>
      <c r="V43" s="71">
        <v>1.15E-4</v>
      </c>
      <c r="W43" s="71">
        <v>1.6000000000000001E-4</v>
      </c>
      <c r="X43" s="71">
        <v>6.9999999999999994E-5</v>
      </c>
      <c r="Y43" s="71">
        <v>0</v>
      </c>
      <c r="Z43" s="71">
        <v>5.5999999999999999E-5</v>
      </c>
      <c r="AA43" s="71">
        <v>-7.6000000000000004E-5</v>
      </c>
      <c r="AB43" s="71">
        <v>-9.7999999999999997E-5</v>
      </c>
      <c r="AC43" s="71">
        <v>-2.41E-4</v>
      </c>
      <c r="AD43" s="71">
        <v>-4.7800000000000002E-4</v>
      </c>
      <c r="AE43" s="71">
        <v>-7.4799999999999997E-4</v>
      </c>
      <c r="AF43" s="71">
        <v>-1.0449999999999999E-3</v>
      </c>
      <c r="AG43" s="71">
        <v>-1.2509999999999999E-3</v>
      </c>
      <c r="AH43" s="71">
        <v>-1.67E-3</v>
      </c>
      <c r="AI43" s="71">
        <v>-2.088E-3</v>
      </c>
    </row>
    <row r="44" spans="1:35" ht="12.75" customHeight="1" x14ac:dyDescent="0.25">
      <c r="A44" s="71">
        <v>-2.8960000000000001E-3</v>
      </c>
      <c r="B44" s="71">
        <v>-1.2459999999999999E-3</v>
      </c>
      <c r="C44" s="71">
        <v>-4.9399999999999997E-4</v>
      </c>
      <c r="D44" s="71">
        <v>3.8000000000000002E-5</v>
      </c>
      <c r="E44" s="71">
        <v>5.53E-4</v>
      </c>
      <c r="F44" s="71">
        <v>8.8000000000000003E-4</v>
      </c>
      <c r="G44" s="71">
        <v>1.018E-3</v>
      </c>
      <c r="H44" s="71">
        <v>1.023E-3</v>
      </c>
      <c r="I44" s="71">
        <v>1.021E-3</v>
      </c>
      <c r="J44" s="71">
        <v>9.2100000000000005E-4</v>
      </c>
      <c r="K44" s="71">
        <v>7.9199999999999995E-4</v>
      </c>
      <c r="L44" s="71">
        <v>8.6799999999999996E-4</v>
      </c>
      <c r="M44" s="71">
        <v>1.008E-3</v>
      </c>
      <c r="N44" s="71">
        <v>1.0939999999999999E-3</v>
      </c>
      <c r="O44" s="71">
        <v>9.8700000000000003E-4</v>
      </c>
      <c r="P44" s="71">
        <v>9.6699999999999998E-4</v>
      </c>
      <c r="Q44" s="71">
        <v>8.9899999999999995E-4</v>
      </c>
      <c r="R44" s="71">
        <v>7.2300000000000001E-4</v>
      </c>
      <c r="S44" s="71">
        <v>5.8500000000000002E-4</v>
      </c>
      <c r="T44" s="71">
        <v>4.2999999999999999E-4</v>
      </c>
      <c r="U44" s="71">
        <v>2.0900000000000001E-4</v>
      </c>
      <c r="V44" s="71">
        <v>1.2999999999999999E-4</v>
      </c>
      <c r="W44" s="71">
        <v>1.7200000000000001E-4</v>
      </c>
      <c r="X44" s="71">
        <v>3.1999999999999999E-5</v>
      </c>
      <c r="Y44" s="71">
        <v>0</v>
      </c>
      <c r="Z44" s="71">
        <v>1.0399999999999999E-4</v>
      </c>
      <c r="AA44" s="71">
        <v>-5.8999999999999998E-5</v>
      </c>
      <c r="AB44" s="71">
        <v>-1E-4</v>
      </c>
      <c r="AC44" s="71">
        <v>-2.5000000000000001E-4</v>
      </c>
      <c r="AD44" s="71">
        <v>-4.4200000000000001E-4</v>
      </c>
      <c r="AE44" s="71">
        <v>-6.6299999999999996E-4</v>
      </c>
      <c r="AF44" s="71">
        <v>-9.77E-4</v>
      </c>
      <c r="AG44" s="71">
        <v>-1.2589999999999999E-3</v>
      </c>
      <c r="AH44" s="71">
        <v>-1.7099999999999999E-3</v>
      </c>
      <c r="AI44" s="71">
        <v>-2.0899999999999998E-3</v>
      </c>
    </row>
    <row r="45" spans="1:35" ht="12.75" customHeight="1" x14ac:dyDescent="0.25">
      <c r="A45" s="71">
        <v>-3.5569999999999998E-3</v>
      </c>
      <c r="B45" s="71">
        <v>-1.7279999999999999E-3</v>
      </c>
      <c r="C45" s="71">
        <v>-9.4899999999999997E-4</v>
      </c>
      <c r="D45" s="71">
        <v>-5.0299999999999997E-4</v>
      </c>
      <c r="E45" s="71">
        <v>-3.8999999999999999E-5</v>
      </c>
      <c r="F45" s="71">
        <v>2.24E-4</v>
      </c>
      <c r="G45" s="71">
        <v>3.6900000000000002E-4</v>
      </c>
      <c r="H45" s="71">
        <v>3.6000000000000002E-4</v>
      </c>
      <c r="I45" s="71">
        <v>4.0299999999999998E-4</v>
      </c>
      <c r="J45" s="71">
        <v>2.6600000000000001E-4</v>
      </c>
      <c r="K45" s="71">
        <v>8.1000000000000004E-5</v>
      </c>
      <c r="L45" s="71">
        <v>1.2400000000000001E-4</v>
      </c>
      <c r="M45" s="71">
        <v>2.6600000000000001E-4</v>
      </c>
      <c r="N45" s="71">
        <v>3.6999999999999999E-4</v>
      </c>
      <c r="O45" s="71">
        <v>3.7399999999999998E-4</v>
      </c>
      <c r="P45" s="71">
        <v>4.2099999999999999E-4</v>
      </c>
      <c r="Q45" s="71">
        <v>4.3600000000000003E-4</v>
      </c>
      <c r="R45" s="71">
        <v>3.8200000000000002E-4</v>
      </c>
      <c r="S45" s="71">
        <v>3.6099999999999999E-4</v>
      </c>
      <c r="T45" s="71">
        <v>2.5000000000000001E-4</v>
      </c>
      <c r="U45" s="71">
        <v>1.21E-4</v>
      </c>
      <c r="V45" s="71">
        <v>5.7000000000000003E-5</v>
      </c>
      <c r="W45" s="71">
        <v>1.03E-4</v>
      </c>
      <c r="X45" s="71">
        <v>6.7999999999999999E-5</v>
      </c>
      <c r="Y45" s="71">
        <v>0</v>
      </c>
      <c r="Z45" s="71">
        <v>5.8999999999999998E-5</v>
      </c>
      <c r="AA45" s="71">
        <v>-9.7E-5</v>
      </c>
      <c r="AB45" s="71">
        <v>-7.8999999999999996E-5</v>
      </c>
      <c r="AC45" s="71">
        <v>-2.2599999999999999E-4</v>
      </c>
      <c r="AD45" s="71">
        <v>-4.3800000000000002E-4</v>
      </c>
      <c r="AE45" s="71">
        <v>-6.3599999999999996E-4</v>
      </c>
      <c r="AF45" s="71">
        <v>-9.1299999999999997E-4</v>
      </c>
      <c r="AG45" s="71">
        <v>-1.2049999999999999E-3</v>
      </c>
      <c r="AH45" s="71">
        <v>-1.6900000000000001E-3</v>
      </c>
      <c r="AI45" s="71">
        <v>-2.062E-3</v>
      </c>
    </row>
    <row r="46" spans="1:35" ht="12.75" customHeight="1" x14ac:dyDescent="0.25">
      <c r="A46" s="71">
        <v>-3.4550000000000002E-3</v>
      </c>
      <c r="B46" s="71">
        <v>-1.776E-3</v>
      </c>
      <c r="C46" s="71">
        <v>-1.0610000000000001E-3</v>
      </c>
      <c r="D46" s="71">
        <v>-5.5000000000000003E-4</v>
      </c>
      <c r="E46" s="71">
        <v>-2.2100000000000001E-4</v>
      </c>
      <c r="F46" s="71">
        <v>9.7999999999999997E-5</v>
      </c>
      <c r="G46" s="71">
        <v>2.8299999999999999E-4</v>
      </c>
      <c r="H46" s="71">
        <v>2.4800000000000001E-4</v>
      </c>
      <c r="I46" s="71">
        <v>2.5599999999999999E-4</v>
      </c>
      <c r="J46" s="71">
        <v>2.2900000000000001E-4</v>
      </c>
      <c r="K46" s="71">
        <v>6.7000000000000002E-5</v>
      </c>
      <c r="L46" s="71">
        <v>1.6899999999999999E-4</v>
      </c>
      <c r="M46" s="71">
        <v>3.0200000000000002E-4</v>
      </c>
      <c r="N46" s="71">
        <v>4.1399999999999998E-4</v>
      </c>
      <c r="O46" s="71">
        <v>3.7100000000000002E-4</v>
      </c>
      <c r="P46" s="71">
        <v>4.4799999999999999E-4</v>
      </c>
      <c r="Q46" s="71">
        <v>3.6499999999999998E-4</v>
      </c>
      <c r="R46" s="71">
        <v>2.4800000000000001E-4</v>
      </c>
      <c r="S46" s="71">
        <v>2.5700000000000001E-4</v>
      </c>
      <c r="T46" s="71">
        <v>1.5100000000000001E-4</v>
      </c>
      <c r="U46" s="71">
        <v>-7.7999999999999999E-5</v>
      </c>
      <c r="V46" s="71">
        <v>-8.2999999999999998E-5</v>
      </c>
      <c r="W46" s="71">
        <v>-9.0000000000000002E-6</v>
      </c>
      <c r="X46" s="71">
        <v>3.1000000000000001E-5</v>
      </c>
      <c r="Y46" s="71">
        <v>0</v>
      </c>
      <c r="Z46" s="71">
        <v>1.07E-4</v>
      </c>
      <c r="AA46" s="71">
        <v>-3.6999999999999998E-5</v>
      </c>
      <c r="AB46" s="71">
        <v>1.2E-5</v>
      </c>
      <c r="AC46" s="71">
        <v>-1.34E-4</v>
      </c>
      <c r="AD46" s="71">
        <v>-3.88E-4</v>
      </c>
      <c r="AE46" s="71">
        <v>-5.9599999999999996E-4</v>
      </c>
      <c r="AF46" s="71">
        <v>-8.9300000000000002E-4</v>
      </c>
      <c r="AG46" s="71">
        <v>-1.126E-3</v>
      </c>
      <c r="AH46" s="71">
        <v>-1.58E-3</v>
      </c>
      <c r="AI46" s="71">
        <v>-1.9059999999999999E-3</v>
      </c>
    </row>
    <row r="47" spans="1:35" ht="12.75" customHeight="1" x14ac:dyDescent="0.25">
      <c r="A47" s="71">
        <v>-3.859E-3</v>
      </c>
      <c r="B47" s="71">
        <v>-2.2200000000000002E-3</v>
      </c>
      <c r="C47" s="71">
        <v>-1.4109999999999999E-3</v>
      </c>
      <c r="D47" s="71">
        <v>-8.5400000000000005E-4</v>
      </c>
      <c r="E47" s="71">
        <v>-3.2299999999999999E-4</v>
      </c>
      <c r="F47" s="71">
        <v>8.8999999999999995E-5</v>
      </c>
      <c r="G47" s="71">
        <v>3.0800000000000001E-4</v>
      </c>
      <c r="H47" s="71">
        <v>3.8900000000000002E-4</v>
      </c>
      <c r="I47" s="71">
        <v>4.5100000000000001E-4</v>
      </c>
      <c r="J47" s="71">
        <v>4.9100000000000001E-4</v>
      </c>
      <c r="K47" s="71">
        <v>4.2499999999999998E-4</v>
      </c>
      <c r="L47" s="71">
        <v>5.7600000000000001E-4</v>
      </c>
      <c r="M47" s="71">
        <v>7.6000000000000004E-4</v>
      </c>
      <c r="N47" s="71">
        <v>9.1200000000000005E-4</v>
      </c>
      <c r="O47" s="71">
        <v>8.4500000000000005E-4</v>
      </c>
      <c r="P47" s="71">
        <v>8.0999999999999996E-4</v>
      </c>
      <c r="Q47" s="71">
        <v>7.3999999999999999E-4</v>
      </c>
      <c r="R47" s="71">
        <v>5.9599999999999996E-4</v>
      </c>
      <c r="S47" s="71">
        <v>4.66E-4</v>
      </c>
      <c r="T47" s="71">
        <v>2.9700000000000001E-4</v>
      </c>
      <c r="U47" s="71">
        <v>5.8E-5</v>
      </c>
      <c r="V47" s="71">
        <v>-1.5E-5</v>
      </c>
      <c r="W47" s="71">
        <v>8.2000000000000001E-5</v>
      </c>
      <c r="X47" s="71">
        <v>8.8999999999999995E-5</v>
      </c>
      <c r="Y47" s="71">
        <v>0</v>
      </c>
      <c r="Z47" s="71">
        <v>4.1999999999999998E-5</v>
      </c>
      <c r="AA47" s="71">
        <v>-5.5000000000000002E-5</v>
      </c>
      <c r="AB47" s="71">
        <v>-6.6000000000000005E-5</v>
      </c>
      <c r="AC47" s="71">
        <v>-1.94E-4</v>
      </c>
      <c r="AD47" s="71">
        <v>-3.8999999999999999E-4</v>
      </c>
      <c r="AE47" s="71">
        <v>-6.1700000000000004E-4</v>
      </c>
      <c r="AF47" s="71">
        <v>-9.0399999999999996E-4</v>
      </c>
      <c r="AG47" s="71">
        <v>-1.106E-3</v>
      </c>
      <c r="AH47" s="71">
        <v>-1.5E-3</v>
      </c>
      <c r="AI47" s="71">
        <v>-1.8159999999999999E-3</v>
      </c>
    </row>
    <row r="48" spans="1:35" ht="12.75" customHeight="1" x14ac:dyDescent="0.25">
      <c r="A48" s="71">
        <v>-4.1539999999999997E-3</v>
      </c>
      <c r="B48" s="71">
        <v>-2.431E-3</v>
      </c>
      <c r="C48" s="71">
        <v>-1.6069999999999999E-3</v>
      </c>
      <c r="D48" s="71">
        <v>-1.034E-3</v>
      </c>
      <c r="E48" s="71">
        <v>-5.0199999999999995E-4</v>
      </c>
      <c r="F48" s="71">
        <v>-1.18E-4</v>
      </c>
      <c r="G48" s="71">
        <v>8.7999999999999998E-5</v>
      </c>
      <c r="H48" s="71">
        <v>1.5799999999999999E-4</v>
      </c>
      <c r="I48" s="71">
        <v>2.7099999999999997E-4</v>
      </c>
      <c r="J48" s="71">
        <v>3.68E-4</v>
      </c>
      <c r="K48" s="71">
        <v>4.0000000000000002E-4</v>
      </c>
      <c r="L48" s="71">
        <v>6.0400000000000004E-4</v>
      </c>
      <c r="M48" s="71">
        <v>8.0599999999999997E-4</v>
      </c>
      <c r="N48" s="71">
        <v>9.59E-4</v>
      </c>
      <c r="O48" s="71">
        <v>9.3999999999999997E-4</v>
      </c>
      <c r="P48" s="71">
        <v>9.2400000000000002E-4</v>
      </c>
      <c r="Q48" s="71">
        <v>8.4699999999999999E-4</v>
      </c>
      <c r="R48" s="71">
        <v>6.7100000000000005E-4</v>
      </c>
      <c r="S48" s="71">
        <v>5.2999999999999998E-4</v>
      </c>
      <c r="T48" s="71">
        <v>3.1599999999999998E-4</v>
      </c>
      <c r="U48" s="71">
        <v>8.7999999999999998E-5</v>
      </c>
      <c r="V48" s="71">
        <v>4.8000000000000001E-5</v>
      </c>
      <c r="W48" s="71">
        <v>1.01E-4</v>
      </c>
      <c r="X48" s="71">
        <v>9.1000000000000003E-5</v>
      </c>
      <c r="Y48" s="71">
        <v>0</v>
      </c>
      <c r="Z48" s="71">
        <v>3.6000000000000001E-5</v>
      </c>
      <c r="AA48" s="71">
        <v>-9.2E-5</v>
      </c>
      <c r="AB48" s="71">
        <v>-3.8000000000000002E-5</v>
      </c>
      <c r="AC48" s="71">
        <v>-1.6699999999999999E-4</v>
      </c>
      <c r="AD48" s="71">
        <v>-4.3399999999999998E-4</v>
      </c>
      <c r="AE48" s="71">
        <v>-5.9199999999999997E-4</v>
      </c>
      <c r="AF48" s="71">
        <v>-8.83E-4</v>
      </c>
      <c r="AG48" s="71">
        <v>-1.085E-3</v>
      </c>
      <c r="AH48" s="71">
        <v>-1.444E-3</v>
      </c>
      <c r="AI48" s="71">
        <v>-1.7440000000000001E-3</v>
      </c>
    </row>
    <row r="49" spans="1:35" ht="12.75" customHeight="1" x14ac:dyDescent="0.25">
      <c r="A49" s="71">
        <v>-4.1590000000000004E-3</v>
      </c>
      <c r="B49" s="71">
        <v>-2.5370000000000002E-3</v>
      </c>
      <c r="C49" s="71">
        <v>-1.7520000000000001E-3</v>
      </c>
      <c r="D49" s="71">
        <v>-1.108E-3</v>
      </c>
      <c r="E49" s="71">
        <v>-6.0300000000000002E-4</v>
      </c>
      <c r="F49" s="71">
        <v>-2.2800000000000001E-4</v>
      </c>
      <c r="G49" s="71">
        <v>-1.0000000000000001E-5</v>
      </c>
      <c r="H49" s="71">
        <v>5.7000000000000003E-5</v>
      </c>
      <c r="I49" s="71">
        <v>9.3999999999999994E-5</v>
      </c>
      <c r="J49" s="71">
        <v>1.17E-4</v>
      </c>
      <c r="K49" s="71">
        <v>1.2999999999999999E-5</v>
      </c>
      <c r="L49" s="71">
        <v>1.08E-4</v>
      </c>
      <c r="M49" s="71">
        <v>2.7999999999999998E-4</v>
      </c>
      <c r="N49" s="71">
        <v>3.9500000000000001E-4</v>
      </c>
      <c r="O49" s="71">
        <v>4.2400000000000001E-4</v>
      </c>
      <c r="P49" s="71">
        <v>4.7899999999999999E-4</v>
      </c>
      <c r="Q49" s="71">
        <v>4.4900000000000002E-4</v>
      </c>
      <c r="R49" s="71">
        <v>3.2899999999999997E-4</v>
      </c>
      <c r="S49" s="71">
        <v>2.8899999999999998E-4</v>
      </c>
      <c r="T49" s="71">
        <v>1.4899999999999999E-4</v>
      </c>
      <c r="U49" s="71">
        <v>6.9999999999999999E-6</v>
      </c>
      <c r="V49" s="71">
        <v>-2.5999999999999998E-5</v>
      </c>
      <c r="W49" s="71">
        <v>3.6000000000000001E-5</v>
      </c>
      <c r="X49" s="71">
        <v>6.0999999999999999E-5</v>
      </c>
      <c r="Y49" s="71">
        <v>0</v>
      </c>
      <c r="Z49" s="71">
        <v>2.8E-5</v>
      </c>
      <c r="AA49" s="71">
        <v>-1.35E-4</v>
      </c>
      <c r="AB49" s="71">
        <v>-1.37E-4</v>
      </c>
      <c r="AC49" s="71">
        <v>-2.31E-4</v>
      </c>
      <c r="AD49" s="71">
        <v>-4.5300000000000001E-4</v>
      </c>
      <c r="AE49" s="71">
        <v>-6.8900000000000005E-4</v>
      </c>
      <c r="AF49" s="71">
        <v>-9.8499999999999998E-4</v>
      </c>
      <c r="AG49" s="71">
        <v>-1.214E-3</v>
      </c>
      <c r="AH49" s="71">
        <v>-1.572E-3</v>
      </c>
      <c r="AI49" s="71">
        <v>-1.921E-3</v>
      </c>
    </row>
    <row r="50" spans="1:35" ht="12.75" customHeight="1" x14ac:dyDescent="0.25">
      <c r="A50" s="71">
        <v>-4.0090000000000004E-3</v>
      </c>
      <c r="B50" s="71">
        <v>-2.349E-3</v>
      </c>
      <c r="C50" s="71">
        <v>-1.6329999999999999E-3</v>
      </c>
      <c r="D50" s="71">
        <v>-1.1659999999999999E-3</v>
      </c>
      <c r="E50" s="71">
        <v>-7.6900000000000004E-4</v>
      </c>
      <c r="F50" s="71">
        <v>-4.2900000000000002E-4</v>
      </c>
      <c r="G50" s="71">
        <v>-2.7599999999999999E-4</v>
      </c>
      <c r="H50" s="71">
        <v>-2.6899999999999998E-4</v>
      </c>
      <c r="I50" s="71">
        <v>-2.92E-4</v>
      </c>
      <c r="J50" s="71">
        <v>-3.6699999999999998E-4</v>
      </c>
      <c r="K50" s="71">
        <v>-5.5000000000000003E-4</v>
      </c>
      <c r="L50" s="71">
        <v>-4.66E-4</v>
      </c>
      <c r="M50" s="71">
        <v>-3.1199999999999999E-4</v>
      </c>
      <c r="N50" s="71">
        <v>-1.3200000000000001E-4</v>
      </c>
      <c r="O50" s="71">
        <v>-9.5000000000000005E-5</v>
      </c>
      <c r="P50" s="71">
        <v>-2.6999999999999999E-5</v>
      </c>
      <c r="Q50" s="71">
        <v>6.0999999999999999E-5</v>
      </c>
      <c r="R50" s="71">
        <v>8.1000000000000004E-5</v>
      </c>
      <c r="S50" s="71">
        <v>1.3999999999999999E-4</v>
      </c>
      <c r="T50" s="71">
        <v>1.13E-4</v>
      </c>
      <c r="U50" s="71">
        <v>5.5000000000000002E-5</v>
      </c>
      <c r="V50" s="71">
        <v>3.8999999999999999E-5</v>
      </c>
      <c r="W50" s="71">
        <v>1E-4</v>
      </c>
      <c r="X50" s="71">
        <v>9.2E-5</v>
      </c>
      <c r="Y50" s="71">
        <v>0</v>
      </c>
      <c r="Z50" s="71">
        <v>1.5999999999999999E-5</v>
      </c>
      <c r="AA50" s="71">
        <v>-1.8200000000000001E-4</v>
      </c>
      <c r="AB50" s="71">
        <v>-2.2699999999999999E-4</v>
      </c>
      <c r="AC50" s="71">
        <v>-3.5500000000000001E-4</v>
      </c>
      <c r="AD50" s="71">
        <v>-5.6800000000000004E-4</v>
      </c>
      <c r="AE50" s="71">
        <v>-7.3499999999999998E-4</v>
      </c>
      <c r="AF50" s="71">
        <v>-1.0510000000000001E-3</v>
      </c>
      <c r="AG50" s="71">
        <v>-1.3359999999999999E-3</v>
      </c>
      <c r="AH50" s="71">
        <v>-1.7229999999999999E-3</v>
      </c>
      <c r="AI50" s="71">
        <v>-2.1129999999999999E-3</v>
      </c>
    </row>
    <row r="51" spans="1:35" ht="12.75" customHeight="1" x14ac:dyDescent="0.25">
      <c r="A51" s="71">
        <v>-3.7580000000000001E-3</v>
      </c>
      <c r="B51" s="71">
        <v>-2.114E-3</v>
      </c>
      <c r="C51" s="71">
        <v>-1.4430000000000001E-3</v>
      </c>
      <c r="D51" s="71">
        <v>-1.0120000000000001E-3</v>
      </c>
      <c r="E51" s="71">
        <v>-6.7699999999999998E-4</v>
      </c>
      <c r="F51" s="71">
        <v>-4.2299999999999998E-4</v>
      </c>
      <c r="G51" s="71">
        <v>-2.63E-4</v>
      </c>
      <c r="H51" s="71">
        <v>-2.8400000000000002E-4</v>
      </c>
      <c r="I51" s="71">
        <v>-2.8400000000000002E-4</v>
      </c>
      <c r="J51" s="71">
        <v>-3.9199999999999999E-4</v>
      </c>
      <c r="K51" s="71">
        <v>-5.4299999999999997E-4</v>
      </c>
      <c r="L51" s="71">
        <v>-4.8799999999999999E-4</v>
      </c>
      <c r="M51" s="71">
        <v>-3.4099999999999999E-4</v>
      </c>
      <c r="N51" s="71">
        <v>-1.83E-4</v>
      </c>
      <c r="O51" s="71">
        <v>-1.11E-4</v>
      </c>
      <c r="P51" s="71">
        <v>-1.9000000000000001E-5</v>
      </c>
      <c r="Q51" s="71">
        <v>7.6000000000000004E-5</v>
      </c>
      <c r="R51" s="71">
        <v>4.5000000000000003E-5</v>
      </c>
      <c r="S51" s="71">
        <v>1.54E-4</v>
      </c>
      <c r="T51" s="71">
        <v>1.08E-4</v>
      </c>
      <c r="U51" s="71">
        <v>2.8E-5</v>
      </c>
      <c r="V51" s="71">
        <v>3.3000000000000003E-5</v>
      </c>
      <c r="W51" s="71">
        <v>1.18E-4</v>
      </c>
      <c r="X51" s="71">
        <v>1.01E-4</v>
      </c>
      <c r="Y51" s="71">
        <v>0</v>
      </c>
      <c r="Z51" s="71">
        <v>5.0000000000000004E-6</v>
      </c>
      <c r="AA51" s="71">
        <v>-2.3499999999999999E-4</v>
      </c>
      <c r="AB51" s="71">
        <v>-2.7E-4</v>
      </c>
      <c r="AC51" s="71">
        <v>-4.35E-4</v>
      </c>
      <c r="AD51" s="71">
        <v>-6.1799999999999995E-4</v>
      </c>
      <c r="AE51" s="71">
        <v>-8.0599999999999997E-4</v>
      </c>
      <c r="AF51" s="71">
        <v>-1.121E-3</v>
      </c>
      <c r="AG51" s="71">
        <v>-1.403E-3</v>
      </c>
      <c r="AH51" s="71">
        <v>-1.797E-3</v>
      </c>
      <c r="AI51" s="71">
        <v>-2.1979999999999999E-3</v>
      </c>
    </row>
    <row r="52" spans="1:35" ht="12.75" customHeight="1" x14ac:dyDescent="0.25">
      <c r="A52" s="71">
        <v>-4.1260000000000003E-3</v>
      </c>
      <c r="B52" s="71">
        <v>-2.529E-3</v>
      </c>
      <c r="C52" s="71">
        <v>-1.8240000000000001E-3</v>
      </c>
      <c r="D52" s="71">
        <v>-1.338E-3</v>
      </c>
      <c r="E52" s="71">
        <v>-8.9599999999999999E-4</v>
      </c>
      <c r="F52" s="71">
        <v>-5.2400000000000005E-4</v>
      </c>
      <c r="G52" s="71">
        <v>-3.6400000000000001E-4</v>
      </c>
      <c r="H52" s="71">
        <v>-2.99E-4</v>
      </c>
      <c r="I52" s="71">
        <v>-2.6600000000000001E-4</v>
      </c>
      <c r="J52" s="71">
        <v>-2.5000000000000001E-4</v>
      </c>
      <c r="K52" s="71">
        <v>-3.4299999999999999E-4</v>
      </c>
      <c r="L52" s="71">
        <v>-2.05E-4</v>
      </c>
      <c r="M52" s="71">
        <v>6.9999999999999999E-6</v>
      </c>
      <c r="N52" s="71">
        <v>2.3000000000000001E-4</v>
      </c>
      <c r="O52" s="71">
        <v>2.61E-4</v>
      </c>
      <c r="P52" s="71">
        <v>2.7099999999999997E-4</v>
      </c>
      <c r="Q52" s="71">
        <v>3.2600000000000001E-4</v>
      </c>
      <c r="R52" s="71">
        <v>2.7500000000000002E-4</v>
      </c>
      <c r="S52" s="71">
        <v>3.0699999999999998E-4</v>
      </c>
      <c r="T52" s="71">
        <v>1.7899999999999999E-4</v>
      </c>
      <c r="U52" s="71">
        <v>7.3999999999999996E-5</v>
      </c>
      <c r="V52" s="71">
        <v>4.3000000000000002E-5</v>
      </c>
      <c r="W52" s="71">
        <v>1.2799999999999999E-4</v>
      </c>
      <c r="X52" s="71">
        <v>1.15E-4</v>
      </c>
      <c r="Y52" s="71">
        <v>0</v>
      </c>
      <c r="Z52" s="71">
        <v>2.1999999999999999E-5</v>
      </c>
      <c r="AA52" s="71">
        <v>-2.0599999999999999E-4</v>
      </c>
      <c r="AB52" s="71">
        <v>-2.4000000000000001E-4</v>
      </c>
      <c r="AC52" s="71">
        <v>-3.8499999999999998E-4</v>
      </c>
      <c r="AD52" s="71">
        <v>-6.0800000000000003E-4</v>
      </c>
      <c r="AE52" s="71">
        <v>-8.1999999999999998E-4</v>
      </c>
      <c r="AF52" s="71">
        <v>-1.0690000000000001E-3</v>
      </c>
      <c r="AG52" s="71">
        <v>-1.255E-3</v>
      </c>
      <c r="AH52" s="71">
        <v>-1.663E-3</v>
      </c>
      <c r="AI52" s="71">
        <v>-2.0149999999999999E-3</v>
      </c>
    </row>
    <row r="53" spans="1:35" ht="12.75" customHeight="1" x14ac:dyDescent="0.25">
      <c r="A53" s="71">
        <v>-4.5069999999999997E-3</v>
      </c>
      <c r="B53" s="71">
        <v>-2.8579999999999999E-3</v>
      </c>
      <c r="C53" s="71">
        <v>-2.176E-3</v>
      </c>
      <c r="D53" s="71">
        <v>-1.609E-3</v>
      </c>
      <c r="E53" s="71">
        <v>-1.07E-3</v>
      </c>
      <c r="F53" s="71">
        <v>-6.8499999999999995E-4</v>
      </c>
      <c r="G53" s="71">
        <v>-4.5800000000000002E-4</v>
      </c>
      <c r="H53" s="71">
        <v>-3.57E-4</v>
      </c>
      <c r="I53" s="71">
        <v>-2.0599999999999999E-4</v>
      </c>
      <c r="J53" s="71">
        <v>-1.3300000000000001E-4</v>
      </c>
      <c r="K53" s="71">
        <v>-7.4999999999999993E-5</v>
      </c>
      <c r="L53" s="71">
        <v>1.4999999999999999E-4</v>
      </c>
      <c r="M53" s="71">
        <v>3.6699999999999998E-4</v>
      </c>
      <c r="N53" s="71">
        <v>5.6599999999999999E-4</v>
      </c>
      <c r="O53" s="71">
        <v>5.5199999999999997E-4</v>
      </c>
      <c r="P53" s="71">
        <v>5.5699999999999999E-4</v>
      </c>
      <c r="Q53" s="71">
        <v>5.8600000000000004E-4</v>
      </c>
      <c r="R53" s="71">
        <v>4.7100000000000001E-4</v>
      </c>
      <c r="S53" s="71">
        <v>4.0400000000000001E-4</v>
      </c>
      <c r="T53" s="71">
        <v>2.23E-4</v>
      </c>
      <c r="U53" s="71">
        <v>3.3000000000000003E-5</v>
      </c>
      <c r="V53" s="71">
        <v>9.9999999999999995E-7</v>
      </c>
      <c r="W53" s="71">
        <v>9.0000000000000006E-5</v>
      </c>
      <c r="X53" s="71">
        <v>1.13E-4</v>
      </c>
      <c r="Y53" s="71">
        <v>0</v>
      </c>
      <c r="Z53" s="71">
        <v>-1.0000000000000001E-5</v>
      </c>
      <c r="AA53" s="71">
        <v>-1.65E-4</v>
      </c>
      <c r="AB53" s="71">
        <v>-1.6200000000000001E-4</v>
      </c>
      <c r="AC53" s="71">
        <v>-2.9399999999999999E-4</v>
      </c>
      <c r="AD53" s="71">
        <v>-5.2400000000000005E-4</v>
      </c>
      <c r="AE53" s="71">
        <v>-7.1299999999999998E-4</v>
      </c>
      <c r="AF53" s="71">
        <v>-9.5100000000000002E-4</v>
      </c>
      <c r="AG53" s="71">
        <v>-1.126E-3</v>
      </c>
      <c r="AH53" s="71">
        <v>-1.446E-3</v>
      </c>
      <c r="AI53" s="71">
        <v>-1.7669999999999999E-3</v>
      </c>
    </row>
    <row r="54" spans="1:35" ht="12.75" customHeight="1" x14ac:dyDescent="0.25">
      <c r="A54" s="71">
        <v>-4.8539999999999998E-3</v>
      </c>
      <c r="B54" s="71">
        <v>-3.2599999999999999E-3</v>
      </c>
      <c r="C54" s="71">
        <v>-2.3930000000000002E-3</v>
      </c>
      <c r="D54" s="71">
        <v>-1.755E-3</v>
      </c>
      <c r="E54" s="71">
        <v>-1.1950000000000001E-3</v>
      </c>
      <c r="F54" s="71">
        <v>-7.9900000000000001E-4</v>
      </c>
      <c r="G54" s="71">
        <v>-5.8399999999999999E-4</v>
      </c>
      <c r="H54" s="71">
        <v>-5.0299999999999997E-4</v>
      </c>
      <c r="I54" s="71">
        <v>-3.1799999999999998E-4</v>
      </c>
      <c r="J54" s="71">
        <v>-2.4000000000000001E-4</v>
      </c>
      <c r="K54" s="71">
        <v>-2.34E-4</v>
      </c>
      <c r="L54" s="71">
        <v>-7.9999999999999996E-6</v>
      </c>
      <c r="M54" s="71">
        <v>2.34E-4</v>
      </c>
      <c r="N54" s="71">
        <v>4.0700000000000003E-4</v>
      </c>
      <c r="O54" s="71">
        <v>4.55E-4</v>
      </c>
      <c r="P54" s="71">
        <v>5.0699999999999996E-4</v>
      </c>
      <c r="Q54" s="71">
        <v>4.6299999999999998E-4</v>
      </c>
      <c r="R54" s="71">
        <v>3.5500000000000001E-4</v>
      </c>
      <c r="S54" s="71">
        <v>3.21E-4</v>
      </c>
      <c r="T54" s="71">
        <v>1.63E-4</v>
      </c>
      <c r="U54" s="71">
        <v>-2.6999999999999999E-5</v>
      </c>
      <c r="V54" s="71">
        <v>-2.0999999999999999E-5</v>
      </c>
      <c r="W54" s="71">
        <v>5.8E-5</v>
      </c>
      <c r="X54" s="71">
        <v>1.0399999999999999E-4</v>
      </c>
      <c r="Y54" s="71">
        <v>0</v>
      </c>
      <c r="Z54" s="71">
        <v>1.0000000000000001E-5</v>
      </c>
      <c r="AA54" s="71">
        <v>-1.26E-4</v>
      </c>
      <c r="AB54" s="71">
        <v>-1.0900000000000001E-4</v>
      </c>
      <c r="AC54" s="71">
        <v>-2.61E-4</v>
      </c>
      <c r="AD54" s="71">
        <v>-4.7399999999999997E-4</v>
      </c>
      <c r="AE54" s="71">
        <v>-6.5899999999999997E-4</v>
      </c>
      <c r="AF54" s="71">
        <v>-8.8099999999999995E-4</v>
      </c>
      <c r="AG54" s="71">
        <v>-1.078E-3</v>
      </c>
      <c r="AH54" s="71">
        <v>-1.3849999999999999E-3</v>
      </c>
      <c r="AI54" s="71">
        <v>-1.634E-3</v>
      </c>
    </row>
    <row r="55" spans="1:35" ht="12.75" customHeight="1" x14ac:dyDescent="0.25">
      <c r="A55" s="71">
        <v>-4.8570000000000002E-3</v>
      </c>
      <c r="B55" s="71">
        <v>-3.1939999999999998E-3</v>
      </c>
      <c r="C55" s="71">
        <v>-2.4090000000000001E-3</v>
      </c>
      <c r="D55" s="71">
        <v>-1.846E-3</v>
      </c>
      <c r="E55" s="71">
        <v>-1.3359999999999999E-3</v>
      </c>
      <c r="F55" s="71">
        <v>-9.1299999999999997E-4</v>
      </c>
      <c r="G55" s="71">
        <v>-6.7500000000000004E-4</v>
      </c>
      <c r="H55" s="71">
        <v>-5.4799999999999998E-4</v>
      </c>
      <c r="I55" s="71">
        <v>-4.3399999999999998E-4</v>
      </c>
      <c r="J55" s="71">
        <v>-4.66E-4</v>
      </c>
      <c r="K55" s="71">
        <v>-5.71E-4</v>
      </c>
      <c r="L55" s="71">
        <v>-4.1300000000000001E-4</v>
      </c>
      <c r="M55" s="71">
        <v>-2.2599999999999999E-4</v>
      </c>
      <c r="N55" s="71">
        <v>-9.0000000000000002E-6</v>
      </c>
      <c r="O55" s="71">
        <v>8.6000000000000003E-5</v>
      </c>
      <c r="P55" s="71">
        <v>1.3300000000000001E-4</v>
      </c>
      <c r="Q55" s="71">
        <v>2.1000000000000001E-4</v>
      </c>
      <c r="R55" s="71">
        <v>2.05E-4</v>
      </c>
      <c r="S55" s="71">
        <v>2.5000000000000001E-4</v>
      </c>
      <c r="T55" s="71">
        <v>1.25E-4</v>
      </c>
      <c r="U55" s="71">
        <v>1.9999999999999999E-6</v>
      </c>
      <c r="V55" s="71">
        <v>2.5999999999999998E-5</v>
      </c>
      <c r="W55" s="71">
        <v>1.15E-4</v>
      </c>
      <c r="X55" s="71">
        <v>1.07E-4</v>
      </c>
      <c r="Y55" s="71">
        <v>0</v>
      </c>
      <c r="Z55" s="71">
        <v>3.1000000000000001E-5</v>
      </c>
      <c r="AA55" s="71">
        <v>-1.3300000000000001E-4</v>
      </c>
      <c r="AB55" s="71">
        <v>-1.4899999999999999E-4</v>
      </c>
      <c r="AC55" s="71">
        <v>-2.6600000000000001E-4</v>
      </c>
      <c r="AD55" s="71">
        <v>-4.1800000000000002E-4</v>
      </c>
      <c r="AE55" s="71">
        <v>-6.0599999999999998E-4</v>
      </c>
      <c r="AF55" s="71">
        <v>-8.4800000000000001E-4</v>
      </c>
      <c r="AG55" s="71">
        <v>-1.0300000000000001E-3</v>
      </c>
      <c r="AH55" s="71">
        <v>-1.384E-3</v>
      </c>
      <c r="AI55" s="71">
        <v>-1.7279999999999999E-3</v>
      </c>
    </row>
    <row r="56" spans="1:35" ht="12.75" customHeight="1" x14ac:dyDescent="0.25">
      <c r="A56" s="71">
        <v>-4.7739999999999996E-3</v>
      </c>
      <c r="B56" s="71">
        <v>-3.0790000000000001E-3</v>
      </c>
      <c r="C56" s="71">
        <v>-2.3640000000000002E-3</v>
      </c>
      <c r="D56" s="71">
        <v>-1.8829999999999999E-3</v>
      </c>
      <c r="E56" s="71">
        <v>-1.4890000000000001E-3</v>
      </c>
      <c r="F56" s="71">
        <v>-1.1770000000000001E-3</v>
      </c>
      <c r="G56" s="71">
        <v>-9.7199999999999999E-4</v>
      </c>
      <c r="H56" s="71">
        <v>-9.4399999999999996E-4</v>
      </c>
      <c r="I56" s="71">
        <v>-9.6900000000000003E-4</v>
      </c>
      <c r="J56" s="71">
        <v>-9.41E-4</v>
      </c>
      <c r="K56" s="71">
        <v>-1.044E-3</v>
      </c>
      <c r="L56" s="71">
        <v>-9.6599999999999995E-4</v>
      </c>
      <c r="M56" s="71">
        <v>-7.2599999999999997E-4</v>
      </c>
      <c r="N56" s="71">
        <v>-5.5900000000000004E-4</v>
      </c>
      <c r="O56" s="71">
        <v>-4.46E-4</v>
      </c>
      <c r="P56" s="71">
        <v>-2.8200000000000002E-4</v>
      </c>
      <c r="Q56" s="71">
        <v>-2.04E-4</v>
      </c>
      <c r="R56" s="71">
        <v>-1.12E-4</v>
      </c>
      <c r="S56" s="71">
        <v>1.5999999999999999E-5</v>
      </c>
      <c r="T56" s="71">
        <v>7.9999999999999996E-6</v>
      </c>
      <c r="U56" s="71">
        <v>-8.8999999999999995E-5</v>
      </c>
      <c r="V56" s="71">
        <v>-8.5000000000000006E-5</v>
      </c>
      <c r="W56" s="71">
        <v>5.0000000000000002E-5</v>
      </c>
      <c r="X56" s="71">
        <v>9.2999999999999997E-5</v>
      </c>
      <c r="Y56" s="71">
        <v>0</v>
      </c>
      <c r="Z56" s="71">
        <v>7.3999999999999996E-5</v>
      </c>
      <c r="AA56" s="71">
        <v>-1.35E-4</v>
      </c>
      <c r="AB56" s="71">
        <v>-1.4300000000000001E-4</v>
      </c>
      <c r="AC56" s="71">
        <v>-2.7700000000000001E-4</v>
      </c>
      <c r="AD56" s="71">
        <v>-4.5199999999999998E-4</v>
      </c>
      <c r="AE56" s="71">
        <v>-6.3400000000000001E-4</v>
      </c>
      <c r="AF56" s="71">
        <v>-8.6200000000000003E-4</v>
      </c>
      <c r="AG56" s="71">
        <v>-1.139E-3</v>
      </c>
      <c r="AH56" s="71">
        <v>-1.5070000000000001E-3</v>
      </c>
      <c r="AI56" s="71">
        <v>-1.853E-3</v>
      </c>
    </row>
    <row r="57" spans="1:35" ht="12.75" customHeight="1" x14ac:dyDescent="0.25">
      <c r="A57" s="71">
        <v>-4.6670000000000001E-3</v>
      </c>
      <c r="B57" s="71">
        <v>-3.0019999999999999E-3</v>
      </c>
      <c r="C57" s="71">
        <v>-2.3240000000000001E-3</v>
      </c>
      <c r="D57" s="71">
        <v>-1.9009999999999999E-3</v>
      </c>
      <c r="E57" s="71">
        <v>-1.5709999999999999E-3</v>
      </c>
      <c r="F57" s="71">
        <v>-1.2800000000000001E-3</v>
      </c>
      <c r="G57" s="71">
        <v>-1.1130000000000001E-3</v>
      </c>
      <c r="H57" s="71">
        <v>-1.0139999999999999E-3</v>
      </c>
      <c r="I57" s="71">
        <v>-9.2299999999999999E-4</v>
      </c>
      <c r="J57" s="71">
        <v>-9.4499999999999998E-4</v>
      </c>
      <c r="K57" s="71">
        <v>-1.096E-3</v>
      </c>
      <c r="L57" s="71">
        <v>-9.7400000000000004E-4</v>
      </c>
      <c r="M57" s="71">
        <v>-7.8600000000000002E-4</v>
      </c>
      <c r="N57" s="71">
        <v>-5.7899999999999998E-4</v>
      </c>
      <c r="O57" s="71">
        <v>-4.75E-4</v>
      </c>
      <c r="P57" s="71">
        <v>-3.48E-4</v>
      </c>
      <c r="Q57" s="71">
        <v>-2.6699999999999998E-4</v>
      </c>
      <c r="R57" s="71">
        <v>-1.3999999999999999E-4</v>
      </c>
      <c r="S57" s="71">
        <v>-6.7000000000000002E-5</v>
      </c>
      <c r="T57" s="71">
        <v>-6.7000000000000002E-5</v>
      </c>
      <c r="U57" s="71">
        <v>-8.1000000000000004E-5</v>
      </c>
      <c r="V57" s="71">
        <v>-9.2999999999999997E-5</v>
      </c>
      <c r="W57" s="71">
        <v>1.0000000000000001E-5</v>
      </c>
      <c r="X57" s="71">
        <v>4.1E-5</v>
      </c>
      <c r="Y57" s="71">
        <v>0</v>
      </c>
      <c r="Z57" s="71">
        <v>1.2E-5</v>
      </c>
      <c r="AA57" s="71">
        <v>-1.66E-4</v>
      </c>
      <c r="AB57" s="71">
        <v>-1.9100000000000001E-4</v>
      </c>
      <c r="AC57" s="71">
        <v>-3.0299999999999999E-4</v>
      </c>
      <c r="AD57" s="71">
        <v>-4.6099999999999998E-4</v>
      </c>
      <c r="AE57" s="71">
        <v>-6.5499999999999998E-4</v>
      </c>
      <c r="AF57" s="71">
        <v>-8.7500000000000002E-4</v>
      </c>
      <c r="AG57" s="71">
        <v>-1.1349999999999999E-3</v>
      </c>
      <c r="AH57" s="71">
        <v>-1.4829999999999999E-3</v>
      </c>
      <c r="AI57" s="71">
        <v>-1.843E-3</v>
      </c>
    </row>
    <row r="58" spans="1:35" ht="12.75" customHeight="1" x14ac:dyDescent="0.25">
      <c r="A58" s="71">
        <v>-4.7200000000000002E-3</v>
      </c>
      <c r="B58" s="71">
        <v>-3.1359999999999999E-3</v>
      </c>
      <c r="C58" s="71">
        <v>-2.4510000000000001E-3</v>
      </c>
      <c r="D58" s="71">
        <v>-1.9449999999999999E-3</v>
      </c>
      <c r="E58" s="71">
        <v>-1.457E-3</v>
      </c>
      <c r="F58" s="71">
        <v>-1.0740000000000001E-3</v>
      </c>
      <c r="G58" s="71">
        <v>-8.4199999999999998E-4</v>
      </c>
      <c r="H58" s="71">
        <v>-7.6800000000000002E-4</v>
      </c>
      <c r="I58" s="71">
        <v>-7.1299999999999998E-4</v>
      </c>
      <c r="J58" s="71">
        <v>-6.8300000000000001E-4</v>
      </c>
      <c r="K58" s="71">
        <v>-7.1699999999999997E-4</v>
      </c>
      <c r="L58" s="71">
        <v>-5.7499999999999999E-4</v>
      </c>
      <c r="M58" s="71">
        <v>-3.3799999999999998E-4</v>
      </c>
      <c r="N58" s="71">
        <v>-1.4799999999999999E-4</v>
      </c>
      <c r="O58" s="71">
        <v>-6.2000000000000003E-5</v>
      </c>
      <c r="P58" s="71">
        <v>1.2E-5</v>
      </c>
      <c r="Q58" s="71">
        <v>5.5999999999999999E-5</v>
      </c>
      <c r="R58" s="71">
        <v>6.3999999999999997E-5</v>
      </c>
      <c r="S58" s="71">
        <v>8.7999999999999998E-5</v>
      </c>
      <c r="T58" s="71">
        <v>-7.9999999999999996E-6</v>
      </c>
      <c r="U58" s="71">
        <v>-8.7999999999999998E-5</v>
      </c>
      <c r="V58" s="71">
        <v>-5.8999999999999998E-5</v>
      </c>
      <c r="W58" s="71">
        <v>3.4999999999999997E-5</v>
      </c>
      <c r="X58" s="71">
        <v>6.0999999999999999E-5</v>
      </c>
      <c r="Y58" s="71">
        <v>0</v>
      </c>
      <c r="Z58" s="71">
        <v>2.9E-5</v>
      </c>
      <c r="AA58" s="71">
        <v>-5.8999999999999998E-5</v>
      </c>
      <c r="AB58" s="71">
        <v>-3.8999999999999999E-5</v>
      </c>
      <c r="AC58" s="71">
        <v>-1.63E-4</v>
      </c>
      <c r="AD58" s="71">
        <v>-3.3100000000000002E-4</v>
      </c>
      <c r="AE58" s="71">
        <v>-4.86E-4</v>
      </c>
      <c r="AF58" s="71">
        <v>-6.9700000000000003E-4</v>
      </c>
      <c r="AG58" s="71">
        <v>-8.9300000000000002E-4</v>
      </c>
      <c r="AH58" s="71">
        <v>-1.2310000000000001E-3</v>
      </c>
      <c r="AI58" s="71">
        <v>-1.5299999999999999E-3</v>
      </c>
    </row>
    <row r="59" spans="1:35" ht="12.75" customHeight="1" x14ac:dyDescent="0.25">
      <c r="A59" s="71">
        <v>-4.9820000000000003E-3</v>
      </c>
      <c r="B59" s="71">
        <v>-3.3409999999999998E-3</v>
      </c>
      <c r="C59" s="71">
        <v>-2.604E-3</v>
      </c>
      <c r="D59" s="71">
        <v>-2.016E-3</v>
      </c>
      <c r="E59" s="71">
        <v>-1.4829999999999999E-3</v>
      </c>
      <c r="F59" s="71">
        <v>-1.0660000000000001E-3</v>
      </c>
      <c r="G59" s="71">
        <v>-8.0999999999999996E-4</v>
      </c>
      <c r="H59" s="71">
        <v>-6.7000000000000002E-4</v>
      </c>
      <c r="I59" s="71">
        <v>-5.4500000000000002E-4</v>
      </c>
      <c r="J59" s="71">
        <v>-4.26E-4</v>
      </c>
      <c r="K59" s="71">
        <v>-3.1199999999999999E-4</v>
      </c>
      <c r="L59" s="71">
        <v>-8.0000000000000007E-5</v>
      </c>
      <c r="M59" s="71">
        <v>1.7699999999999999E-4</v>
      </c>
      <c r="N59" s="71">
        <v>3.8000000000000002E-4</v>
      </c>
      <c r="O59" s="71">
        <v>4.26E-4</v>
      </c>
      <c r="P59" s="71">
        <v>4.1599999999999997E-4</v>
      </c>
      <c r="Q59" s="71">
        <v>4.2999999999999999E-4</v>
      </c>
      <c r="R59" s="71">
        <v>2.7799999999999998E-4</v>
      </c>
      <c r="S59" s="71">
        <v>2.33E-4</v>
      </c>
      <c r="T59" s="71">
        <v>9.8999999999999994E-5</v>
      </c>
      <c r="U59" s="71">
        <v>-9.1000000000000003E-5</v>
      </c>
      <c r="V59" s="71">
        <v>-9.7999999999999997E-5</v>
      </c>
      <c r="W59" s="71">
        <v>0</v>
      </c>
      <c r="X59" s="71">
        <v>4.1999999999999998E-5</v>
      </c>
      <c r="Y59" s="71">
        <v>0</v>
      </c>
      <c r="Z59" s="71">
        <v>8.5000000000000006E-5</v>
      </c>
      <c r="AA59" s="71">
        <v>-4.6999999999999997E-5</v>
      </c>
      <c r="AB59" s="71">
        <v>5.0000000000000004E-6</v>
      </c>
      <c r="AC59" s="71">
        <v>-6.9999999999999994E-5</v>
      </c>
      <c r="AD59" s="71">
        <v>-2.6899999999999998E-4</v>
      </c>
      <c r="AE59" s="71">
        <v>-3.9899999999999999E-4</v>
      </c>
      <c r="AF59" s="71">
        <v>-6.1399999999999996E-4</v>
      </c>
      <c r="AG59" s="71">
        <v>-7.5600000000000005E-4</v>
      </c>
      <c r="AH59" s="71">
        <v>-1.0399999999999999E-3</v>
      </c>
      <c r="AI59" s="71">
        <v>-1.312E-3</v>
      </c>
    </row>
    <row r="60" spans="1:35" ht="12.75" customHeight="1" x14ac:dyDescent="0.25">
      <c r="A60" s="71">
        <v>-5.3099999999999996E-3</v>
      </c>
      <c r="B60" s="71">
        <v>-3.6939999999999998E-3</v>
      </c>
      <c r="C60" s="71">
        <v>-2.862E-3</v>
      </c>
      <c r="D60" s="71">
        <v>-2.215E-3</v>
      </c>
      <c r="E60" s="71">
        <v>-1.5989999999999999E-3</v>
      </c>
      <c r="F60" s="71">
        <v>-1.1349999999999999E-3</v>
      </c>
      <c r="G60" s="71">
        <v>-8.8000000000000003E-4</v>
      </c>
      <c r="H60" s="71">
        <v>-7.0200000000000004E-4</v>
      </c>
      <c r="I60" s="71">
        <v>-5.4600000000000004E-4</v>
      </c>
      <c r="J60" s="71">
        <v>-3.9599999999999998E-4</v>
      </c>
      <c r="K60" s="71">
        <v>-3.1100000000000002E-4</v>
      </c>
      <c r="L60" s="71">
        <v>-1.5999999999999999E-5</v>
      </c>
      <c r="M60" s="71">
        <v>2.0799999999999999E-4</v>
      </c>
      <c r="N60" s="71">
        <v>4.2499999999999998E-4</v>
      </c>
      <c r="O60" s="71">
        <v>4.46E-4</v>
      </c>
      <c r="P60" s="71">
        <v>4.8899999999999996E-4</v>
      </c>
      <c r="Q60" s="71">
        <v>4.64E-4</v>
      </c>
      <c r="R60" s="71">
        <v>4.0299999999999998E-4</v>
      </c>
      <c r="S60" s="71">
        <v>2.7700000000000001E-4</v>
      </c>
      <c r="T60" s="71">
        <v>8.7000000000000001E-5</v>
      </c>
      <c r="U60" s="71">
        <v>-7.7999999999999999E-5</v>
      </c>
      <c r="V60" s="71">
        <v>-1.13E-4</v>
      </c>
      <c r="W60" s="71">
        <v>2.6999999999999999E-5</v>
      </c>
      <c r="X60" s="71">
        <v>5.3000000000000001E-5</v>
      </c>
      <c r="Y60" s="71">
        <v>0</v>
      </c>
      <c r="Z60" s="71">
        <v>4.8999999999999998E-5</v>
      </c>
      <c r="AA60" s="71">
        <v>-2.9E-5</v>
      </c>
      <c r="AB60" s="71">
        <v>6.2000000000000003E-5</v>
      </c>
      <c r="AC60" s="71">
        <v>-6.4999999999999994E-5</v>
      </c>
      <c r="AD60" s="71">
        <v>-2.04E-4</v>
      </c>
      <c r="AE60" s="71">
        <v>-3.7199999999999999E-4</v>
      </c>
      <c r="AF60" s="71">
        <v>-5.4100000000000003E-4</v>
      </c>
      <c r="AG60" s="71">
        <v>-7.0600000000000003E-4</v>
      </c>
      <c r="AH60" s="71">
        <v>-9.3099999999999997E-4</v>
      </c>
      <c r="AI60" s="71">
        <v>-1.212E-3</v>
      </c>
    </row>
    <row r="61" spans="1:35" ht="12.75" customHeight="1" x14ac:dyDescent="0.25">
      <c r="A61" s="71">
        <v>-5.1330000000000004E-3</v>
      </c>
      <c r="B61" s="71">
        <v>-3.5130000000000001E-3</v>
      </c>
      <c r="C61" s="71">
        <v>-2.709E-3</v>
      </c>
      <c r="D61" s="71">
        <v>-2.0969999999999999E-3</v>
      </c>
      <c r="E61" s="71">
        <v>-1.5969999999999999E-3</v>
      </c>
      <c r="F61" s="71">
        <v>-1.1950000000000001E-3</v>
      </c>
      <c r="G61" s="71">
        <v>-8.6300000000000005E-4</v>
      </c>
      <c r="H61" s="71">
        <v>-7.5799999999999999E-4</v>
      </c>
      <c r="I61" s="71">
        <v>-6.2399999999999999E-4</v>
      </c>
      <c r="J61" s="71">
        <v>-5.2999999999999998E-4</v>
      </c>
      <c r="K61" s="71">
        <v>-5.1699999999999999E-4</v>
      </c>
      <c r="L61" s="71">
        <v>-3.28E-4</v>
      </c>
      <c r="M61" s="71">
        <v>-8.2000000000000001E-5</v>
      </c>
      <c r="N61" s="71">
        <v>1.0900000000000001E-4</v>
      </c>
      <c r="O61" s="71">
        <v>1.7100000000000001E-4</v>
      </c>
      <c r="P61" s="71">
        <v>2.32E-4</v>
      </c>
      <c r="Q61" s="71">
        <v>2.41E-4</v>
      </c>
      <c r="R61" s="71">
        <v>1.5100000000000001E-4</v>
      </c>
      <c r="S61" s="71">
        <v>1.56E-4</v>
      </c>
      <c r="T61" s="71">
        <v>-2.9E-5</v>
      </c>
      <c r="U61" s="71">
        <v>-1.93E-4</v>
      </c>
      <c r="V61" s="71">
        <v>-1.36E-4</v>
      </c>
      <c r="W61" s="71">
        <v>-1.8E-5</v>
      </c>
      <c r="X61" s="71">
        <v>7.9999999999999996E-6</v>
      </c>
      <c r="Y61" s="71">
        <v>0</v>
      </c>
      <c r="Z61" s="71">
        <v>5.5999999999999999E-5</v>
      </c>
      <c r="AA61" s="71">
        <v>-1.8E-5</v>
      </c>
      <c r="AB61" s="71">
        <v>5.3999999999999998E-5</v>
      </c>
      <c r="AC61" s="71">
        <v>-5.0000000000000002E-5</v>
      </c>
      <c r="AD61" s="71">
        <v>-1.8699999999999999E-4</v>
      </c>
      <c r="AE61" s="71">
        <v>-3.2699999999999998E-4</v>
      </c>
      <c r="AF61" s="71">
        <v>-5.2599999999999999E-4</v>
      </c>
      <c r="AG61" s="71">
        <v>-6.8499999999999995E-4</v>
      </c>
      <c r="AH61" s="71">
        <v>-9.859999999999999E-4</v>
      </c>
      <c r="AI61" s="71">
        <v>-1.222E-3</v>
      </c>
    </row>
    <row r="62" spans="1:35" ht="12.75" customHeight="1" x14ac:dyDescent="0.25">
      <c r="A62" s="71">
        <v>-5.0080000000000003E-3</v>
      </c>
      <c r="B62" s="71">
        <v>-3.3609999999999998E-3</v>
      </c>
      <c r="C62" s="71">
        <v>-2.6510000000000001E-3</v>
      </c>
      <c r="D62" s="71">
        <v>-2.1540000000000001E-3</v>
      </c>
      <c r="E62" s="71">
        <v>-1.6819999999999999E-3</v>
      </c>
      <c r="F62" s="71">
        <v>-1.276E-3</v>
      </c>
      <c r="G62" s="71">
        <v>-1.08E-3</v>
      </c>
      <c r="H62" s="71">
        <v>-9.8900000000000008E-4</v>
      </c>
      <c r="I62" s="71">
        <v>-9.3300000000000002E-4</v>
      </c>
      <c r="J62" s="71">
        <v>-9.3000000000000005E-4</v>
      </c>
      <c r="K62" s="71">
        <v>-1.0020000000000001E-3</v>
      </c>
      <c r="L62" s="71">
        <v>-8.6600000000000002E-4</v>
      </c>
      <c r="M62" s="71">
        <v>-6.69E-4</v>
      </c>
      <c r="N62" s="71">
        <v>-4.37E-4</v>
      </c>
      <c r="O62" s="71">
        <v>-3.59E-4</v>
      </c>
      <c r="P62" s="71">
        <v>-2.8699999999999998E-4</v>
      </c>
      <c r="Q62" s="71">
        <v>-1.7200000000000001E-4</v>
      </c>
      <c r="R62" s="71">
        <v>-1.4200000000000001E-4</v>
      </c>
      <c r="S62" s="71">
        <v>-4.8999999999999998E-5</v>
      </c>
      <c r="T62" s="71">
        <v>-7.7999999999999999E-5</v>
      </c>
      <c r="U62" s="71">
        <v>-1.4899999999999999E-4</v>
      </c>
      <c r="V62" s="71">
        <v>-1.4300000000000001E-4</v>
      </c>
      <c r="W62" s="71">
        <v>-5.1999999999999997E-5</v>
      </c>
      <c r="X62" s="71">
        <v>-6.9999999999999999E-6</v>
      </c>
      <c r="Y62" s="71">
        <v>0</v>
      </c>
      <c r="Z62" s="71">
        <v>1.21E-4</v>
      </c>
      <c r="AA62" s="71">
        <v>-4.8000000000000001E-5</v>
      </c>
      <c r="AB62" s="71">
        <v>-3.9999999999999998E-6</v>
      </c>
      <c r="AC62" s="71">
        <v>-8.1000000000000004E-5</v>
      </c>
      <c r="AD62" s="71">
        <v>-2.22E-4</v>
      </c>
      <c r="AE62" s="71">
        <v>-3.4299999999999999E-4</v>
      </c>
      <c r="AF62" s="71">
        <v>-5.4199999999999995E-4</v>
      </c>
      <c r="AG62" s="71">
        <v>-7.1299999999999998E-4</v>
      </c>
      <c r="AH62" s="71">
        <v>-1.052E-3</v>
      </c>
      <c r="AI62" s="71">
        <v>-1.4009999999999999E-3</v>
      </c>
    </row>
    <row r="63" spans="1:35" ht="12.75" customHeight="1" x14ac:dyDescent="0.25">
      <c r="A63" s="71">
        <v>-4.7289999999999997E-3</v>
      </c>
      <c r="B63" s="71">
        <v>-3.0990000000000002E-3</v>
      </c>
      <c r="C63" s="71">
        <v>-2.3990000000000001E-3</v>
      </c>
      <c r="D63" s="71">
        <v>-1.939E-3</v>
      </c>
      <c r="E63" s="71">
        <v>-1.537E-3</v>
      </c>
      <c r="F63" s="71">
        <v>-1.253E-3</v>
      </c>
      <c r="G63" s="71">
        <v>-1.06E-3</v>
      </c>
      <c r="H63" s="71">
        <v>-1.0089999999999999E-3</v>
      </c>
      <c r="I63" s="71">
        <v>-9.6100000000000005E-4</v>
      </c>
      <c r="J63" s="71">
        <v>-1.0330000000000001E-3</v>
      </c>
      <c r="K63" s="71">
        <v>-1.189E-3</v>
      </c>
      <c r="L63" s="71">
        <v>-1.073E-3</v>
      </c>
      <c r="M63" s="71">
        <v>-8.9899999999999995E-4</v>
      </c>
      <c r="N63" s="71">
        <v>-6.7199999999999996E-4</v>
      </c>
      <c r="O63" s="71">
        <v>-5.8200000000000005E-4</v>
      </c>
      <c r="P63" s="71">
        <v>-4.4900000000000002E-4</v>
      </c>
      <c r="Q63" s="71">
        <v>-3.3300000000000002E-4</v>
      </c>
      <c r="R63" s="71">
        <v>-2.0000000000000001E-4</v>
      </c>
      <c r="S63" s="71">
        <v>-1.12E-4</v>
      </c>
      <c r="T63" s="71">
        <v>-1.5799999999999999E-4</v>
      </c>
      <c r="U63" s="71">
        <v>-1.4200000000000001E-4</v>
      </c>
      <c r="V63" s="71">
        <v>-1.3899999999999999E-4</v>
      </c>
      <c r="W63" s="71">
        <v>-1.9999999999999999E-6</v>
      </c>
      <c r="X63" s="71">
        <v>3.3000000000000003E-5</v>
      </c>
      <c r="Y63" s="71">
        <v>0</v>
      </c>
      <c r="Z63" s="71">
        <v>1.01E-4</v>
      </c>
      <c r="AA63" s="71">
        <v>-9.0000000000000002E-6</v>
      </c>
      <c r="AB63" s="71">
        <v>1.0000000000000001E-5</v>
      </c>
      <c r="AC63" s="71">
        <v>-4.6E-5</v>
      </c>
      <c r="AD63" s="71">
        <v>-1.5200000000000001E-4</v>
      </c>
      <c r="AE63" s="71">
        <v>-2.5700000000000001E-4</v>
      </c>
      <c r="AF63" s="71">
        <v>-4.8500000000000003E-4</v>
      </c>
      <c r="AG63" s="71">
        <v>-6.7299999999999999E-4</v>
      </c>
      <c r="AH63" s="71">
        <v>-1.044E-3</v>
      </c>
      <c r="AI63" s="71">
        <v>-1.3829999999999999E-3</v>
      </c>
    </row>
    <row r="64" spans="1:35" ht="12.75" customHeight="1" x14ac:dyDescent="0.25">
      <c r="A64" s="71">
        <v>-4.5859999999999998E-3</v>
      </c>
      <c r="B64" s="71">
        <v>-2.9680000000000002E-3</v>
      </c>
      <c r="C64" s="71">
        <v>-2.281E-3</v>
      </c>
      <c r="D64" s="71">
        <v>-1.8489999999999999E-3</v>
      </c>
      <c r="E64" s="71">
        <v>-1.493E-3</v>
      </c>
      <c r="F64" s="71">
        <v>-1.1980000000000001E-3</v>
      </c>
      <c r="G64" s="71">
        <v>-9.9599999999999992E-4</v>
      </c>
      <c r="H64" s="71">
        <v>-9.2299999999999999E-4</v>
      </c>
      <c r="I64" s="71">
        <v>-8.5999999999999998E-4</v>
      </c>
      <c r="J64" s="71">
        <v>-8.9999999999999998E-4</v>
      </c>
      <c r="K64" s="71">
        <v>-9.8499999999999998E-4</v>
      </c>
      <c r="L64" s="71">
        <v>-8.8500000000000004E-4</v>
      </c>
      <c r="M64" s="71">
        <v>-6.78E-4</v>
      </c>
      <c r="N64" s="71">
        <v>-5.0799999999999999E-4</v>
      </c>
      <c r="O64" s="71">
        <v>-4.0499999999999998E-4</v>
      </c>
      <c r="P64" s="71">
        <v>-2.8400000000000002E-4</v>
      </c>
      <c r="Q64" s="71">
        <v>-2.3000000000000001E-4</v>
      </c>
      <c r="R64" s="71">
        <v>-2.2499999999999999E-4</v>
      </c>
      <c r="S64" s="71">
        <v>-1.12E-4</v>
      </c>
      <c r="T64" s="71">
        <v>-1.27E-4</v>
      </c>
      <c r="U64" s="71">
        <v>-2.0900000000000001E-4</v>
      </c>
      <c r="V64" s="71">
        <v>-1.17E-4</v>
      </c>
      <c r="W64" s="71">
        <v>-3.6000000000000001E-5</v>
      </c>
      <c r="X64" s="71">
        <v>-1.4E-5</v>
      </c>
      <c r="Y64" s="71">
        <v>0</v>
      </c>
      <c r="Z64" s="71">
        <v>1.27E-4</v>
      </c>
      <c r="AA64" s="71">
        <v>1.9999999999999999E-6</v>
      </c>
      <c r="AB64" s="71">
        <v>4.3000000000000002E-5</v>
      </c>
      <c r="AC64" s="71">
        <v>-3.6999999999999998E-5</v>
      </c>
      <c r="AD64" s="71">
        <v>-1.46E-4</v>
      </c>
      <c r="AE64" s="71">
        <v>-2.5500000000000002E-4</v>
      </c>
      <c r="AF64" s="71">
        <v>-4.6500000000000003E-4</v>
      </c>
      <c r="AG64" s="71">
        <v>-6.4099999999999997E-4</v>
      </c>
      <c r="AH64" s="71">
        <v>-9.9200000000000004E-4</v>
      </c>
      <c r="AI64" s="71">
        <v>-1.279E-3</v>
      </c>
    </row>
    <row r="65" spans="1:35" ht="12.75" customHeight="1" x14ac:dyDescent="0.25">
      <c r="A65" s="71">
        <v>-4.7829999999999999E-3</v>
      </c>
      <c r="B65" s="71">
        <v>-3.2139999999999998E-3</v>
      </c>
      <c r="C65" s="71">
        <v>-2.5490000000000001E-3</v>
      </c>
      <c r="D65" s="71">
        <v>-2.0739999999999999E-3</v>
      </c>
      <c r="E65" s="71">
        <v>-1.6000000000000001E-3</v>
      </c>
      <c r="F65" s="71">
        <v>-1.255E-3</v>
      </c>
      <c r="G65" s="71">
        <v>-1.07E-3</v>
      </c>
      <c r="H65" s="71">
        <v>-9.7000000000000005E-4</v>
      </c>
      <c r="I65" s="71">
        <v>-8.2700000000000004E-4</v>
      </c>
      <c r="J65" s="71">
        <v>-7.5799999999999999E-4</v>
      </c>
      <c r="K65" s="71">
        <v>-7.4799999999999997E-4</v>
      </c>
      <c r="L65" s="71">
        <v>-5.0100000000000003E-4</v>
      </c>
      <c r="M65" s="71">
        <v>-3.0800000000000001E-4</v>
      </c>
      <c r="N65" s="71">
        <v>-8.7000000000000001E-5</v>
      </c>
      <c r="O65" s="71">
        <v>-6.4999999999999994E-5</v>
      </c>
      <c r="P65" s="71">
        <v>-4.8999999999999998E-5</v>
      </c>
      <c r="Q65" s="71">
        <v>3.6999999999999998E-5</v>
      </c>
      <c r="R65" s="71">
        <v>-1.7E-5</v>
      </c>
      <c r="S65" s="71">
        <v>-1.0000000000000001E-5</v>
      </c>
      <c r="T65" s="71">
        <v>-1.07E-4</v>
      </c>
      <c r="U65" s="71">
        <v>-1.27E-4</v>
      </c>
      <c r="V65" s="71">
        <v>-1.94E-4</v>
      </c>
      <c r="W65" s="71">
        <v>-5.7000000000000003E-5</v>
      </c>
      <c r="X65" s="71">
        <v>1.1E-5</v>
      </c>
      <c r="Y65" s="71">
        <v>0</v>
      </c>
      <c r="Z65" s="71">
        <v>1.3799999999999999E-4</v>
      </c>
      <c r="AA65" s="71">
        <v>5.8E-5</v>
      </c>
      <c r="AB65" s="71">
        <v>1.26E-4</v>
      </c>
      <c r="AC65" s="71">
        <v>6.0999999999999999E-5</v>
      </c>
      <c r="AD65" s="71">
        <v>-5.8E-5</v>
      </c>
      <c r="AE65" s="71">
        <v>-1.9799999999999999E-4</v>
      </c>
      <c r="AF65" s="71">
        <v>-3.4900000000000003E-4</v>
      </c>
      <c r="AG65" s="71">
        <v>-4.66E-4</v>
      </c>
      <c r="AH65" s="71">
        <v>-7.5900000000000002E-4</v>
      </c>
      <c r="AI65" s="71">
        <v>-1.034E-3</v>
      </c>
    </row>
    <row r="66" spans="1:35" ht="12.75" customHeight="1" x14ac:dyDescent="0.25">
      <c r="A66" s="71">
        <v>-5.3600000000000002E-3</v>
      </c>
      <c r="B66" s="71">
        <v>-3.7429999999999998E-3</v>
      </c>
      <c r="C66" s="71">
        <v>-2.941E-3</v>
      </c>
      <c r="D66" s="71">
        <v>-2.281E-3</v>
      </c>
      <c r="E66" s="71">
        <v>-1.7060000000000001E-3</v>
      </c>
      <c r="F66" s="71">
        <v>-1.2489999999999999E-3</v>
      </c>
      <c r="G66" s="71">
        <v>-9.1799999999999998E-4</v>
      </c>
      <c r="H66" s="71">
        <v>-7.9699999999999997E-4</v>
      </c>
      <c r="I66" s="71">
        <v>-5.9100000000000005E-4</v>
      </c>
      <c r="J66" s="71">
        <v>-4.55E-4</v>
      </c>
      <c r="K66" s="71">
        <v>-3.6099999999999999E-4</v>
      </c>
      <c r="L66" s="71">
        <v>-1.6200000000000001E-4</v>
      </c>
      <c r="M66" s="71">
        <v>1.3100000000000001E-4</v>
      </c>
      <c r="N66" s="71">
        <v>3.4000000000000002E-4</v>
      </c>
      <c r="O66" s="71">
        <v>3.4699999999999998E-4</v>
      </c>
      <c r="P66" s="71">
        <v>3.9199999999999999E-4</v>
      </c>
      <c r="Q66" s="71">
        <v>3.0400000000000002E-4</v>
      </c>
      <c r="R66" s="71">
        <v>3.0400000000000002E-4</v>
      </c>
      <c r="S66" s="71">
        <v>2.04E-4</v>
      </c>
      <c r="T66" s="71">
        <v>-3.4E-5</v>
      </c>
      <c r="U66" s="71">
        <v>-1.4300000000000001E-4</v>
      </c>
      <c r="V66" s="71">
        <v>-1.6799999999999999E-4</v>
      </c>
      <c r="W66" s="71">
        <v>-2.6999999999999999E-5</v>
      </c>
      <c r="X66" s="71">
        <v>2.1999999999999999E-5</v>
      </c>
      <c r="Y66" s="71">
        <v>0</v>
      </c>
      <c r="Z66" s="71">
        <v>5.7000000000000003E-5</v>
      </c>
      <c r="AA66" s="71">
        <v>5.8E-5</v>
      </c>
      <c r="AB66" s="71">
        <v>1.9100000000000001E-4</v>
      </c>
      <c r="AC66" s="71">
        <v>1.22E-4</v>
      </c>
      <c r="AD66" s="71">
        <v>-6.0000000000000002E-6</v>
      </c>
      <c r="AE66" s="71">
        <v>-8.8999999999999995E-5</v>
      </c>
      <c r="AF66" s="71">
        <v>-2.4800000000000001E-4</v>
      </c>
      <c r="AG66" s="71">
        <v>-3.8699999999999997E-4</v>
      </c>
      <c r="AH66" s="71">
        <v>-6.0599999999999998E-4</v>
      </c>
      <c r="AI66" s="71">
        <v>-8.2100000000000001E-4</v>
      </c>
    </row>
    <row r="67" spans="1:35" ht="12.75" customHeight="1" x14ac:dyDescent="0.25">
      <c r="A67" s="71">
        <v>-5.2779999999999997E-3</v>
      </c>
      <c r="B67" s="71">
        <v>-3.7079999999999999E-3</v>
      </c>
      <c r="C67" s="71">
        <v>-2.8739999999999998E-3</v>
      </c>
      <c r="D67" s="71">
        <v>-2.2469999999999999E-3</v>
      </c>
      <c r="E67" s="71">
        <v>-1.701E-3</v>
      </c>
      <c r="F67" s="71">
        <v>-1.2340000000000001E-3</v>
      </c>
      <c r="G67" s="71">
        <v>-9.41E-4</v>
      </c>
      <c r="H67" s="71">
        <v>-7.3099999999999999E-4</v>
      </c>
      <c r="I67" s="71">
        <v>-5.6800000000000004E-4</v>
      </c>
      <c r="J67" s="71">
        <v>-3.48E-4</v>
      </c>
      <c r="K67" s="71">
        <v>-2.4600000000000002E-4</v>
      </c>
      <c r="L67" s="71">
        <v>7.9999999999999996E-6</v>
      </c>
      <c r="M67" s="71">
        <v>3.0400000000000002E-4</v>
      </c>
      <c r="N67" s="71">
        <v>4.8500000000000003E-4</v>
      </c>
      <c r="O67" s="71">
        <v>5.1400000000000003E-4</v>
      </c>
      <c r="P67" s="71">
        <v>4.7899999999999999E-4</v>
      </c>
      <c r="Q67" s="71">
        <v>4.2999999999999999E-4</v>
      </c>
      <c r="R67" s="71">
        <v>2.22E-4</v>
      </c>
      <c r="S67" s="71">
        <v>1.46E-4</v>
      </c>
      <c r="T67" s="71">
        <v>-2.0000000000000002E-5</v>
      </c>
      <c r="U67" s="71">
        <v>-2.1699999999999999E-4</v>
      </c>
      <c r="V67" s="71">
        <v>-1.7699999999999999E-4</v>
      </c>
      <c r="W67" s="71">
        <v>-8.6000000000000003E-5</v>
      </c>
      <c r="X67" s="71">
        <v>-3.6999999999999998E-5</v>
      </c>
      <c r="Y67" s="71">
        <v>0</v>
      </c>
      <c r="Z67" s="71">
        <v>1.4100000000000001E-4</v>
      </c>
      <c r="AA67" s="71">
        <v>1E-4</v>
      </c>
      <c r="AB67" s="71">
        <v>1.8699999999999999E-4</v>
      </c>
      <c r="AC67" s="71">
        <v>1.6799999999999999E-4</v>
      </c>
      <c r="AD67" s="71">
        <v>-1.8E-5</v>
      </c>
      <c r="AE67" s="71">
        <v>-1.12E-4</v>
      </c>
      <c r="AF67" s="71">
        <v>-2.9E-4</v>
      </c>
      <c r="AG67" s="71">
        <v>-3.5100000000000002E-4</v>
      </c>
      <c r="AH67" s="71">
        <v>-5.9500000000000004E-4</v>
      </c>
      <c r="AI67" s="71">
        <v>-7.67E-4</v>
      </c>
    </row>
    <row r="68" spans="1:35" ht="12.75" customHeight="1" x14ac:dyDescent="0.25">
      <c r="A68" s="71">
        <v>-5.5399999999999998E-3</v>
      </c>
      <c r="B68" s="71">
        <v>-3.895E-3</v>
      </c>
      <c r="C68" s="71">
        <v>-3.1210000000000001E-3</v>
      </c>
      <c r="D68" s="71">
        <v>-2.4710000000000001E-3</v>
      </c>
      <c r="E68" s="71">
        <v>-1.8309999999999999E-3</v>
      </c>
      <c r="F68" s="71">
        <v>-1.3569999999999999E-3</v>
      </c>
      <c r="G68" s="71">
        <v>-1.14E-3</v>
      </c>
      <c r="H68" s="71">
        <v>-9.6900000000000003E-4</v>
      </c>
      <c r="I68" s="71">
        <v>-8.3000000000000001E-4</v>
      </c>
      <c r="J68" s="71">
        <v>-7.1699999999999997E-4</v>
      </c>
      <c r="K68" s="71">
        <v>-6.8199999999999999E-4</v>
      </c>
      <c r="L68" s="71">
        <v>-3.77E-4</v>
      </c>
      <c r="M68" s="71">
        <v>-1.8200000000000001E-4</v>
      </c>
      <c r="N68" s="71">
        <v>4.6E-5</v>
      </c>
      <c r="O68" s="71">
        <v>7.1000000000000005E-5</v>
      </c>
      <c r="P68" s="71">
        <v>5.8999999999999998E-5</v>
      </c>
      <c r="Q68" s="71">
        <v>1.21E-4</v>
      </c>
      <c r="R68" s="71">
        <v>1.1E-4</v>
      </c>
      <c r="S68" s="71">
        <v>4.6999999999999997E-5</v>
      </c>
      <c r="T68" s="71">
        <v>-1E-4</v>
      </c>
      <c r="U68" s="71">
        <v>-1.37E-4</v>
      </c>
      <c r="V68" s="71">
        <v>-2.02E-4</v>
      </c>
      <c r="W68" s="71">
        <v>-6.4999999999999994E-5</v>
      </c>
      <c r="X68" s="71">
        <v>6.0000000000000002E-6</v>
      </c>
      <c r="Y68" s="71">
        <v>0</v>
      </c>
      <c r="Z68" s="71">
        <v>9.5000000000000005E-5</v>
      </c>
      <c r="AA68" s="71">
        <v>7.4999999999999993E-5</v>
      </c>
      <c r="AB68" s="71">
        <v>1.7000000000000001E-4</v>
      </c>
      <c r="AC68" s="71">
        <v>1.46E-4</v>
      </c>
      <c r="AD68" s="71">
        <v>2.8E-5</v>
      </c>
      <c r="AE68" s="71">
        <v>-1.22E-4</v>
      </c>
      <c r="AF68" s="71">
        <v>-2.1000000000000001E-4</v>
      </c>
      <c r="AG68" s="71">
        <v>-3.1700000000000001E-4</v>
      </c>
      <c r="AH68" s="71">
        <v>-5.6700000000000001E-4</v>
      </c>
      <c r="AI68" s="71">
        <v>-8.4500000000000005E-4</v>
      </c>
    </row>
    <row r="69" spans="1:35" ht="12.75" customHeight="1" x14ac:dyDescent="0.25">
      <c r="A69" s="71">
        <v>-5.1529999999999996E-3</v>
      </c>
      <c r="B69" s="71">
        <v>-3.5500000000000002E-3</v>
      </c>
      <c r="C69" s="71">
        <v>-2.748E-3</v>
      </c>
      <c r="D69" s="71">
        <v>-2.2200000000000002E-3</v>
      </c>
      <c r="E69" s="71">
        <v>-1.8079999999999999E-3</v>
      </c>
      <c r="F69" s="71">
        <v>-1.436E-3</v>
      </c>
      <c r="G69" s="71">
        <v>-1.122E-3</v>
      </c>
      <c r="H69" s="71">
        <v>-1.026E-3</v>
      </c>
      <c r="I69" s="71">
        <v>-9.0700000000000004E-4</v>
      </c>
      <c r="J69" s="71">
        <v>-8.8699999999999998E-4</v>
      </c>
      <c r="K69" s="71">
        <v>-9.3499999999999996E-4</v>
      </c>
      <c r="L69" s="71">
        <v>-8.3600000000000005E-4</v>
      </c>
      <c r="M69" s="71">
        <v>-5.7899999999999998E-4</v>
      </c>
      <c r="N69" s="71">
        <v>-3.6900000000000002E-4</v>
      </c>
      <c r="O69" s="71">
        <v>-2.7399999999999999E-4</v>
      </c>
      <c r="P69" s="71">
        <v>-1.37E-4</v>
      </c>
      <c r="Q69" s="71">
        <v>-1.5699999999999999E-4</v>
      </c>
      <c r="R69" s="71">
        <v>-1.08E-4</v>
      </c>
      <c r="S69" s="71">
        <v>-6.4999999999999994E-5</v>
      </c>
      <c r="T69" s="71">
        <v>-1.47E-4</v>
      </c>
      <c r="U69" s="71">
        <v>-2.3499999999999999E-4</v>
      </c>
      <c r="V69" s="71">
        <v>-1.76E-4</v>
      </c>
      <c r="W69" s="71">
        <v>-5.0000000000000002E-5</v>
      </c>
      <c r="X69" s="71">
        <v>4.6999999999999997E-5</v>
      </c>
      <c r="Y69" s="71">
        <v>0</v>
      </c>
      <c r="Z69" s="71">
        <v>1.3200000000000001E-4</v>
      </c>
      <c r="AA69" s="71">
        <v>8.7999999999999998E-5</v>
      </c>
      <c r="AB69" s="71">
        <v>1.8200000000000001E-4</v>
      </c>
      <c r="AC69" s="71">
        <v>1.25E-4</v>
      </c>
      <c r="AD69" s="71">
        <v>4.8999999999999998E-5</v>
      </c>
      <c r="AE69" s="71">
        <v>-4.8000000000000001E-5</v>
      </c>
      <c r="AF69" s="71">
        <v>-2.43E-4</v>
      </c>
      <c r="AG69" s="71">
        <v>-3.97E-4</v>
      </c>
      <c r="AH69" s="71">
        <v>-6.7900000000000002E-4</v>
      </c>
      <c r="AI69" s="71">
        <v>-9.01E-4</v>
      </c>
    </row>
    <row r="70" spans="1:35" ht="12.75" customHeight="1" x14ac:dyDescent="0.25">
      <c r="A70" s="71">
        <v>-5.0070000000000002E-3</v>
      </c>
      <c r="B70" s="71">
        <v>-3.3430000000000001E-3</v>
      </c>
      <c r="C70" s="71">
        <v>-2.6459999999999999E-3</v>
      </c>
      <c r="D70" s="71">
        <v>-2.2290000000000001E-3</v>
      </c>
      <c r="E70" s="71">
        <v>-1.7780000000000001E-3</v>
      </c>
      <c r="F70" s="71">
        <v>-1.469E-3</v>
      </c>
      <c r="G70" s="71">
        <v>-1.3110000000000001E-3</v>
      </c>
      <c r="H70" s="71">
        <v>-1.175E-3</v>
      </c>
      <c r="I70" s="71">
        <v>-1.181E-3</v>
      </c>
      <c r="J70" s="71">
        <v>-1.2359999999999999E-3</v>
      </c>
      <c r="K70" s="71">
        <v>-1.3320000000000001E-3</v>
      </c>
      <c r="L70" s="71">
        <v>-1.1689999999999999E-3</v>
      </c>
      <c r="M70" s="71">
        <v>-9.68E-4</v>
      </c>
      <c r="N70" s="71">
        <v>-7.5100000000000004E-4</v>
      </c>
      <c r="O70" s="71">
        <v>-6.8400000000000004E-4</v>
      </c>
      <c r="P70" s="71">
        <v>-5.7300000000000005E-4</v>
      </c>
      <c r="Q70" s="71">
        <v>-4.2400000000000001E-4</v>
      </c>
      <c r="R70" s="71">
        <v>-4.1899999999999999E-4</v>
      </c>
      <c r="S70" s="71">
        <v>-2.6800000000000001E-4</v>
      </c>
      <c r="T70" s="71">
        <v>-2.0900000000000001E-4</v>
      </c>
      <c r="U70" s="71">
        <v>-2.8699999999999998E-4</v>
      </c>
      <c r="V70" s="71">
        <v>-2.03E-4</v>
      </c>
      <c r="W70" s="71">
        <v>-8.3999999999999995E-5</v>
      </c>
      <c r="X70" s="71">
        <v>-8.7999999999999998E-5</v>
      </c>
      <c r="Y70" s="71">
        <v>0</v>
      </c>
      <c r="Z70" s="71">
        <v>2.0599999999999999E-4</v>
      </c>
      <c r="AA70" s="71">
        <v>1.0399999999999999E-4</v>
      </c>
      <c r="AB70" s="71">
        <v>1.3200000000000001E-4</v>
      </c>
      <c r="AC70" s="71">
        <v>9.2999999999999997E-5</v>
      </c>
      <c r="AD70" s="71">
        <v>-4.8000000000000001E-5</v>
      </c>
      <c r="AE70" s="71">
        <v>-1.1400000000000001E-4</v>
      </c>
      <c r="AF70" s="71">
        <v>-3.1799999999999998E-4</v>
      </c>
      <c r="AG70" s="71">
        <v>-4.4799999999999999E-4</v>
      </c>
      <c r="AH70" s="71">
        <v>-8.2299999999999995E-4</v>
      </c>
      <c r="AI70" s="71">
        <v>-1.126E-3</v>
      </c>
    </row>
    <row r="71" spans="1:35" ht="12.75" customHeight="1" x14ac:dyDescent="0.25">
      <c r="A71" s="71">
        <v>-4.9319999999999998E-3</v>
      </c>
      <c r="B71" s="71">
        <v>-3.2789999999999998E-3</v>
      </c>
      <c r="C71" s="71">
        <v>-2.6280000000000001E-3</v>
      </c>
      <c r="D71" s="71">
        <v>-2.1740000000000002E-3</v>
      </c>
      <c r="E71" s="71">
        <v>-1.7719999999999999E-3</v>
      </c>
      <c r="F71" s="71">
        <v>-1.4729999999999999E-3</v>
      </c>
      <c r="G71" s="71">
        <v>-1.325E-3</v>
      </c>
      <c r="H71" s="71">
        <v>-1.276E-3</v>
      </c>
      <c r="I71" s="71">
        <v>-1.1969999999999999E-3</v>
      </c>
      <c r="J71" s="71">
        <v>-1.242E-3</v>
      </c>
      <c r="K71" s="71">
        <v>-1.3550000000000001E-3</v>
      </c>
      <c r="L71" s="71">
        <v>-1.2639999999999999E-3</v>
      </c>
      <c r="M71" s="71">
        <v>-1.129E-3</v>
      </c>
      <c r="N71" s="71">
        <v>-8.7000000000000001E-4</v>
      </c>
      <c r="O71" s="71">
        <v>-8.1599999999999999E-4</v>
      </c>
      <c r="P71" s="71">
        <v>-6.7400000000000001E-4</v>
      </c>
      <c r="Q71" s="71">
        <v>-5.2300000000000003E-4</v>
      </c>
      <c r="R71" s="71">
        <v>-3.79E-4</v>
      </c>
      <c r="S71" s="71">
        <v>-3.3700000000000001E-4</v>
      </c>
      <c r="T71" s="71">
        <v>-2.8899999999999998E-4</v>
      </c>
      <c r="U71" s="71">
        <v>-2.0100000000000001E-4</v>
      </c>
      <c r="V71" s="71">
        <v>-2.8400000000000002E-4</v>
      </c>
      <c r="W71" s="71">
        <v>-9.0000000000000006E-5</v>
      </c>
      <c r="X71" s="71">
        <v>-4.6999999999999997E-5</v>
      </c>
      <c r="Y71" s="71">
        <v>0</v>
      </c>
      <c r="Z71" s="71">
        <v>1.27E-4</v>
      </c>
      <c r="AA71" s="71">
        <v>1.9999999999999999E-6</v>
      </c>
      <c r="AB71" s="71">
        <v>8.1000000000000004E-5</v>
      </c>
      <c r="AC71" s="71">
        <v>8.2000000000000001E-5</v>
      </c>
      <c r="AD71" s="71">
        <v>0</v>
      </c>
      <c r="AE71" s="71">
        <v>-1.7000000000000001E-4</v>
      </c>
      <c r="AF71" s="71">
        <v>-2.9E-4</v>
      </c>
      <c r="AG71" s="71">
        <v>-4.7600000000000002E-4</v>
      </c>
      <c r="AH71" s="71">
        <v>-7.6599999999999997E-4</v>
      </c>
      <c r="AI71" s="71">
        <v>-1.137E-3</v>
      </c>
    </row>
    <row r="72" spans="1:35" ht="12.75" customHeight="1" x14ac:dyDescent="0.25">
      <c r="A72" s="71">
        <v>-4.9699999999999996E-3</v>
      </c>
      <c r="B72" s="71">
        <v>-3.349E-3</v>
      </c>
      <c r="C72" s="71">
        <v>-2.6340000000000001E-3</v>
      </c>
      <c r="D72" s="71">
        <v>-2.2169999999999998E-3</v>
      </c>
      <c r="E72" s="71">
        <v>-1.874E-3</v>
      </c>
      <c r="F72" s="71">
        <v>-1.5460000000000001E-3</v>
      </c>
      <c r="G72" s="71">
        <v>-1.24E-3</v>
      </c>
      <c r="H72" s="71">
        <v>-1.1460000000000001E-3</v>
      </c>
      <c r="I72" s="71">
        <v>-1.067E-3</v>
      </c>
      <c r="J72" s="71">
        <v>-1.039E-3</v>
      </c>
      <c r="K72" s="71">
        <v>-1.147E-3</v>
      </c>
      <c r="L72" s="71">
        <v>-1.0430000000000001E-3</v>
      </c>
      <c r="M72" s="71">
        <v>-7.4299999999999995E-4</v>
      </c>
      <c r="N72" s="71">
        <v>-5.2400000000000005E-4</v>
      </c>
      <c r="O72" s="71">
        <v>-4.44E-4</v>
      </c>
      <c r="P72" s="71">
        <v>-3.2400000000000001E-4</v>
      </c>
      <c r="Q72" s="71">
        <v>-3.3799999999999998E-4</v>
      </c>
      <c r="R72" s="71">
        <v>-2.81E-4</v>
      </c>
      <c r="S72" s="71">
        <v>-2.24E-4</v>
      </c>
      <c r="T72" s="71">
        <v>-2.5599999999999999E-4</v>
      </c>
      <c r="U72" s="71">
        <v>-3.86E-4</v>
      </c>
      <c r="V72" s="71">
        <v>-2.2499999999999999E-4</v>
      </c>
      <c r="W72" s="71">
        <v>-5.8999999999999998E-5</v>
      </c>
      <c r="X72" s="71">
        <v>-5.7000000000000003E-5</v>
      </c>
      <c r="Y72" s="71">
        <v>0</v>
      </c>
      <c r="Z72" s="71">
        <v>1.46E-4</v>
      </c>
      <c r="AA72" s="71">
        <v>9.2E-5</v>
      </c>
      <c r="AB72" s="71">
        <v>1.5200000000000001E-4</v>
      </c>
      <c r="AC72" s="71">
        <v>1.12E-4</v>
      </c>
      <c r="AD72" s="71">
        <v>1.1E-5</v>
      </c>
      <c r="AE72" s="71">
        <v>-7.2999999999999999E-5</v>
      </c>
      <c r="AF72" s="71">
        <v>-2.43E-4</v>
      </c>
      <c r="AG72" s="71">
        <v>-3.5399999999999999E-4</v>
      </c>
      <c r="AH72" s="71">
        <v>-7.1900000000000002E-4</v>
      </c>
      <c r="AI72" s="71">
        <v>-9.59E-4</v>
      </c>
    </row>
    <row r="73" spans="1:35" ht="12.75" customHeight="1" x14ac:dyDescent="0.25">
      <c r="A73" s="71">
        <v>-5.1250000000000002E-3</v>
      </c>
      <c r="B73" s="71">
        <v>-3.4680000000000002E-3</v>
      </c>
      <c r="C73" s="71">
        <v>-2.7750000000000001E-3</v>
      </c>
      <c r="D73" s="71">
        <v>-2.2139999999999998E-3</v>
      </c>
      <c r="E73" s="71">
        <v>-1.694E-3</v>
      </c>
      <c r="F73" s="71">
        <v>-1.33E-3</v>
      </c>
      <c r="G73" s="71">
        <v>-1.1410000000000001E-3</v>
      </c>
      <c r="H73" s="71">
        <v>-9.9299999999999996E-4</v>
      </c>
      <c r="I73" s="71">
        <v>-8.4000000000000003E-4</v>
      </c>
      <c r="J73" s="71">
        <v>-7.6000000000000004E-4</v>
      </c>
      <c r="K73" s="71">
        <v>-6.9999999999999999E-4</v>
      </c>
      <c r="L73" s="71">
        <v>-4.4900000000000002E-4</v>
      </c>
      <c r="M73" s="71">
        <v>-2.1599999999999999E-4</v>
      </c>
      <c r="N73" s="71">
        <v>-3.0000000000000001E-6</v>
      </c>
      <c r="O73" s="71">
        <v>-6.0000000000000002E-6</v>
      </c>
      <c r="P73" s="71">
        <v>9.9999999999999995E-7</v>
      </c>
      <c r="Q73" s="71">
        <v>8.6000000000000003E-5</v>
      </c>
      <c r="R73" s="71">
        <v>-6.0000000000000002E-6</v>
      </c>
      <c r="S73" s="71">
        <v>-3.1999999999999999E-5</v>
      </c>
      <c r="T73" s="71">
        <v>-1.1900000000000001E-4</v>
      </c>
      <c r="U73" s="71">
        <v>-2.31E-4</v>
      </c>
      <c r="V73" s="71">
        <v>-1.8799999999999999E-4</v>
      </c>
      <c r="W73" s="71">
        <v>-1.06E-4</v>
      </c>
      <c r="X73" s="71">
        <v>-3.8999999999999999E-5</v>
      </c>
      <c r="Y73" s="71">
        <v>0</v>
      </c>
      <c r="Z73" s="71">
        <v>2.1800000000000001E-4</v>
      </c>
      <c r="AA73" s="71">
        <v>1.5300000000000001E-4</v>
      </c>
      <c r="AB73" s="71">
        <v>2.4800000000000001E-4</v>
      </c>
      <c r="AC73" s="71">
        <v>2.04E-4</v>
      </c>
      <c r="AD73" s="71">
        <v>6.0000000000000002E-5</v>
      </c>
      <c r="AE73" s="71">
        <v>-1.7E-5</v>
      </c>
      <c r="AF73" s="71">
        <v>-1.5100000000000001E-4</v>
      </c>
      <c r="AG73" s="71">
        <v>-2.8400000000000002E-4</v>
      </c>
      <c r="AH73" s="71">
        <v>-5.6700000000000001E-4</v>
      </c>
      <c r="AI73" s="71">
        <v>-7.5600000000000005E-4</v>
      </c>
    </row>
    <row r="74" spans="1:35" ht="12.75" customHeight="1" x14ac:dyDescent="0.25">
      <c r="A74" s="71">
        <v>-5.7349999999999996E-3</v>
      </c>
      <c r="B74" s="71">
        <v>-4.0619999999999996E-3</v>
      </c>
      <c r="C74" s="71">
        <v>-3.2309999999999999E-3</v>
      </c>
      <c r="D74" s="71">
        <v>-2.568E-3</v>
      </c>
      <c r="E74" s="71">
        <v>-1.9480000000000001E-3</v>
      </c>
      <c r="F74" s="71">
        <v>-1.495E-3</v>
      </c>
      <c r="G74" s="71">
        <v>-1.168E-3</v>
      </c>
      <c r="H74" s="71">
        <v>-1.0610000000000001E-3</v>
      </c>
      <c r="I74" s="71">
        <v>-8.4400000000000002E-4</v>
      </c>
      <c r="J74" s="71">
        <v>-6.6100000000000002E-4</v>
      </c>
      <c r="K74" s="71">
        <v>-5.53E-4</v>
      </c>
      <c r="L74" s="71">
        <v>-2.63E-4</v>
      </c>
      <c r="M74" s="71">
        <v>-1.2E-5</v>
      </c>
      <c r="N74" s="71">
        <v>2.14E-4</v>
      </c>
      <c r="O74" s="71">
        <v>1.9100000000000001E-4</v>
      </c>
      <c r="P74" s="71">
        <v>2.23E-4</v>
      </c>
      <c r="Q74" s="71">
        <v>1.95E-4</v>
      </c>
      <c r="R74" s="71">
        <v>1.63E-4</v>
      </c>
      <c r="S74" s="71">
        <v>4.6E-5</v>
      </c>
      <c r="T74" s="71">
        <v>-1.4799999999999999E-4</v>
      </c>
      <c r="U74" s="71">
        <v>-1.8599999999999999E-4</v>
      </c>
      <c r="V74" s="71">
        <v>-2.9799999999999998E-4</v>
      </c>
      <c r="W74" s="71">
        <v>-1.2799999999999999E-4</v>
      </c>
      <c r="X74" s="71">
        <v>-1.2999999999999999E-5</v>
      </c>
      <c r="Y74" s="71">
        <v>0</v>
      </c>
      <c r="Z74" s="71">
        <v>9.2999999999999997E-5</v>
      </c>
      <c r="AA74" s="71">
        <v>1.0900000000000001E-4</v>
      </c>
      <c r="AB74" s="71">
        <v>2.3000000000000001E-4</v>
      </c>
      <c r="AC74" s="71">
        <v>2.0000000000000001E-4</v>
      </c>
      <c r="AD74" s="71">
        <v>1.12E-4</v>
      </c>
      <c r="AE74" s="71">
        <v>-3.0000000000000001E-6</v>
      </c>
      <c r="AF74" s="71">
        <v>-1.4999999999999999E-4</v>
      </c>
      <c r="AG74" s="71">
        <v>-2.2800000000000001E-4</v>
      </c>
      <c r="AH74" s="71">
        <v>-4.5199999999999998E-4</v>
      </c>
      <c r="AI74" s="71">
        <v>-6.7199999999999996E-4</v>
      </c>
    </row>
    <row r="75" spans="1:35" ht="12.75" customHeight="1" x14ac:dyDescent="0.25">
      <c r="A75" s="71">
        <v>-5.7019999999999996E-3</v>
      </c>
      <c r="B75" s="71">
        <v>-4.0239999999999998E-3</v>
      </c>
      <c r="C75" s="71">
        <v>-3.1250000000000002E-3</v>
      </c>
      <c r="D75" s="71">
        <v>-2.4989999999999999E-3</v>
      </c>
      <c r="E75" s="71">
        <v>-1.908E-3</v>
      </c>
      <c r="F75" s="71">
        <v>-1.41E-3</v>
      </c>
      <c r="G75" s="71">
        <v>-1.041E-3</v>
      </c>
      <c r="H75" s="71">
        <v>-8.2799999999999996E-4</v>
      </c>
      <c r="I75" s="71">
        <v>-5.71E-4</v>
      </c>
      <c r="J75" s="71">
        <v>-3.8999999999999999E-4</v>
      </c>
      <c r="K75" s="71">
        <v>-2.8899999999999998E-4</v>
      </c>
      <c r="L75" s="71">
        <v>-1.8E-5</v>
      </c>
      <c r="M75" s="71">
        <v>3.6200000000000002E-4</v>
      </c>
      <c r="N75" s="71">
        <v>5.4900000000000001E-4</v>
      </c>
      <c r="O75" s="71">
        <v>5.5500000000000005E-4</v>
      </c>
      <c r="P75" s="71">
        <v>5.0900000000000001E-4</v>
      </c>
      <c r="Q75" s="71">
        <v>4.6099999999999998E-4</v>
      </c>
      <c r="R75" s="71">
        <v>1.66E-4</v>
      </c>
      <c r="S75" s="71">
        <v>1.3200000000000001E-4</v>
      </c>
      <c r="T75" s="71">
        <v>-1.17E-4</v>
      </c>
      <c r="U75" s="71">
        <v>-3.0800000000000001E-4</v>
      </c>
      <c r="V75" s="71">
        <v>-1.83E-4</v>
      </c>
      <c r="W75" s="71">
        <v>-3.8000000000000002E-5</v>
      </c>
      <c r="X75" s="71">
        <v>-3.8999999999999999E-5</v>
      </c>
      <c r="Y75" s="71">
        <v>0</v>
      </c>
      <c r="Z75" s="71">
        <v>1.44E-4</v>
      </c>
      <c r="AA75" s="71">
        <v>2.0599999999999999E-4</v>
      </c>
      <c r="AB75" s="71">
        <v>2.8800000000000001E-4</v>
      </c>
      <c r="AC75" s="71">
        <v>2.2100000000000001E-4</v>
      </c>
      <c r="AD75" s="71">
        <v>8.2999999999999998E-5</v>
      </c>
      <c r="AE75" s="71">
        <v>-3.1999999999999999E-5</v>
      </c>
      <c r="AF75" s="71">
        <v>-1.54E-4</v>
      </c>
      <c r="AG75" s="71">
        <v>-2.1900000000000001E-4</v>
      </c>
      <c r="AH75" s="71">
        <v>-4.86E-4</v>
      </c>
      <c r="AI75" s="71">
        <v>-6.4300000000000002E-4</v>
      </c>
    </row>
    <row r="76" spans="1:35" ht="12.75" customHeight="1" x14ac:dyDescent="0.25">
      <c r="A76" s="71">
        <v>-5.6490000000000004E-3</v>
      </c>
      <c r="B76" s="71">
        <v>-3.8930000000000002E-3</v>
      </c>
      <c r="C76" s="71">
        <v>-3.0769999999999999E-3</v>
      </c>
      <c r="D76" s="71">
        <v>-2.356E-3</v>
      </c>
      <c r="E76" s="71">
        <v>-1.668E-3</v>
      </c>
      <c r="F76" s="71">
        <v>-1.189E-3</v>
      </c>
      <c r="G76" s="71">
        <v>-9.7300000000000002E-4</v>
      </c>
      <c r="H76" s="71">
        <v>-8.2200000000000003E-4</v>
      </c>
      <c r="I76" s="71">
        <v>-6.4899999999999995E-4</v>
      </c>
      <c r="J76" s="71">
        <v>-4.46E-4</v>
      </c>
      <c r="K76" s="71">
        <v>-3.3399999999999999E-4</v>
      </c>
      <c r="L76" s="71">
        <v>1.1E-5</v>
      </c>
      <c r="M76" s="71">
        <v>2.0599999999999999E-4</v>
      </c>
      <c r="N76" s="71">
        <v>3.97E-4</v>
      </c>
      <c r="O76" s="71">
        <v>3.7800000000000003E-4</v>
      </c>
      <c r="P76" s="71">
        <v>4.2000000000000002E-4</v>
      </c>
      <c r="Q76" s="71">
        <v>3.9399999999999998E-4</v>
      </c>
      <c r="R76" s="71">
        <v>2.4800000000000001E-4</v>
      </c>
      <c r="S76" s="71">
        <v>1.4100000000000001E-4</v>
      </c>
      <c r="T76" s="71">
        <v>-7.9999999999999996E-6</v>
      </c>
      <c r="U76" s="71">
        <v>-9.2999999999999997E-5</v>
      </c>
      <c r="V76" s="71">
        <v>-1.94E-4</v>
      </c>
      <c r="W76" s="71">
        <v>-1.08E-4</v>
      </c>
      <c r="X76" s="71">
        <v>-5.8999999999999998E-5</v>
      </c>
      <c r="Y76" s="71">
        <v>0</v>
      </c>
      <c r="Z76" s="71">
        <v>1.8699999999999999E-4</v>
      </c>
      <c r="AA76" s="71">
        <v>1.05E-4</v>
      </c>
      <c r="AB76" s="71">
        <v>3.1E-4</v>
      </c>
      <c r="AC76" s="71">
        <v>2.5399999999999999E-4</v>
      </c>
      <c r="AD76" s="71">
        <v>1.07E-4</v>
      </c>
      <c r="AE76" s="71">
        <v>5.0000000000000004E-6</v>
      </c>
      <c r="AF76" s="71">
        <v>-1.3200000000000001E-4</v>
      </c>
      <c r="AG76" s="71">
        <v>-1.8200000000000001E-4</v>
      </c>
      <c r="AH76" s="71">
        <v>-4.57E-4</v>
      </c>
      <c r="AI76" s="71">
        <v>-6.4700000000000001E-4</v>
      </c>
    </row>
    <row r="77" spans="1:35" ht="12.75" customHeight="1" x14ac:dyDescent="0.25">
      <c r="A77" s="71">
        <v>-5.091E-3</v>
      </c>
      <c r="B77" s="71">
        <v>-3.434E-3</v>
      </c>
      <c r="C77" s="71">
        <v>-2.6090000000000002E-3</v>
      </c>
      <c r="D77" s="71">
        <v>-2.0110000000000002E-3</v>
      </c>
      <c r="E77" s="71">
        <v>-1.516E-3</v>
      </c>
      <c r="F77" s="71">
        <v>-1.088E-3</v>
      </c>
      <c r="G77" s="71">
        <v>-8.0999999999999996E-4</v>
      </c>
      <c r="H77" s="71">
        <v>-7.18E-4</v>
      </c>
      <c r="I77" s="71">
        <v>-5.1699999999999999E-4</v>
      </c>
      <c r="J77" s="71">
        <v>-4.3100000000000001E-4</v>
      </c>
      <c r="K77" s="71">
        <v>-4.5800000000000002E-4</v>
      </c>
      <c r="L77" s="71">
        <v>-3.57E-4</v>
      </c>
      <c r="M77" s="71">
        <v>-8.7999999999999998E-5</v>
      </c>
      <c r="N77" s="71">
        <v>1.65E-4</v>
      </c>
      <c r="O77" s="71">
        <v>1.7000000000000001E-4</v>
      </c>
      <c r="P77" s="71">
        <v>1.65E-4</v>
      </c>
      <c r="Q77" s="71">
        <v>1.56E-4</v>
      </c>
      <c r="R77" s="71">
        <v>1.5100000000000001E-4</v>
      </c>
      <c r="S77" s="71">
        <v>1.56E-4</v>
      </c>
      <c r="T77" s="71">
        <v>-9.6000000000000002E-5</v>
      </c>
      <c r="U77" s="71">
        <v>-1.8699999999999999E-4</v>
      </c>
      <c r="V77" s="71">
        <v>-2.5000000000000001E-4</v>
      </c>
      <c r="W77" s="71">
        <v>-9.0000000000000006E-5</v>
      </c>
      <c r="X77" s="71">
        <v>6.9999999999999999E-6</v>
      </c>
      <c r="Y77" s="71">
        <v>0</v>
      </c>
      <c r="Z77" s="71">
        <v>9.2999999999999997E-5</v>
      </c>
      <c r="AA77" s="71">
        <v>5.3999999999999998E-5</v>
      </c>
      <c r="AB77" s="71">
        <v>1.45E-4</v>
      </c>
      <c r="AC77" s="71">
        <v>8.7000000000000001E-5</v>
      </c>
      <c r="AD77" s="71">
        <v>7.2000000000000002E-5</v>
      </c>
      <c r="AE77" s="71">
        <v>-1.2300000000000001E-4</v>
      </c>
      <c r="AF77" s="71">
        <v>-2.32E-4</v>
      </c>
      <c r="AG77" s="71">
        <v>-4.1199999999999999E-4</v>
      </c>
      <c r="AH77" s="71">
        <v>-5.9100000000000005E-4</v>
      </c>
      <c r="AI77" s="71">
        <v>-9.2400000000000002E-4</v>
      </c>
    </row>
    <row r="78" spans="1:35" ht="12.75" customHeight="1" x14ac:dyDescent="0.25">
      <c r="A78" s="71">
        <v>-4.8009999999999997E-3</v>
      </c>
      <c r="B78" s="71">
        <v>-3.1080000000000001E-3</v>
      </c>
      <c r="C78" s="71">
        <v>-2.3019999999999998E-3</v>
      </c>
      <c r="D78" s="71">
        <v>-1.841E-3</v>
      </c>
      <c r="E78" s="71">
        <v>-1.353E-3</v>
      </c>
      <c r="F78" s="71">
        <v>-1E-3</v>
      </c>
      <c r="G78" s="71">
        <v>-7.9500000000000003E-4</v>
      </c>
      <c r="H78" s="71">
        <v>-6.7000000000000002E-4</v>
      </c>
      <c r="I78" s="71">
        <v>-5.6899999999999995E-4</v>
      </c>
      <c r="J78" s="71">
        <v>-5.8E-4</v>
      </c>
      <c r="K78" s="71">
        <v>-6.6200000000000005E-4</v>
      </c>
      <c r="L78" s="71">
        <v>-5.3799999999999996E-4</v>
      </c>
      <c r="M78" s="71">
        <v>-2.9799999999999998E-4</v>
      </c>
      <c r="N78" s="71">
        <v>-1.1E-4</v>
      </c>
      <c r="O78" s="71">
        <v>-5.5000000000000002E-5</v>
      </c>
      <c r="P78" s="71">
        <v>-4.0000000000000003E-5</v>
      </c>
      <c r="Q78" s="71">
        <v>-7.9999999999999996E-6</v>
      </c>
      <c r="R78" s="71">
        <v>-9.3999999999999994E-5</v>
      </c>
      <c r="S78" s="71">
        <v>-1.5999999999999999E-5</v>
      </c>
      <c r="T78" s="71">
        <v>-1.11E-4</v>
      </c>
      <c r="U78" s="71">
        <v>-2.52E-4</v>
      </c>
      <c r="V78" s="71">
        <v>-1.4100000000000001E-4</v>
      </c>
      <c r="W78" s="71">
        <v>-5.1E-5</v>
      </c>
      <c r="X78" s="71">
        <v>-8.7999999999999998E-5</v>
      </c>
      <c r="Y78" s="71">
        <v>0</v>
      </c>
      <c r="Z78" s="71">
        <v>1.45E-4</v>
      </c>
      <c r="AA78" s="71">
        <v>9.1000000000000003E-5</v>
      </c>
      <c r="AB78" s="71">
        <v>1.25E-4</v>
      </c>
      <c r="AC78" s="71">
        <v>1.0399999999999999E-4</v>
      </c>
      <c r="AD78" s="71">
        <v>-6.9999999999999994E-5</v>
      </c>
      <c r="AE78" s="71">
        <v>-9.6000000000000002E-5</v>
      </c>
      <c r="AF78" s="71">
        <v>-3.0200000000000002E-4</v>
      </c>
      <c r="AG78" s="71">
        <v>-4.17E-4</v>
      </c>
      <c r="AH78" s="71">
        <v>-8.3100000000000003E-4</v>
      </c>
      <c r="AI78" s="71">
        <v>-9.9500000000000001E-4</v>
      </c>
    </row>
    <row r="79" spans="1:35" ht="12.75" customHeight="1" x14ac:dyDescent="0.25">
      <c r="A79" s="71">
        <v>-4.3889999999999997E-3</v>
      </c>
      <c r="B79" s="71">
        <v>-2.6909999999999998E-3</v>
      </c>
      <c r="C79" s="71">
        <v>-2.0370000000000002E-3</v>
      </c>
      <c r="D79" s="71">
        <v>-1.5410000000000001E-3</v>
      </c>
      <c r="E79" s="71">
        <v>-1.108E-3</v>
      </c>
      <c r="F79" s="71">
        <v>-7.6800000000000002E-4</v>
      </c>
      <c r="G79" s="71">
        <v>-6.0499999999999996E-4</v>
      </c>
      <c r="H79" s="71">
        <v>-6.1499999999999999E-4</v>
      </c>
      <c r="I79" s="71">
        <v>-5.3700000000000004E-4</v>
      </c>
      <c r="J79" s="71">
        <v>-6.2600000000000004E-4</v>
      </c>
      <c r="K79" s="71">
        <v>-7.5600000000000005E-4</v>
      </c>
      <c r="L79" s="71">
        <v>-6.3199999999999997E-4</v>
      </c>
      <c r="M79" s="71">
        <v>-5.5099999999999995E-4</v>
      </c>
      <c r="N79" s="71">
        <v>-3.8200000000000002E-4</v>
      </c>
      <c r="O79" s="71">
        <v>-3.5300000000000002E-4</v>
      </c>
      <c r="P79" s="71">
        <v>-3.7599999999999998E-4</v>
      </c>
      <c r="Q79" s="71">
        <v>-1.8100000000000001E-4</v>
      </c>
      <c r="R79" s="71">
        <v>-1.36E-4</v>
      </c>
      <c r="S79" s="71">
        <v>-3.8000000000000002E-5</v>
      </c>
      <c r="T79" s="71">
        <v>-9.0000000000000006E-5</v>
      </c>
      <c r="U79" s="71">
        <v>-4.3000000000000002E-5</v>
      </c>
      <c r="V79" s="71">
        <v>-2.13E-4</v>
      </c>
      <c r="W79" s="71">
        <v>-9.2999999999999997E-5</v>
      </c>
      <c r="X79" s="71">
        <v>-4.3000000000000002E-5</v>
      </c>
      <c r="Y79" s="71">
        <v>0</v>
      </c>
      <c r="Z79" s="71">
        <v>1.54E-4</v>
      </c>
      <c r="AA79" s="71">
        <v>6.0000000000000002E-5</v>
      </c>
      <c r="AB79" s="71">
        <v>1.2400000000000001E-4</v>
      </c>
      <c r="AC79" s="71">
        <v>6.0999999999999999E-5</v>
      </c>
      <c r="AD79" s="71">
        <v>-1.2999999999999999E-5</v>
      </c>
      <c r="AE79" s="71">
        <v>-1.93E-4</v>
      </c>
      <c r="AF79" s="71">
        <v>-2.5700000000000001E-4</v>
      </c>
      <c r="AG79" s="71">
        <v>-4.8799999999999999E-4</v>
      </c>
      <c r="AH79" s="71">
        <v>-7.3899999999999997E-4</v>
      </c>
      <c r="AI79" s="71">
        <v>-1.116E-3</v>
      </c>
    </row>
    <row r="80" spans="1:35" ht="12.75" customHeight="1" x14ac:dyDescent="0.25">
      <c r="A80" s="71">
        <v>-4.2989999999999999E-3</v>
      </c>
      <c r="B80" s="71">
        <v>-2.6069999999999999E-3</v>
      </c>
      <c r="C80" s="71">
        <v>-1.856E-3</v>
      </c>
      <c r="D80" s="71">
        <v>-1.5100000000000001E-3</v>
      </c>
      <c r="E80" s="71">
        <v>-1.2489999999999999E-3</v>
      </c>
      <c r="F80" s="71">
        <v>-8.9999999999999998E-4</v>
      </c>
      <c r="G80" s="71">
        <v>-6.5600000000000001E-4</v>
      </c>
      <c r="H80" s="71">
        <v>-6.7400000000000001E-4</v>
      </c>
      <c r="I80" s="71">
        <v>-5.3799999999999996E-4</v>
      </c>
      <c r="J80" s="71">
        <v>-6.2500000000000001E-4</v>
      </c>
      <c r="K80" s="71">
        <v>-8.5700000000000001E-4</v>
      </c>
      <c r="L80" s="71">
        <v>-7.9900000000000001E-4</v>
      </c>
      <c r="M80" s="71">
        <v>-6.3599999999999996E-4</v>
      </c>
      <c r="N80" s="71">
        <v>-4.3199999999999998E-4</v>
      </c>
      <c r="O80" s="71">
        <v>-3.88E-4</v>
      </c>
      <c r="P80" s="71">
        <v>-2.52E-4</v>
      </c>
      <c r="Q80" s="71">
        <v>-2.5599999999999999E-4</v>
      </c>
      <c r="R80" s="71">
        <v>-1.5200000000000001E-4</v>
      </c>
      <c r="S80" s="71">
        <v>-7.3999999999999996E-5</v>
      </c>
      <c r="T80" s="71">
        <v>-2.0000000000000001E-4</v>
      </c>
      <c r="U80" s="71">
        <v>-2.4899999999999998E-4</v>
      </c>
      <c r="V80" s="71">
        <v>-1.6899999999999999E-4</v>
      </c>
      <c r="W80" s="71">
        <v>-8.3999999999999995E-5</v>
      </c>
      <c r="X80" s="71">
        <v>-5.1999999999999997E-5</v>
      </c>
      <c r="Y80" s="71">
        <v>0</v>
      </c>
      <c r="Z80" s="71">
        <v>1.06E-4</v>
      </c>
      <c r="AA80" s="71">
        <v>3.6000000000000001E-5</v>
      </c>
      <c r="AB80" s="71">
        <v>1.27E-4</v>
      </c>
      <c r="AC80" s="71">
        <v>7.8999999999999996E-5</v>
      </c>
      <c r="AD80" s="71">
        <v>1.0000000000000001E-5</v>
      </c>
      <c r="AE80" s="71">
        <v>-6.0999999999999999E-5</v>
      </c>
      <c r="AF80" s="71">
        <v>-3.6999999999999999E-4</v>
      </c>
      <c r="AG80" s="71">
        <v>-4.7199999999999998E-4</v>
      </c>
      <c r="AH80" s="71">
        <v>-8.25E-4</v>
      </c>
      <c r="AI80" s="71">
        <v>-1.1440000000000001E-3</v>
      </c>
    </row>
    <row r="81" spans="1:35" ht="12.75" customHeight="1" x14ac:dyDescent="0.25">
      <c r="A81" s="71">
        <v>-3.9620000000000002E-3</v>
      </c>
      <c r="B81" s="71">
        <v>-2.251E-3</v>
      </c>
      <c r="C81" s="71">
        <v>-1.5330000000000001E-3</v>
      </c>
      <c r="D81" s="71">
        <v>-1.1950000000000001E-3</v>
      </c>
      <c r="E81" s="71">
        <v>-7.4700000000000005E-4</v>
      </c>
      <c r="F81" s="71">
        <v>-5.22E-4</v>
      </c>
      <c r="G81" s="71">
        <v>-4.08E-4</v>
      </c>
      <c r="H81" s="71">
        <v>-3.6699999999999998E-4</v>
      </c>
      <c r="I81" s="71">
        <v>-3.1599999999999998E-4</v>
      </c>
      <c r="J81" s="71">
        <v>-4.2099999999999999E-4</v>
      </c>
      <c r="K81" s="71">
        <v>-5.0199999999999995E-4</v>
      </c>
      <c r="L81" s="71">
        <v>-3.2200000000000002E-4</v>
      </c>
      <c r="M81" s="71">
        <v>-1.7899999999999999E-4</v>
      </c>
      <c r="N81" s="71">
        <v>-4.3999999999999999E-5</v>
      </c>
      <c r="O81" s="71">
        <v>-1.1E-4</v>
      </c>
      <c r="P81" s="71">
        <v>-1.5E-5</v>
      </c>
      <c r="Q81" s="71">
        <v>6.0999999999999999E-5</v>
      </c>
      <c r="R81" s="71">
        <v>-5.0000000000000004E-6</v>
      </c>
      <c r="S81" s="71">
        <v>2.9E-5</v>
      </c>
      <c r="T81" s="71">
        <v>1.01E-4</v>
      </c>
      <c r="U81" s="71">
        <v>-8.3999999999999995E-5</v>
      </c>
      <c r="V81" s="71">
        <v>-1.4E-5</v>
      </c>
      <c r="W81" s="71">
        <v>2.4000000000000001E-5</v>
      </c>
      <c r="X81" s="71">
        <v>-3.3000000000000003E-5</v>
      </c>
      <c r="Y81" s="71">
        <v>0</v>
      </c>
      <c r="Z81" s="71">
        <v>2.5900000000000001E-4</v>
      </c>
      <c r="AA81" s="71">
        <v>1.4899999999999999E-4</v>
      </c>
      <c r="AB81" s="71">
        <v>2.2100000000000001E-4</v>
      </c>
      <c r="AC81" s="71">
        <v>2.04E-4</v>
      </c>
      <c r="AD81" s="71">
        <v>-7.1000000000000005E-5</v>
      </c>
      <c r="AE81" s="71">
        <v>-2.1999999999999999E-5</v>
      </c>
      <c r="AF81" s="71">
        <v>-2.3599999999999999E-4</v>
      </c>
      <c r="AG81" s="71">
        <v>-3.3599999999999998E-4</v>
      </c>
      <c r="AH81" s="71">
        <v>-7.4600000000000003E-4</v>
      </c>
      <c r="AI81" s="71">
        <v>-1.0330000000000001E-3</v>
      </c>
    </row>
    <row r="82" spans="1:35" ht="12.75" customHeight="1" x14ac:dyDescent="0.25">
      <c r="A82" s="71">
        <v>-4.0439999999999999E-3</v>
      </c>
      <c r="B82" s="71">
        <v>-2.418E-3</v>
      </c>
      <c r="C82" s="71">
        <v>-1.771E-3</v>
      </c>
      <c r="D82" s="71">
        <v>-1.284E-3</v>
      </c>
      <c r="E82" s="71">
        <v>-9.2500000000000004E-4</v>
      </c>
      <c r="F82" s="71">
        <v>-5.7700000000000004E-4</v>
      </c>
      <c r="G82" s="71">
        <v>-3.9599999999999998E-4</v>
      </c>
      <c r="H82" s="71">
        <v>-4.44E-4</v>
      </c>
      <c r="I82" s="71">
        <v>-3.28E-4</v>
      </c>
      <c r="J82" s="71">
        <v>-2.8600000000000001E-4</v>
      </c>
      <c r="K82" s="71">
        <v>-4.3800000000000002E-4</v>
      </c>
      <c r="L82" s="71">
        <v>-3.4699999999999998E-4</v>
      </c>
      <c r="M82" s="71">
        <v>-1.7200000000000001E-4</v>
      </c>
      <c r="N82" s="71">
        <v>3.0000000000000001E-5</v>
      </c>
      <c r="O82" s="71">
        <v>-2.0000000000000002E-5</v>
      </c>
      <c r="P82" s="71">
        <v>-1.7E-5</v>
      </c>
      <c r="Q82" s="71">
        <v>1.7E-5</v>
      </c>
      <c r="R82" s="71">
        <v>-1.5E-5</v>
      </c>
      <c r="S82" s="71">
        <v>9.3999999999999994E-5</v>
      </c>
      <c r="T82" s="71">
        <v>-1.0900000000000001E-4</v>
      </c>
      <c r="U82" s="71">
        <v>-1.3200000000000001E-4</v>
      </c>
      <c r="V82" s="71">
        <v>-2.5099999999999998E-4</v>
      </c>
      <c r="W82" s="71">
        <v>-1.22E-4</v>
      </c>
      <c r="X82" s="71">
        <v>-4.0000000000000003E-5</v>
      </c>
      <c r="Y82" s="71">
        <v>0</v>
      </c>
      <c r="Z82" s="71">
        <v>1.5799999999999999E-4</v>
      </c>
      <c r="AA82" s="71">
        <v>1.1E-5</v>
      </c>
      <c r="AB82" s="71">
        <v>2.03E-4</v>
      </c>
      <c r="AC82" s="71">
        <v>1.12E-4</v>
      </c>
      <c r="AD82" s="71">
        <v>8.7000000000000001E-5</v>
      </c>
      <c r="AE82" s="71">
        <v>-1.0399999999999999E-4</v>
      </c>
      <c r="AF82" s="71">
        <v>-2.4000000000000001E-4</v>
      </c>
      <c r="AG82" s="71">
        <v>-3.77E-4</v>
      </c>
      <c r="AH82" s="71">
        <v>-6.2699999999999995E-4</v>
      </c>
      <c r="AI82" s="71">
        <v>-9.5200000000000005E-4</v>
      </c>
    </row>
    <row r="83" spans="1:35" ht="12.75" customHeight="1" x14ac:dyDescent="0.25">
      <c r="A83" s="71">
        <v>-4.6360000000000004E-3</v>
      </c>
      <c r="B83" s="71">
        <v>-2.8999999999999998E-3</v>
      </c>
      <c r="C83" s="71">
        <v>-2.088E-3</v>
      </c>
      <c r="D83" s="71">
        <v>-1.591E-3</v>
      </c>
      <c r="E83" s="71">
        <v>-1.158E-3</v>
      </c>
      <c r="F83" s="71">
        <v>-7.36E-4</v>
      </c>
      <c r="G83" s="71">
        <v>-4.8999999999999998E-4</v>
      </c>
      <c r="H83" s="71">
        <v>-3.5300000000000002E-4</v>
      </c>
      <c r="I83" s="71">
        <v>-1.64E-4</v>
      </c>
      <c r="J83" s="71">
        <v>-1.3300000000000001E-4</v>
      </c>
      <c r="K83" s="71">
        <v>-1.3200000000000001E-4</v>
      </c>
      <c r="L83" s="71">
        <v>2.0000000000000002E-5</v>
      </c>
      <c r="M83" s="71">
        <v>2.8299999999999999E-4</v>
      </c>
      <c r="N83" s="71">
        <v>5.2999999999999998E-4</v>
      </c>
      <c r="O83" s="71">
        <v>4.6799999999999999E-4</v>
      </c>
      <c r="P83" s="71">
        <v>4.1899999999999999E-4</v>
      </c>
      <c r="Q83" s="71">
        <v>3.6099999999999999E-4</v>
      </c>
      <c r="R83" s="71">
        <v>2.1900000000000001E-4</v>
      </c>
      <c r="S83" s="71">
        <v>1.25E-4</v>
      </c>
      <c r="T83" s="71">
        <v>-2.9E-5</v>
      </c>
      <c r="U83" s="71">
        <v>-1.76E-4</v>
      </c>
      <c r="V83" s="71">
        <v>-1.47E-4</v>
      </c>
      <c r="W83" s="71">
        <v>-1.9000000000000001E-5</v>
      </c>
      <c r="X83" s="71">
        <v>6.0000000000000002E-6</v>
      </c>
      <c r="Y83" s="71">
        <v>0</v>
      </c>
      <c r="Z83" s="71">
        <v>1.3200000000000001E-4</v>
      </c>
      <c r="AA83" s="71">
        <v>1.3200000000000001E-4</v>
      </c>
      <c r="AB83" s="71">
        <v>1.46E-4</v>
      </c>
      <c r="AC83" s="71">
        <v>1.6899999999999999E-4</v>
      </c>
      <c r="AD83" s="71">
        <v>7.1000000000000005E-5</v>
      </c>
      <c r="AE83" s="71">
        <v>-1.7E-5</v>
      </c>
      <c r="AF83" s="71">
        <v>-2.1800000000000001E-4</v>
      </c>
      <c r="AG83" s="71">
        <v>-3.2200000000000002E-4</v>
      </c>
      <c r="AH83" s="71">
        <v>-6.0800000000000003E-4</v>
      </c>
      <c r="AI83" s="71">
        <v>-9.3599999999999998E-4</v>
      </c>
    </row>
    <row r="84" spans="1:35" ht="12.75" customHeight="1" x14ac:dyDescent="0.25">
      <c r="A84" s="71">
        <v>-4.3319999999999999E-3</v>
      </c>
      <c r="B84" s="71">
        <v>-2.6710000000000002E-3</v>
      </c>
      <c r="C84" s="71">
        <v>-1.915E-3</v>
      </c>
      <c r="D84" s="71">
        <v>-1.413E-3</v>
      </c>
      <c r="E84" s="71">
        <v>-7.8299999999999995E-4</v>
      </c>
      <c r="F84" s="71">
        <v>-3.8699999999999997E-4</v>
      </c>
      <c r="G84" s="71">
        <v>-2.4800000000000001E-4</v>
      </c>
      <c r="H84" s="71">
        <v>-1.6000000000000001E-4</v>
      </c>
      <c r="I84" s="71">
        <v>-2.3E-5</v>
      </c>
      <c r="J84" s="71">
        <v>1.11E-4</v>
      </c>
      <c r="K84" s="71">
        <v>2.12E-4</v>
      </c>
      <c r="L84" s="71">
        <v>5.5900000000000004E-4</v>
      </c>
      <c r="M84" s="71">
        <v>7.2400000000000003E-4</v>
      </c>
      <c r="N84" s="71">
        <v>8.25E-4</v>
      </c>
      <c r="O84" s="71">
        <v>7.6999999999999996E-4</v>
      </c>
      <c r="P84" s="71">
        <v>7.0500000000000001E-4</v>
      </c>
      <c r="Q84" s="71">
        <v>6.6299999999999996E-4</v>
      </c>
      <c r="R84" s="71">
        <v>3.5E-4</v>
      </c>
      <c r="S84" s="71">
        <v>3.0600000000000001E-4</v>
      </c>
      <c r="T84" s="71">
        <v>1.2E-4</v>
      </c>
      <c r="U84" s="71">
        <v>-1.08E-4</v>
      </c>
      <c r="V84" s="71">
        <v>-4.3999999999999999E-5</v>
      </c>
      <c r="W84" s="71">
        <v>3.9999999999999998E-6</v>
      </c>
      <c r="X84" s="71">
        <v>2.8E-5</v>
      </c>
      <c r="Y84" s="71">
        <v>0</v>
      </c>
      <c r="Z84" s="71">
        <v>2.6699999999999998E-4</v>
      </c>
      <c r="AA84" s="71">
        <v>2.03E-4</v>
      </c>
      <c r="AB84" s="71">
        <v>2.9599999999999998E-4</v>
      </c>
      <c r="AC84" s="71">
        <v>2.7900000000000001E-4</v>
      </c>
      <c r="AD84" s="71">
        <v>1.4100000000000001E-4</v>
      </c>
      <c r="AE84" s="71">
        <v>2.4000000000000001E-5</v>
      </c>
      <c r="AF84" s="71">
        <v>-5.8999999999999998E-5</v>
      </c>
      <c r="AG84" s="71">
        <v>-1.84E-4</v>
      </c>
      <c r="AH84" s="71">
        <v>-4.9600000000000002E-4</v>
      </c>
      <c r="AI84" s="71">
        <v>-5.7700000000000004E-4</v>
      </c>
    </row>
    <row r="85" spans="1:35" ht="12.75" customHeight="1" x14ac:dyDescent="0.25">
      <c r="A85" s="71">
        <v>-4.986E-3</v>
      </c>
      <c r="B85" s="71">
        <v>-3.3779999999999999E-3</v>
      </c>
      <c r="C85" s="71">
        <v>-2.5799999999999998E-3</v>
      </c>
      <c r="D85" s="71">
        <v>-1.8580000000000001E-3</v>
      </c>
      <c r="E85" s="71">
        <v>-1.3420000000000001E-3</v>
      </c>
      <c r="F85" s="71">
        <v>-8.5800000000000004E-4</v>
      </c>
      <c r="G85" s="71">
        <v>-5.1699999999999999E-4</v>
      </c>
      <c r="H85" s="71">
        <v>-3.77E-4</v>
      </c>
      <c r="I85" s="71">
        <v>-1.4999999999999999E-4</v>
      </c>
      <c r="J85" s="71">
        <v>-1.5E-5</v>
      </c>
      <c r="K85" s="71">
        <v>8.2000000000000001E-5</v>
      </c>
      <c r="L85" s="71">
        <v>3.86E-4</v>
      </c>
      <c r="M85" s="71">
        <v>5.4500000000000002E-4</v>
      </c>
      <c r="N85" s="71">
        <v>8.8000000000000003E-4</v>
      </c>
      <c r="O85" s="71">
        <v>7.7399999999999995E-4</v>
      </c>
      <c r="P85" s="71">
        <v>6.4999999999999997E-4</v>
      </c>
      <c r="Q85" s="71">
        <v>6.2699999999999995E-4</v>
      </c>
      <c r="R85" s="71">
        <v>3.7100000000000002E-4</v>
      </c>
      <c r="S85" s="71">
        <v>2.9E-4</v>
      </c>
      <c r="T85" s="71">
        <v>4.0000000000000003E-5</v>
      </c>
      <c r="U85" s="71">
        <v>-8.5000000000000006E-5</v>
      </c>
      <c r="V85" s="71">
        <v>-2.7E-4</v>
      </c>
      <c r="W85" s="71">
        <v>-1.27E-4</v>
      </c>
      <c r="X85" s="71">
        <v>1.8E-5</v>
      </c>
      <c r="Y85" s="71">
        <v>0</v>
      </c>
      <c r="Z85" s="71">
        <v>6.8999999999999997E-5</v>
      </c>
      <c r="AA85" s="71">
        <v>3.4E-5</v>
      </c>
      <c r="AB85" s="71">
        <v>2.2699999999999999E-4</v>
      </c>
      <c r="AC85" s="71">
        <v>2.4600000000000002E-4</v>
      </c>
      <c r="AD85" s="71">
        <v>1.34E-4</v>
      </c>
      <c r="AE85" s="71">
        <v>-3.8000000000000002E-5</v>
      </c>
      <c r="AF85" s="71">
        <v>-1.35E-4</v>
      </c>
      <c r="AG85" s="71">
        <v>-2.2100000000000001E-4</v>
      </c>
      <c r="AH85" s="71">
        <v>-3.9899999999999999E-4</v>
      </c>
      <c r="AI85" s="71">
        <v>-6.4599999999999998E-4</v>
      </c>
    </row>
    <row r="86" spans="1:35" ht="12.75" customHeight="1" x14ac:dyDescent="0.25">
      <c r="A86" s="71">
        <v>-5.0229999999999997E-3</v>
      </c>
      <c r="B86" s="71">
        <v>-3.336E-3</v>
      </c>
      <c r="C86" s="71">
        <v>-2.4459999999999998E-3</v>
      </c>
      <c r="D86" s="71">
        <v>-1.843E-3</v>
      </c>
      <c r="E86" s="71">
        <v>-1.2310000000000001E-3</v>
      </c>
      <c r="F86" s="71">
        <v>-7.0899999999999999E-4</v>
      </c>
      <c r="G86" s="71">
        <v>-4.5100000000000001E-4</v>
      </c>
      <c r="H86" s="71">
        <v>-3.3100000000000002E-4</v>
      </c>
      <c r="I86" s="71">
        <v>-1.2E-5</v>
      </c>
      <c r="J86" s="71">
        <v>1.2899999999999999E-4</v>
      </c>
      <c r="K86" s="71">
        <v>2.0799999999999999E-4</v>
      </c>
      <c r="L86" s="71">
        <v>5.6999999999999998E-4</v>
      </c>
      <c r="M86" s="71">
        <v>8.9499999999999996E-4</v>
      </c>
      <c r="N86" s="71">
        <v>1.06E-3</v>
      </c>
      <c r="O86" s="71">
        <v>9.77E-4</v>
      </c>
      <c r="P86" s="71">
        <v>9.3400000000000004E-4</v>
      </c>
      <c r="Q86" s="71">
        <v>7.4899999999999999E-4</v>
      </c>
      <c r="R86" s="71">
        <v>5.0000000000000001E-4</v>
      </c>
      <c r="S86" s="71">
        <v>3.1700000000000001E-4</v>
      </c>
      <c r="T86" s="71">
        <v>-5.7000000000000003E-5</v>
      </c>
      <c r="U86" s="71">
        <v>-1.73E-4</v>
      </c>
      <c r="V86" s="71">
        <v>-2.1599999999999999E-4</v>
      </c>
      <c r="W86" s="71">
        <v>4.3999999999999999E-5</v>
      </c>
      <c r="X86" s="71">
        <v>-3.4E-5</v>
      </c>
      <c r="Y86" s="71">
        <v>0</v>
      </c>
      <c r="Z86" s="71">
        <v>1.6899999999999999E-4</v>
      </c>
      <c r="AA86" s="71">
        <v>1.7100000000000001E-4</v>
      </c>
      <c r="AB86" s="71">
        <v>3.1199999999999999E-4</v>
      </c>
      <c r="AC86" s="71">
        <v>1.8200000000000001E-4</v>
      </c>
      <c r="AD86" s="71">
        <v>6.3E-5</v>
      </c>
      <c r="AE86" s="71">
        <v>-3.6000000000000001E-5</v>
      </c>
      <c r="AF86" s="71">
        <v>-1.66E-4</v>
      </c>
      <c r="AG86" s="71">
        <v>-1.22E-4</v>
      </c>
      <c r="AH86" s="71">
        <v>-4.1599999999999997E-4</v>
      </c>
      <c r="AI86" s="71">
        <v>-6.9099999999999999E-4</v>
      </c>
    </row>
    <row r="87" spans="1:35" ht="12.75" customHeight="1" x14ac:dyDescent="0.25">
      <c r="A87" s="71">
        <v>-5.228E-3</v>
      </c>
      <c r="B87" s="71">
        <v>-3.5430000000000001E-3</v>
      </c>
      <c r="C87" s="71">
        <v>-2.6700000000000001E-3</v>
      </c>
      <c r="D87" s="71">
        <v>-1.944E-3</v>
      </c>
      <c r="E87" s="71">
        <v>-1.341E-3</v>
      </c>
      <c r="F87" s="71">
        <v>-8.1599999999999999E-4</v>
      </c>
      <c r="G87" s="71">
        <v>-6.1200000000000002E-4</v>
      </c>
      <c r="H87" s="71">
        <v>-5.2800000000000004E-4</v>
      </c>
      <c r="I87" s="71">
        <v>-3.2400000000000001E-4</v>
      </c>
      <c r="J87" s="71">
        <v>-6.3E-5</v>
      </c>
      <c r="K87" s="71">
        <v>1.9000000000000001E-5</v>
      </c>
      <c r="L87" s="71">
        <v>3.6299999999999999E-4</v>
      </c>
      <c r="M87" s="71">
        <v>5.7200000000000003E-4</v>
      </c>
      <c r="N87" s="71">
        <v>7.5000000000000002E-4</v>
      </c>
      <c r="O87" s="71">
        <v>6.1600000000000001E-4</v>
      </c>
      <c r="P87" s="71">
        <v>6.0800000000000003E-4</v>
      </c>
      <c r="Q87" s="71">
        <v>6.1799999999999995E-4</v>
      </c>
      <c r="R87" s="71">
        <v>3.1799999999999998E-4</v>
      </c>
      <c r="S87" s="71">
        <v>2.7099999999999997E-4</v>
      </c>
      <c r="T87" s="71">
        <v>4.0000000000000003E-5</v>
      </c>
      <c r="U87" s="71">
        <v>-1.73E-4</v>
      </c>
      <c r="V87" s="71">
        <v>-1.56E-4</v>
      </c>
      <c r="W87" s="71">
        <v>-5.3000000000000001E-5</v>
      </c>
      <c r="X87" s="71">
        <v>-4.1999999999999998E-5</v>
      </c>
      <c r="Y87" s="71">
        <v>0</v>
      </c>
      <c r="Z87" s="71">
        <v>1.65E-4</v>
      </c>
      <c r="AA87" s="71">
        <v>1.6699999999999999E-4</v>
      </c>
      <c r="AB87" s="71">
        <v>3.3E-4</v>
      </c>
      <c r="AC87" s="71">
        <v>3.2499999999999999E-4</v>
      </c>
      <c r="AD87" s="71">
        <v>1.4899999999999999E-4</v>
      </c>
      <c r="AE87" s="71">
        <v>7.4999999999999993E-5</v>
      </c>
      <c r="AF87" s="71">
        <v>-4.1999999999999998E-5</v>
      </c>
      <c r="AG87" s="71">
        <v>-9.0000000000000006E-5</v>
      </c>
      <c r="AH87" s="71">
        <v>-3.7800000000000003E-4</v>
      </c>
      <c r="AI87" s="71">
        <v>-4.7800000000000002E-4</v>
      </c>
    </row>
    <row r="88" spans="1:35" ht="12.75" customHeight="1" x14ac:dyDescent="0.25">
      <c r="A88" s="71">
        <v>-5.254E-3</v>
      </c>
      <c r="B88" s="71">
        <v>-3.6809999999999998E-3</v>
      </c>
      <c r="C88" s="71">
        <v>-2.797E-3</v>
      </c>
      <c r="D88" s="71">
        <v>-2.1210000000000001E-3</v>
      </c>
      <c r="E88" s="71">
        <v>-1.6119999999999999E-3</v>
      </c>
      <c r="F88" s="71">
        <v>-1.1590000000000001E-3</v>
      </c>
      <c r="G88" s="71">
        <v>-8.03E-4</v>
      </c>
      <c r="H88" s="71">
        <v>-6.8300000000000001E-4</v>
      </c>
      <c r="I88" s="71">
        <v>-3.8699999999999997E-4</v>
      </c>
      <c r="J88" s="71">
        <v>-3.0299999999999999E-4</v>
      </c>
      <c r="K88" s="71">
        <v>-2.1800000000000001E-4</v>
      </c>
      <c r="L88" s="71">
        <v>-4.6999999999999997E-5</v>
      </c>
      <c r="M88" s="71">
        <v>2.42E-4</v>
      </c>
      <c r="N88" s="71">
        <v>5.44E-4</v>
      </c>
      <c r="O88" s="71">
        <v>4.8299999999999998E-4</v>
      </c>
      <c r="P88" s="71">
        <v>3.6000000000000002E-4</v>
      </c>
      <c r="Q88" s="71">
        <v>2.0799999999999999E-4</v>
      </c>
      <c r="R88" s="71">
        <v>2.5500000000000002E-4</v>
      </c>
      <c r="S88" s="71">
        <v>1.4300000000000001E-4</v>
      </c>
      <c r="T88" s="71">
        <v>-1.3200000000000001E-4</v>
      </c>
      <c r="U88" s="71">
        <v>-1.3200000000000001E-4</v>
      </c>
      <c r="V88" s="71">
        <v>-3.5399999999999999E-4</v>
      </c>
      <c r="W88" s="71">
        <v>-1.4100000000000001E-4</v>
      </c>
      <c r="X88" s="71">
        <v>3.0000000000000001E-5</v>
      </c>
      <c r="Y88" s="71">
        <v>0</v>
      </c>
      <c r="Z88" s="71">
        <v>2.9E-5</v>
      </c>
      <c r="AA88" s="71">
        <v>3.3000000000000003E-5</v>
      </c>
      <c r="AB88" s="71">
        <v>1.11E-4</v>
      </c>
      <c r="AC88" s="71">
        <v>1.55E-4</v>
      </c>
      <c r="AD88" s="71">
        <v>1.46E-4</v>
      </c>
      <c r="AE88" s="71">
        <v>-7.7999999999999999E-5</v>
      </c>
      <c r="AF88" s="71">
        <v>-1.21E-4</v>
      </c>
      <c r="AG88" s="71">
        <v>-1.8100000000000001E-4</v>
      </c>
      <c r="AH88" s="71">
        <v>-4.35E-4</v>
      </c>
      <c r="AI88" s="71">
        <v>-7.4600000000000003E-4</v>
      </c>
    </row>
    <row r="89" spans="1:35" ht="12.75" customHeight="1" x14ac:dyDescent="0.2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</row>
    <row r="90" spans="1:35" ht="12.75" x14ac:dyDescent="0.2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</row>
    <row r="91" spans="1:35" ht="12.75" x14ac:dyDescent="0.2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</row>
    <row r="92" spans="1:35" ht="12.75" x14ac:dyDescent="0.2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</row>
    <row r="93" spans="1:35" ht="12.75" x14ac:dyDescent="0.2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</row>
    <row r="94" spans="1:35" ht="12.75" x14ac:dyDescent="0.2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</row>
    <row r="95" spans="1:35" ht="12.75" x14ac:dyDescent="0.2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</row>
    <row r="96" spans="1:35" ht="12.75" x14ac:dyDescent="0.2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</row>
    <row r="97" spans="1:35" ht="12.75" x14ac:dyDescent="0.2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</row>
    <row r="98" spans="1:35" ht="12.75" x14ac:dyDescent="0.2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</row>
    <row r="99" spans="1:35" ht="12.75" x14ac:dyDescent="0.2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</row>
    <row r="100" spans="1:35" ht="12.75" x14ac:dyDescent="0.2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</row>
    <row r="101" spans="1:35" ht="12.75" x14ac:dyDescent="0.2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</row>
    <row r="102" spans="1:35" ht="12.75" x14ac:dyDescent="0.2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</row>
    <row r="103" spans="1:35" ht="12.75" x14ac:dyDescent="0.2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</row>
    <row r="104" spans="1:35" ht="12.75" x14ac:dyDescent="0.2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</row>
    <row r="105" spans="1:35" ht="12.75" x14ac:dyDescent="0.2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</row>
    <row r="106" spans="1:35" ht="12.75" x14ac:dyDescent="0.2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</row>
    <row r="107" spans="1:35" ht="12.75" x14ac:dyDescent="0.2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</row>
    <row r="108" spans="1:35" ht="12.75" x14ac:dyDescent="0.2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</row>
    <row r="109" spans="1:35" ht="12.75" x14ac:dyDescent="0.2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</row>
    <row r="110" spans="1:35" ht="12.75" x14ac:dyDescent="0.2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</row>
    <row r="111" spans="1:35" ht="12.75" x14ac:dyDescent="0.2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</row>
    <row r="112" spans="1:35" ht="12.75" x14ac:dyDescent="0.2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</row>
    <row r="113" spans="1:35" ht="12.75" x14ac:dyDescent="0.2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</row>
    <row r="114" spans="1:35" ht="12.75" x14ac:dyDescent="0.2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</row>
    <row r="115" spans="1:35" ht="12.75" x14ac:dyDescent="0.2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</row>
    <row r="116" spans="1:35" ht="12.75" x14ac:dyDescent="0.2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</row>
    <row r="117" spans="1:35" ht="12.75" x14ac:dyDescent="0.2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</row>
    <row r="118" spans="1:35" ht="12.75" x14ac:dyDescent="0.2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</row>
    <row r="119" spans="1:35" ht="12.75" x14ac:dyDescent="0.2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</row>
    <row r="120" spans="1:35" ht="12.75" x14ac:dyDescent="0.2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</row>
    <row r="121" spans="1:35" ht="12.75" x14ac:dyDescent="0.2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</row>
    <row r="122" spans="1:35" ht="12.75" x14ac:dyDescent="0.2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</row>
    <row r="123" spans="1:35" ht="12.75" x14ac:dyDescent="0.2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</row>
    <row r="124" spans="1:35" ht="12.75" x14ac:dyDescent="0.2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</row>
    <row r="125" spans="1:35" ht="12.75" x14ac:dyDescent="0.2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</row>
    <row r="126" spans="1:35" ht="12.75" x14ac:dyDescent="0.2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</row>
    <row r="127" spans="1:35" ht="12.75" x14ac:dyDescent="0.2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</row>
    <row r="128" spans="1:35" ht="12.75" x14ac:dyDescent="0.2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</row>
    <row r="129" spans="1:35" ht="12.75" x14ac:dyDescent="0.2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</row>
    <row r="130" spans="1:35" ht="12.75" x14ac:dyDescent="0.2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</row>
    <row r="131" spans="1:35" ht="12.75" x14ac:dyDescent="0.2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</row>
    <row r="132" spans="1:35" ht="12.75" x14ac:dyDescent="0.2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</row>
    <row r="133" spans="1:35" ht="12.75" x14ac:dyDescent="0.2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</row>
    <row r="134" spans="1:35" ht="12.75" x14ac:dyDescent="0.2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</row>
    <row r="135" spans="1:35" ht="12.75" x14ac:dyDescent="0.2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</row>
    <row r="136" spans="1:35" ht="12.75" x14ac:dyDescent="0.2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</row>
    <row r="137" spans="1:35" ht="12.75" x14ac:dyDescent="0.2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</row>
    <row r="138" spans="1:35" ht="12.75" x14ac:dyDescent="0.2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  <c r="AH138" s="73"/>
      <c r="AI138" s="73"/>
    </row>
    <row r="139" spans="1:35" ht="12.75" x14ac:dyDescent="0.2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</row>
    <row r="140" spans="1:35" ht="12.75" x14ac:dyDescent="0.2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</row>
    <row r="141" spans="1:35" ht="12.75" x14ac:dyDescent="0.2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73"/>
      <c r="AH141" s="73"/>
      <c r="AI141" s="73"/>
    </row>
    <row r="142" spans="1:35" ht="12.75" x14ac:dyDescent="0.2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</row>
    <row r="143" spans="1:35" ht="12.75" x14ac:dyDescent="0.2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73"/>
      <c r="AH143" s="73"/>
      <c r="AI143" s="73"/>
    </row>
    <row r="144" spans="1:35" ht="12.75" x14ac:dyDescent="0.2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</row>
    <row r="145" spans="1:35" ht="12.75" x14ac:dyDescent="0.2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</row>
    <row r="146" spans="1:35" ht="12.75" x14ac:dyDescent="0.2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</row>
    <row r="147" spans="1:35" ht="12.75" x14ac:dyDescent="0.2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</row>
    <row r="148" spans="1:35" ht="12.75" x14ac:dyDescent="0.2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</row>
    <row r="149" spans="1:35" ht="12.75" x14ac:dyDescent="0.2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</row>
    <row r="150" spans="1:35" ht="12.75" x14ac:dyDescent="0.2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</row>
    <row r="151" spans="1:35" ht="12.75" x14ac:dyDescent="0.2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</row>
    <row r="152" spans="1:35" ht="12.75" x14ac:dyDescent="0.2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</row>
    <row r="153" spans="1:35" ht="12.75" x14ac:dyDescent="0.2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3"/>
      <c r="AE153" s="73"/>
      <c r="AF153" s="73"/>
      <c r="AG153" s="73"/>
      <c r="AH153" s="73"/>
      <c r="AI153" s="73"/>
    </row>
    <row r="154" spans="1:35" ht="12.75" x14ac:dyDescent="0.2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</row>
    <row r="155" spans="1:35" ht="12.75" x14ac:dyDescent="0.2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  <c r="AD155" s="73"/>
      <c r="AE155" s="73"/>
      <c r="AF155" s="73"/>
      <c r="AG155" s="73"/>
      <c r="AH155" s="73"/>
      <c r="AI155" s="73"/>
    </row>
    <row r="156" spans="1:35" ht="12.75" x14ac:dyDescent="0.2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</row>
    <row r="157" spans="1:35" ht="12.75" x14ac:dyDescent="0.2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</row>
    <row r="158" spans="1:35" ht="12.75" x14ac:dyDescent="0.2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</row>
    <row r="159" spans="1:35" ht="12.75" x14ac:dyDescent="0.2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73"/>
      <c r="AH159" s="73"/>
      <c r="AI159" s="73"/>
    </row>
    <row r="160" spans="1:35" ht="12.75" x14ac:dyDescent="0.2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  <c r="AH160" s="73"/>
      <c r="AI160" s="73"/>
    </row>
    <row r="161" spans="1:35" ht="12.75" x14ac:dyDescent="0.2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  <c r="AC161" s="73"/>
      <c r="AD161" s="73"/>
      <c r="AE161" s="73"/>
      <c r="AF161" s="73"/>
      <c r="AG161" s="73"/>
      <c r="AH161" s="73"/>
      <c r="AI161" s="73"/>
    </row>
    <row r="162" spans="1:35" ht="12.75" x14ac:dyDescent="0.2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  <c r="AC162" s="73"/>
      <c r="AD162" s="73"/>
      <c r="AE162" s="73"/>
      <c r="AF162" s="73"/>
      <c r="AG162" s="73"/>
      <c r="AH162" s="73"/>
      <c r="AI162" s="73"/>
    </row>
    <row r="163" spans="1:35" ht="12.75" x14ac:dyDescent="0.2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73"/>
      <c r="AC163" s="73"/>
      <c r="AD163" s="73"/>
      <c r="AE163" s="73"/>
      <c r="AF163" s="73"/>
      <c r="AG163" s="73"/>
      <c r="AH163" s="73"/>
      <c r="AI163" s="73"/>
    </row>
    <row r="164" spans="1:35" ht="12.75" x14ac:dyDescent="0.2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  <c r="AE164" s="73"/>
      <c r="AF164" s="73"/>
      <c r="AG164" s="73"/>
      <c r="AH164" s="73"/>
      <c r="AI164" s="73"/>
    </row>
    <row r="165" spans="1:35" ht="12.75" x14ac:dyDescent="0.2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  <c r="AC165" s="73"/>
      <c r="AD165" s="73"/>
      <c r="AE165" s="73"/>
      <c r="AF165" s="73"/>
      <c r="AG165" s="73"/>
      <c r="AH165" s="73"/>
      <c r="AI165" s="73"/>
    </row>
    <row r="166" spans="1:35" ht="12.75" x14ac:dyDescent="0.2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  <c r="AH166" s="73"/>
      <c r="AI166" s="73"/>
    </row>
    <row r="167" spans="1:35" ht="12.75" x14ac:dyDescent="0.2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</row>
    <row r="168" spans="1:35" ht="12.75" x14ac:dyDescent="0.2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</row>
    <row r="169" spans="1:35" ht="12.75" x14ac:dyDescent="0.2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</row>
    <row r="170" spans="1:35" ht="12.75" x14ac:dyDescent="0.2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</row>
    <row r="171" spans="1:35" ht="12.75" x14ac:dyDescent="0.2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</row>
    <row r="172" spans="1:35" ht="12.75" x14ac:dyDescent="0.2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  <c r="AH172" s="73"/>
      <c r="AI172" s="73"/>
    </row>
    <row r="173" spans="1:35" ht="12.75" x14ac:dyDescent="0.2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3"/>
      <c r="AE173" s="73"/>
      <c r="AF173" s="73"/>
      <c r="AG173" s="73"/>
      <c r="AH173" s="73"/>
      <c r="AI173" s="73"/>
    </row>
    <row r="174" spans="1:35" ht="12.75" x14ac:dyDescent="0.2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73"/>
      <c r="AH174" s="73"/>
      <c r="AI174" s="73"/>
    </row>
    <row r="175" spans="1:35" ht="12.75" x14ac:dyDescent="0.2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</row>
    <row r="176" spans="1:35" ht="12.75" x14ac:dyDescent="0.2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</row>
    <row r="177" spans="1:35" ht="12.75" x14ac:dyDescent="0.2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3"/>
      <c r="AD177" s="73"/>
      <c r="AE177" s="73"/>
      <c r="AF177" s="73"/>
      <c r="AG177" s="73"/>
      <c r="AH177" s="73"/>
      <c r="AI177" s="73"/>
    </row>
    <row r="178" spans="1:35" ht="12.75" x14ac:dyDescent="0.2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  <c r="AD178" s="73"/>
      <c r="AE178" s="73"/>
      <c r="AF178" s="73"/>
      <c r="AG178" s="73"/>
      <c r="AH178" s="73"/>
      <c r="AI178" s="73"/>
    </row>
    <row r="179" spans="1:35" ht="12.75" x14ac:dyDescent="0.2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  <c r="AD179" s="73"/>
      <c r="AE179" s="73"/>
      <c r="AF179" s="73"/>
      <c r="AG179" s="73"/>
      <c r="AH179" s="73"/>
      <c r="AI179" s="73"/>
    </row>
    <row r="180" spans="1:35" ht="12.75" x14ac:dyDescent="0.2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  <c r="AC180" s="73"/>
      <c r="AD180" s="73"/>
      <c r="AE180" s="73"/>
      <c r="AF180" s="73"/>
      <c r="AG180" s="73"/>
      <c r="AH180" s="73"/>
      <c r="AI180" s="73"/>
    </row>
    <row r="181" spans="1:35" ht="12.75" x14ac:dyDescent="0.2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  <c r="AE181" s="73"/>
      <c r="AF181" s="73"/>
      <c r="AG181" s="73"/>
      <c r="AH181" s="73"/>
      <c r="AI181" s="73"/>
    </row>
    <row r="182" spans="1:35" ht="12.75" x14ac:dyDescent="0.2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  <c r="AD182" s="73"/>
      <c r="AE182" s="73"/>
      <c r="AF182" s="73"/>
      <c r="AG182" s="73"/>
      <c r="AH182" s="73"/>
      <c r="AI182" s="73"/>
    </row>
    <row r="183" spans="1:35" ht="12.75" x14ac:dyDescent="0.2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</row>
    <row r="184" spans="1:35" ht="12.75" x14ac:dyDescent="0.2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</row>
    <row r="185" spans="1:35" ht="12.75" x14ac:dyDescent="0.2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73"/>
      <c r="AH185" s="73"/>
      <c r="AI185" s="73"/>
    </row>
    <row r="186" spans="1:35" ht="12.75" x14ac:dyDescent="0.2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  <c r="AD186" s="73"/>
      <c r="AE186" s="73"/>
      <c r="AF186" s="73"/>
      <c r="AG186" s="73"/>
      <c r="AH186" s="73"/>
      <c r="AI186" s="73"/>
    </row>
    <row r="187" spans="1:35" ht="12.75" x14ac:dyDescent="0.2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  <c r="AB187" s="73"/>
      <c r="AC187" s="73"/>
      <c r="AD187" s="73"/>
      <c r="AE187" s="73"/>
      <c r="AF187" s="73"/>
      <c r="AG187" s="73"/>
      <c r="AH187" s="73"/>
      <c r="AI187" s="73"/>
    </row>
    <row r="188" spans="1:35" ht="12.75" x14ac:dyDescent="0.2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  <c r="AC188" s="73"/>
      <c r="AD188" s="73"/>
      <c r="AE188" s="73"/>
      <c r="AF188" s="73"/>
      <c r="AG188" s="73"/>
      <c r="AH188" s="73"/>
      <c r="AI188" s="73"/>
    </row>
    <row r="189" spans="1:35" ht="12.75" x14ac:dyDescent="0.2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73"/>
      <c r="AH189" s="73"/>
      <c r="AI189" s="73"/>
    </row>
    <row r="190" spans="1:35" ht="12.75" x14ac:dyDescent="0.2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73"/>
      <c r="AH190" s="73"/>
      <c r="AI190" s="73"/>
    </row>
    <row r="191" spans="1:35" ht="12.75" x14ac:dyDescent="0.2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  <c r="AD191" s="73"/>
      <c r="AE191" s="73"/>
      <c r="AF191" s="73"/>
      <c r="AG191" s="73"/>
      <c r="AH191" s="73"/>
      <c r="AI191" s="73"/>
    </row>
    <row r="192" spans="1:35" ht="12.75" x14ac:dyDescent="0.2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  <c r="AG192" s="73"/>
      <c r="AH192" s="73"/>
      <c r="AI192" s="73"/>
    </row>
    <row r="193" spans="1:35" ht="12.75" x14ac:dyDescent="0.2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  <c r="AD193" s="73"/>
      <c r="AE193" s="73"/>
      <c r="AF193" s="73"/>
      <c r="AG193" s="73"/>
      <c r="AH193" s="73"/>
      <c r="AI193" s="73"/>
    </row>
    <row r="194" spans="1:35" ht="12.75" x14ac:dyDescent="0.2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  <c r="AB194" s="73"/>
      <c r="AC194" s="73"/>
      <c r="AD194" s="73"/>
      <c r="AE194" s="73"/>
      <c r="AF194" s="73"/>
      <c r="AG194" s="73"/>
      <c r="AH194" s="73"/>
      <c r="AI194" s="73"/>
    </row>
    <row r="195" spans="1:35" ht="12.75" x14ac:dyDescent="0.2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  <c r="AD195" s="73"/>
      <c r="AE195" s="73"/>
      <c r="AF195" s="73"/>
      <c r="AG195" s="73"/>
      <c r="AH195" s="73"/>
      <c r="AI195" s="73"/>
    </row>
    <row r="196" spans="1:35" ht="12.75" x14ac:dyDescent="0.2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</row>
    <row r="197" spans="1:35" ht="12.75" x14ac:dyDescent="0.2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  <c r="AD197" s="73"/>
      <c r="AE197" s="73"/>
      <c r="AF197" s="73"/>
      <c r="AG197" s="73"/>
      <c r="AH197" s="73"/>
      <c r="AI197" s="73"/>
    </row>
    <row r="198" spans="1:35" ht="12.75" x14ac:dyDescent="0.2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3"/>
      <c r="AD198" s="73"/>
      <c r="AE198" s="73"/>
      <c r="AF198" s="73"/>
      <c r="AG198" s="73"/>
      <c r="AH198" s="73"/>
      <c r="AI198" s="73"/>
    </row>
    <row r="199" spans="1:35" ht="12.75" x14ac:dyDescent="0.2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  <c r="AC199" s="73"/>
      <c r="AD199" s="73"/>
      <c r="AE199" s="73"/>
      <c r="AF199" s="73"/>
      <c r="AG199" s="73"/>
      <c r="AH199" s="73"/>
      <c r="AI199" s="73"/>
    </row>
    <row r="200" spans="1:35" ht="12.75" x14ac:dyDescent="0.2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  <c r="AD200" s="73"/>
      <c r="AE200" s="73"/>
      <c r="AF200" s="73"/>
      <c r="AG200" s="73"/>
      <c r="AH200" s="73"/>
      <c r="AI200" s="73"/>
    </row>
    <row r="201" spans="1:35" ht="12.75" x14ac:dyDescent="0.2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  <c r="AG201" s="73"/>
      <c r="AH201" s="73"/>
      <c r="AI201" s="73"/>
    </row>
    <row r="202" spans="1:35" ht="12.75" x14ac:dyDescent="0.2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  <c r="AD202" s="73"/>
      <c r="AE202" s="73"/>
      <c r="AF202" s="73"/>
      <c r="AG202" s="73"/>
      <c r="AH202" s="73"/>
      <c r="AI202" s="73"/>
    </row>
    <row r="203" spans="1:35" ht="12.75" x14ac:dyDescent="0.2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  <c r="AD203" s="73"/>
      <c r="AE203" s="73"/>
      <c r="AF203" s="73"/>
      <c r="AG203" s="73"/>
      <c r="AH203" s="73"/>
      <c r="AI203" s="73"/>
    </row>
    <row r="204" spans="1:35" ht="12.75" x14ac:dyDescent="0.2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  <c r="AG204" s="73"/>
      <c r="AH204" s="73"/>
      <c r="AI204" s="73"/>
    </row>
    <row r="205" spans="1:35" ht="12.75" x14ac:dyDescent="0.2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  <c r="AG205" s="73"/>
      <c r="AH205" s="73"/>
      <c r="AI205" s="73"/>
    </row>
    <row r="206" spans="1:35" ht="12.75" x14ac:dyDescent="0.2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  <c r="AD206" s="73"/>
      <c r="AE206" s="73"/>
      <c r="AF206" s="73"/>
      <c r="AG206" s="73"/>
      <c r="AH206" s="73"/>
      <c r="AI206" s="73"/>
    </row>
    <row r="207" spans="1:35" ht="12.75" x14ac:dyDescent="0.2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  <c r="AC207" s="73"/>
      <c r="AD207" s="73"/>
      <c r="AE207" s="73"/>
      <c r="AF207" s="73"/>
      <c r="AG207" s="73"/>
      <c r="AH207" s="73"/>
      <c r="AI207" s="73"/>
    </row>
    <row r="208" spans="1:35" ht="12.75" x14ac:dyDescent="0.2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  <c r="AG208" s="73"/>
      <c r="AH208" s="73"/>
      <c r="AI208" s="73"/>
    </row>
    <row r="209" spans="1:35" ht="12.75" x14ac:dyDescent="0.2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  <c r="AD209" s="73"/>
      <c r="AE209" s="73"/>
      <c r="AF209" s="73"/>
      <c r="AG209" s="73"/>
      <c r="AH209" s="73"/>
      <c r="AI209" s="73"/>
    </row>
    <row r="210" spans="1:35" ht="12.75" x14ac:dyDescent="0.2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  <c r="AG210" s="73"/>
      <c r="AH210" s="73"/>
      <c r="AI210" s="73"/>
    </row>
    <row r="211" spans="1:35" ht="12.75" x14ac:dyDescent="0.2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  <c r="AD211" s="73"/>
      <c r="AE211" s="73"/>
      <c r="AF211" s="73"/>
      <c r="AG211" s="73"/>
      <c r="AH211" s="73"/>
      <c r="AI211" s="73"/>
    </row>
    <row r="212" spans="1:35" ht="12.75" x14ac:dyDescent="0.2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  <c r="AG212" s="73"/>
      <c r="AH212" s="73"/>
      <c r="AI212" s="73"/>
    </row>
    <row r="213" spans="1:35" ht="12.75" x14ac:dyDescent="0.2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  <c r="AD213" s="73"/>
      <c r="AE213" s="73"/>
      <c r="AF213" s="73"/>
      <c r="AG213" s="73"/>
      <c r="AH213" s="73"/>
      <c r="AI213" s="73"/>
    </row>
    <row r="214" spans="1:35" ht="12.75" x14ac:dyDescent="0.2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  <c r="AC214" s="73"/>
      <c r="AD214" s="73"/>
      <c r="AE214" s="73"/>
      <c r="AF214" s="73"/>
      <c r="AG214" s="73"/>
      <c r="AH214" s="73"/>
      <c r="AI214" s="73"/>
    </row>
    <row r="215" spans="1:35" ht="12.75" x14ac:dyDescent="0.2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  <c r="AD215" s="73"/>
      <c r="AE215" s="73"/>
      <c r="AF215" s="73"/>
      <c r="AG215" s="73"/>
      <c r="AH215" s="73"/>
      <c r="AI215" s="73"/>
    </row>
    <row r="216" spans="1:35" ht="12.75" x14ac:dyDescent="0.2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  <c r="AD216" s="73"/>
      <c r="AE216" s="73"/>
      <c r="AF216" s="73"/>
      <c r="AG216" s="73"/>
      <c r="AH216" s="73"/>
      <c r="AI216" s="73"/>
    </row>
    <row r="217" spans="1:35" ht="12.75" x14ac:dyDescent="0.2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  <c r="AG217" s="73"/>
      <c r="AH217" s="73"/>
      <c r="AI217" s="73"/>
    </row>
    <row r="218" spans="1:35" ht="12.75" x14ac:dyDescent="0.2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73"/>
      <c r="AH218" s="73"/>
      <c r="AI218" s="73"/>
    </row>
    <row r="219" spans="1:35" ht="12.75" x14ac:dyDescent="0.2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3"/>
      <c r="AH219" s="73"/>
      <c r="AI219" s="73"/>
    </row>
    <row r="220" spans="1:35" ht="12.75" x14ac:dyDescent="0.2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  <c r="AG220" s="73"/>
      <c r="AH220" s="73"/>
      <c r="AI220" s="73"/>
    </row>
    <row r="221" spans="1:35" ht="12.75" x14ac:dyDescent="0.2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  <c r="AG221" s="73"/>
      <c r="AH221" s="73"/>
      <c r="AI221" s="73"/>
    </row>
    <row r="222" spans="1:35" ht="12.75" x14ac:dyDescent="0.2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  <c r="AG222" s="73"/>
      <c r="AH222" s="73"/>
      <c r="AI222" s="73"/>
    </row>
    <row r="223" spans="1:35" ht="12.75" x14ac:dyDescent="0.2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</row>
    <row r="224" spans="1:35" ht="12.75" x14ac:dyDescent="0.2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</row>
    <row r="225" spans="1:35" ht="12.75" x14ac:dyDescent="0.2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</row>
    <row r="226" spans="1:35" ht="12.75" x14ac:dyDescent="0.2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</row>
    <row r="227" spans="1:35" ht="12.75" x14ac:dyDescent="0.2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  <c r="AD227" s="73"/>
      <c r="AE227" s="73"/>
      <c r="AF227" s="73"/>
      <c r="AG227" s="73"/>
      <c r="AH227" s="73"/>
      <c r="AI227" s="73"/>
    </row>
    <row r="228" spans="1:35" ht="12.75" x14ac:dyDescent="0.2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73"/>
      <c r="AH228" s="73"/>
      <c r="AI228" s="73"/>
    </row>
    <row r="229" spans="1:35" ht="12.75" x14ac:dyDescent="0.2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  <c r="AG229" s="73"/>
      <c r="AH229" s="73"/>
      <c r="AI229" s="73"/>
    </row>
    <row r="230" spans="1:35" ht="12.75" x14ac:dyDescent="0.2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  <c r="AD230" s="73"/>
      <c r="AE230" s="73"/>
      <c r="AF230" s="73"/>
      <c r="AG230" s="73"/>
      <c r="AH230" s="73"/>
      <c r="AI230" s="73"/>
    </row>
    <row r="231" spans="1:35" ht="12.75" x14ac:dyDescent="0.2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  <c r="AC231" s="73"/>
      <c r="AD231" s="73"/>
      <c r="AE231" s="73"/>
      <c r="AF231" s="73"/>
      <c r="AG231" s="73"/>
      <c r="AH231" s="73"/>
      <c r="AI231" s="73"/>
    </row>
    <row r="232" spans="1:35" ht="12.75" x14ac:dyDescent="0.2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</row>
    <row r="233" spans="1:35" ht="12.75" x14ac:dyDescent="0.2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  <c r="AC233" s="73"/>
      <c r="AD233" s="73"/>
      <c r="AE233" s="73"/>
      <c r="AF233" s="73"/>
      <c r="AG233" s="73"/>
      <c r="AH233" s="73"/>
      <c r="AI233" s="73"/>
    </row>
    <row r="234" spans="1:35" ht="12.75" x14ac:dyDescent="0.2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  <c r="AH234" s="73"/>
      <c r="AI234" s="73"/>
    </row>
    <row r="235" spans="1:35" ht="12.75" x14ac:dyDescent="0.2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  <c r="AD235" s="73"/>
      <c r="AE235" s="73"/>
      <c r="AF235" s="73"/>
      <c r="AG235" s="73"/>
      <c r="AH235" s="73"/>
      <c r="AI235" s="73"/>
    </row>
    <row r="236" spans="1:35" ht="12.75" x14ac:dyDescent="0.2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  <c r="AC236" s="73"/>
      <c r="AD236" s="73"/>
      <c r="AE236" s="73"/>
      <c r="AF236" s="73"/>
      <c r="AG236" s="73"/>
      <c r="AH236" s="73"/>
      <c r="AI236" s="73"/>
    </row>
    <row r="237" spans="1:35" ht="12.75" x14ac:dyDescent="0.2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  <c r="AB237" s="73"/>
      <c r="AC237" s="73"/>
      <c r="AD237" s="73"/>
      <c r="AE237" s="73"/>
      <c r="AF237" s="73"/>
      <c r="AG237" s="73"/>
      <c r="AH237" s="73"/>
      <c r="AI237" s="73"/>
    </row>
    <row r="238" spans="1:35" ht="12.75" x14ac:dyDescent="0.2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  <c r="AB238" s="73"/>
      <c r="AC238" s="73"/>
      <c r="AD238" s="73"/>
      <c r="AE238" s="73"/>
      <c r="AF238" s="73"/>
      <c r="AG238" s="73"/>
      <c r="AH238" s="73"/>
      <c r="AI238" s="73"/>
    </row>
    <row r="239" spans="1:35" ht="12.75" x14ac:dyDescent="0.2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  <c r="AB239" s="73"/>
      <c r="AC239" s="73"/>
      <c r="AD239" s="73"/>
      <c r="AE239" s="73"/>
      <c r="AF239" s="73"/>
      <c r="AG239" s="73"/>
      <c r="AH239" s="73"/>
      <c r="AI239" s="73"/>
    </row>
    <row r="240" spans="1:35" ht="12.75" x14ac:dyDescent="0.2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  <c r="AB240" s="73"/>
      <c r="AC240" s="73"/>
      <c r="AD240" s="73"/>
      <c r="AE240" s="73"/>
      <c r="AF240" s="73"/>
      <c r="AG240" s="73"/>
      <c r="AH240" s="73"/>
      <c r="AI240" s="73"/>
    </row>
    <row r="241" spans="1:35" ht="12.75" x14ac:dyDescent="0.2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  <c r="AB241" s="73"/>
      <c r="AC241" s="73"/>
      <c r="AD241" s="73"/>
      <c r="AE241" s="73"/>
      <c r="AF241" s="73"/>
      <c r="AG241" s="73"/>
      <c r="AH241" s="73"/>
      <c r="AI241" s="73"/>
    </row>
    <row r="242" spans="1:35" ht="12.75" x14ac:dyDescent="0.2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  <c r="AB242" s="73"/>
      <c r="AC242" s="73"/>
      <c r="AD242" s="73"/>
      <c r="AE242" s="73"/>
      <c r="AF242" s="73"/>
      <c r="AG242" s="73"/>
      <c r="AH242" s="73"/>
      <c r="AI242" s="73"/>
    </row>
    <row r="243" spans="1:35" ht="12.75" x14ac:dyDescent="0.2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  <c r="AB243" s="73"/>
      <c r="AC243" s="73"/>
      <c r="AD243" s="73"/>
      <c r="AE243" s="73"/>
      <c r="AF243" s="73"/>
      <c r="AG243" s="73"/>
      <c r="AH243" s="73"/>
      <c r="AI243" s="73"/>
    </row>
    <row r="244" spans="1:35" ht="12.75" x14ac:dyDescent="0.2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  <c r="AC244" s="73"/>
      <c r="AD244" s="73"/>
      <c r="AE244" s="73"/>
      <c r="AF244" s="73"/>
      <c r="AG244" s="73"/>
      <c r="AH244" s="73"/>
      <c r="AI244" s="73"/>
    </row>
    <row r="245" spans="1:35" ht="12.75" x14ac:dyDescent="0.2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  <c r="AB245" s="73"/>
      <c r="AC245" s="73"/>
      <c r="AD245" s="73"/>
      <c r="AE245" s="73"/>
      <c r="AF245" s="73"/>
      <c r="AG245" s="73"/>
      <c r="AH245" s="73"/>
      <c r="AI245" s="73"/>
    </row>
    <row r="246" spans="1:35" ht="12.75" x14ac:dyDescent="0.2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  <c r="AC246" s="73"/>
      <c r="AD246" s="73"/>
      <c r="AE246" s="73"/>
      <c r="AF246" s="73"/>
      <c r="AG246" s="73"/>
      <c r="AH246" s="73"/>
      <c r="AI246" s="73"/>
    </row>
    <row r="247" spans="1:35" ht="12.75" x14ac:dyDescent="0.2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3"/>
      <c r="AB247" s="73"/>
      <c r="AC247" s="73"/>
      <c r="AD247" s="73"/>
      <c r="AE247" s="73"/>
      <c r="AF247" s="73"/>
      <c r="AG247" s="73"/>
      <c r="AH247" s="73"/>
      <c r="AI247" s="73"/>
    </row>
    <row r="248" spans="1:35" ht="12.75" x14ac:dyDescent="0.2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  <c r="AB248" s="73"/>
      <c r="AC248" s="73"/>
      <c r="AD248" s="73"/>
      <c r="AE248" s="73"/>
      <c r="AF248" s="73"/>
      <c r="AG248" s="73"/>
      <c r="AH248" s="73"/>
      <c r="AI248" s="73"/>
    </row>
    <row r="249" spans="1:35" ht="12.75" x14ac:dyDescent="0.2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73"/>
      <c r="AH249" s="73"/>
      <c r="AI249" s="73"/>
    </row>
    <row r="250" spans="1:35" ht="12.75" x14ac:dyDescent="0.2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  <c r="AB250" s="73"/>
      <c r="AC250" s="73"/>
      <c r="AD250" s="73"/>
      <c r="AE250" s="73"/>
      <c r="AF250" s="73"/>
      <c r="AG250" s="73"/>
      <c r="AH250" s="73"/>
      <c r="AI250" s="73"/>
    </row>
    <row r="251" spans="1:35" ht="12.75" x14ac:dyDescent="0.2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  <c r="AB251" s="73"/>
      <c r="AC251" s="73"/>
      <c r="AD251" s="73"/>
      <c r="AE251" s="73"/>
      <c r="AF251" s="73"/>
      <c r="AG251" s="73"/>
      <c r="AH251" s="73"/>
      <c r="AI251" s="73"/>
    </row>
    <row r="252" spans="1:35" ht="12.75" x14ac:dyDescent="0.2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  <c r="AB252" s="73"/>
      <c r="AC252" s="73"/>
      <c r="AD252" s="73"/>
      <c r="AE252" s="73"/>
      <c r="AF252" s="73"/>
      <c r="AG252" s="73"/>
      <c r="AH252" s="73"/>
      <c r="AI252" s="73"/>
    </row>
    <row r="253" spans="1:35" ht="12.75" x14ac:dyDescent="0.2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  <c r="AB253" s="73"/>
      <c r="AC253" s="73"/>
      <c r="AD253" s="73"/>
      <c r="AE253" s="73"/>
      <c r="AF253" s="73"/>
      <c r="AG253" s="73"/>
      <c r="AH253" s="73"/>
      <c r="AI253" s="73"/>
    </row>
    <row r="254" spans="1:35" ht="12.75" x14ac:dyDescent="0.2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  <c r="AB254" s="73"/>
      <c r="AC254" s="73"/>
      <c r="AD254" s="73"/>
      <c r="AE254" s="73"/>
      <c r="AF254" s="73"/>
      <c r="AG254" s="73"/>
      <c r="AH254" s="73"/>
      <c r="AI254" s="73"/>
    </row>
    <row r="255" spans="1:35" ht="12.75" x14ac:dyDescent="0.2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  <c r="AB255" s="73"/>
      <c r="AC255" s="73"/>
      <c r="AD255" s="73"/>
      <c r="AE255" s="73"/>
      <c r="AF255" s="73"/>
      <c r="AG255" s="73"/>
      <c r="AH255" s="73"/>
      <c r="AI255" s="73"/>
    </row>
    <row r="256" spans="1:35" ht="12.75" x14ac:dyDescent="0.2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  <c r="AB256" s="73"/>
      <c r="AC256" s="73"/>
      <c r="AD256" s="73"/>
      <c r="AE256" s="73"/>
      <c r="AF256" s="73"/>
      <c r="AG256" s="73"/>
      <c r="AH256" s="73"/>
      <c r="AI256" s="73"/>
    </row>
    <row r="257" spans="1:35" ht="12.75" x14ac:dyDescent="0.2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  <c r="AA257" s="73"/>
      <c r="AB257" s="73"/>
      <c r="AC257" s="73"/>
      <c r="AD257" s="73"/>
      <c r="AE257" s="73"/>
      <c r="AF257" s="73"/>
      <c r="AG257" s="73"/>
      <c r="AH257" s="73"/>
      <c r="AI257" s="73"/>
    </row>
    <row r="258" spans="1:35" ht="12.75" x14ac:dyDescent="0.2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  <c r="AB258" s="73"/>
      <c r="AC258" s="73"/>
      <c r="AD258" s="73"/>
      <c r="AE258" s="73"/>
      <c r="AF258" s="73"/>
      <c r="AG258" s="73"/>
      <c r="AH258" s="73"/>
      <c r="AI258" s="73"/>
    </row>
    <row r="259" spans="1:35" ht="12.75" x14ac:dyDescent="0.2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  <c r="AB259" s="73"/>
      <c r="AC259" s="73"/>
      <c r="AD259" s="73"/>
      <c r="AE259" s="73"/>
      <c r="AF259" s="73"/>
      <c r="AG259" s="73"/>
      <c r="AH259" s="73"/>
      <c r="AI259" s="73"/>
    </row>
    <row r="260" spans="1:35" ht="12.75" x14ac:dyDescent="0.2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  <c r="AB260" s="73"/>
      <c r="AC260" s="73"/>
      <c r="AD260" s="73"/>
      <c r="AE260" s="73"/>
      <c r="AF260" s="73"/>
      <c r="AG260" s="73"/>
      <c r="AH260" s="73"/>
      <c r="AI260" s="73"/>
    </row>
    <row r="261" spans="1:35" ht="12.75" x14ac:dyDescent="0.2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3"/>
      <c r="AB261" s="73"/>
      <c r="AC261" s="73"/>
      <c r="AD261" s="73"/>
      <c r="AE261" s="73"/>
      <c r="AF261" s="73"/>
      <c r="AG261" s="73"/>
      <c r="AH261" s="73"/>
      <c r="AI261" s="73"/>
    </row>
    <row r="262" spans="1:35" ht="12.75" x14ac:dyDescent="0.2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  <c r="AB262" s="73"/>
      <c r="AC262" s="73"/>
      <c r="AD262" s="73"/>
      <c r="AE262" s="73"/>
      <c r="AF262" s="73"/>
      <c r="AG262" s="73"/>
      <c r="AH262" s="73"/>
      <c r="AI262" s="73"/>
    </row>
    <row r="263" spans="1:35" ht="12.75" x14ac:dyDescent="0.2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  <c r="AA263" s="73"/>
      <c r="AB263" s="73"/>
      <c r="AC263" s="73"/>
      <c r="AD263" s="73"/>
      <c r="AE263" s="73"/>
      <c r="AF263" s="73"/>
      <c r="AG263" s="73"/>
      <c r="AH263" s="73"/>
      <c r="AI263" s="73"/>
    </row>
    <row r="264" spans="1:35" ht="12.75" x14ac:dyDescent="0.2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  <c r="AA264" s="73"/>
      <c r="AB264" s="73"/>
      <c r="AC264" s="73"/>
      <c r="AD264" s="73"/>
      <c r="AE264" s="73"/>
      <c r="AF264" s="73"/>
      <c r="AG264" s="73"/>
      <c r="AH264" s="73"/>
      <c r="AI264" s="73"/>
    </row>
    <row r="265" spans="1:35" ht="12.75" x14ac:dyDescent="0.2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  <c r="AB265" s="73"/>
      <c r="AC265" s="73"/>
      <c r="AD265" s="73"/>
      <c r="AE265" s="73"/>
      <c r="AF265" s="73"/>
      <c r="AG265" s="73"/>
      <c r="AH265" s="73"/>
      <c r="AI265" s="73"/>
    </row>
    <row r="266" spans="1:35" ht="12.75" x14ac:dyDescent="0.2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  <c r="AB266" s="73"/>
      <c r="AC266" s="73"/>
      <c r="AD266" s="73"/>
      <c r="AE266" s="73"/>
      <c r="AF266" s="73"/>
      <c r="AG266" s="73"/>
      <c r="AH266" s="73"/>
      <c r="AI266" s="73"/>
    </row>
    <row r="267" spans="1:35" ht="12.75" x14ac:dyDescent="0.2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  <c r="AA267" s="73"/>
      <c r="AB267" s="73"/>
      <c r="AC267" s="73"/>
      <c r="AD267" s="73"/>
      <c r="AE267" s="73"/>
      <c r="AF267" s="73"/>
      <c r="AG267" s="73"/>
      <c r="AH267" s="73"/>
      <c r="AI267" s="73"/>
    </row>
    <row r="268" spans="1:35" ht="12.75" x14ac:dyDescent="0.2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  <c r="AB268" s="73"/>
      <c r="AC268" s="73"/>
      <c r="AD268" s="73"/>
      <c r="AE268" s="73"/>
      <c r="AF268" s="73"/>
      <c r="AG268" s="73"/>
      <c r="AH268" s="73"/>
      <c r="AI268" s="73"/>
    </row>
    <row r="269" spans="1:35" ht="12.75" x14ac:dyDescent="0.2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  <c r="AB269" s="73"/>
      <c r="AC269" s="73"/>
      <c r="AD269" s="73"/>
      <c r="AE269" s="73"/>
      <c r="AF269" s="73"/>
      <c r="AG269" s="73"/>
      <c r="AH269" s="73"/>
      <c r="AI269" s="73"/>
    </row>
    <row r="270" spans="1:35" ht="12.75" x14ac:dyDescent="0.2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  <c r="AB270" s="73"/>
      <c r="AC270" s="73"/>
      <c r="AD270" s="73"/>
      <c r="AE270" s="73"/>
      <c r="AF270" s="73"/>
      <c r="AG270" s="73"/>
      <c r="AH270" s="73"/>
      <c r="AI270" s="73"/>
    </row>
    <row r="271" spans="1:35" ht="12.75" x14ac:dyDescent="0.2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  <c r="AB271" s="73"/>
      <c r="AC271" s="73"/>
      <c r="AD271" s="73"/>
      <c r="AE271" s="73"/>
      <c r="AF271" s="73"/>
      <c r="AG271" s="73"/>
      <c r="AH271" s="73"/>
      <c r="AI271" s="73"/>
    </row>
    <row r="272" spans="1:35" ht="12.75" x14ac:dyDescent="0.2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  <c r="AB272" s="73"/>
      <c r="AC272" s="73"/>
      <c r="AD272" s="73"/>
      <c r="AE272" s="73"/>
      <c r="AF272" s="73"/>
      <c r="AG272" s="73"/>
      <c r="AH272" s="73"/>
      <c r="AI272" s="73"/>
    </row>
    <row r="273" spans="1:35" ht="12.75" x14ac:dyDescent="0.2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  <c r="AA273" s="73"/>
      <c r="AB273" s="73"/>
      <c r="AC273" s="73"/>
      <c r="AD273" s="73"/>
      <c r="AE273" s="73"/>
      <c r="AF273" s="73"/>
      <c r="AG273" s="73"/>
      <c r="AH273" s="73"/>
      <c r="AI273" s="73"/>
    </row>
    <row r="274" spans="1:35" ht="12.75" x14ac:dyDescent="0.2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  <c r="AA274" s="73"/>
      <c r="AB274" s="73"/>
      <c r="AC274" s="73"/>
      <c r="AD274" s="73"/>
      <c r="AE274" s="73"/>
      <c r="AF274" s="73"/>
      <c r="AG274" s="73"/>
      <c r="AH274" s="73"/>
      <c r="AI274" s="73"/>
    </row>
    <row r="275" spans="1:35" ht="12.75" x14ac:dyDescent="0.2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  <c r="AA275" s="73"/>
      <c r="AB275" s="73"/>
      <c r="AC275" s="73"/>
      <c r="AD275" s="73"/>
      <c r="AE275" s="73"/>
      <c r="AF275" s="73"/>
      <c r="AG275" s="73"/>
      <c r="AH275" s="73"/>
      <c r="AI275" s="73"/>
    </row>
    <row r="276" spans="1:35" ht="12.75" x14ac:dyDescent="0.2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  <c r="AA276" s="73"/>
      <c r="AB276" s="73"/>
      <c r="AC276" s="73"/>
      <c r="AD276" s="73"/>
      <c r="AE276" s="73"/>
      <c r="AF276" s="73"/>
      <c r="AG276" s="73"/>
      <c r="AH276" s="73"/>
      <c r="AI276" s="73"/>
    </row>
    <row r="277" spans="1:35" ht="12.75" x14ac:dyDescent="0.2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  <c r="AA277" s="73"/>
      <c r="AB277" s="73"/>
      <c r="AC277" s="73"/>
      <c r="AD277" s="73"/>
      <c r="AE277" s="73"/>
      <c r="AF277" s="73"/>
      <c r="AG277" s="73"/>
      <c r="AH277" s="73"/>
      <c r="AI277" s="73"/>
    </row>
    <row r="278" spans="1:35" ht="12.75" x14ac:dyDescent="0.2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3"/>
      <c r="AB278" s="73"/>
      <c r="AC278" s="73"/>
      <c r="AD278" s="73"/>
      <c r="AE278" s="73"/>
      <c r="AF278" s="73"/>
      <c r="AG278" s="73"/>
      <c r="AH278" s="73"/>
      <c r="AI278" s="73"/>
    </row>
    <row r="279" spans="1:35" ht="12.75" x14ac:dyDescent="0.2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  <c r="AA279" s="73"/>
      <c r="AB279" s="73"/>
      <c r="AC279" s="73"/>
      <c r="AD279" s="73"/>
      <c r="AE279" s="73"/>
      <c r="AF279" s="73"/>
      <c r="AG279" s="73"/>
      <c r="AH279" s="73"/>
      <c r="AI279" s="73"/>
    </row>
    <row r="280" spans="1:35" ht="12.75" x14ac:dyDescent="0.2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  <c r="AA280" s="73"/>
      <c r="AB280" s="73"/>
      <c r="AC280" s="73"/>
      <c r="AD280" s="73"/>
      <c r="AE280" s="73"/>
      <c r="AF280" s="73"/>
      <c r="AG280" s="73"/>
      <c r="AH280" s="73"/>
      <c r="AI280" s="73"/>
    </row>
    <row r="281" spans="1:35" ht="12.75" x14ac:dyDescent="0.2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  <c r="AA281" s="73"/>
      <c r="AB281" s="73"/>
      <c r="AC281" s="73"/>
      <c r="AD281" s="73"/>
      <c r="AE281" s="73"/>
      <c r="AF281" s="73"/>
      <c r="AG281" s="73"/>
      <c r="AH281" s="73"/>
      <c r="AI281" s="73"/>
    </row>
    <row r="282" spans="1:35" ht="12.75" x14ac:dyDescent="0.2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  <c r="AA282" s="73"/>
      <c r="AB282" s="73"/>
      <c r="AC282" s="73"/>
      <c r="AD282" s="73"/>
      <c r="AE282" s="73"/>
      <c r="AF282" s="73"/>
      <c r="AG282" s="73"/>
      <c r="AH282" s="73"/>
      <c r="AI282" s="73"/>
    </row>
    <row r="283" spans="1:35" ht="12.75" x14ac:dyDescent="0.2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  <c r="AA283" s="73"/>
      <c r="AB283" s="73"/>
      <c r="AC283" s="73"/>
      <c r="AD283" s="73"/>
      <c r="AE283" s="73"/>
      <c r="AF283" s="73"/>
      <c r="AG283" s="73"/>
      <c r="AH283" s="73"/>
      <c r="AI283" s="73"/>
    </row>
    <row r="284" spans="1:35" ht="12.75" x14ac:dyDescent="0.2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  <c r="AB284" s="73"/>
      <c r="AC284" s="73"/>
      <c r="AD284" s="73"/>
      <c r="AE284" s="73"/>
      <c r="AF284" s="73"/>
      <c r="AG284" s="73"/>
      <c r="AH284" s="73"/>
      <c r="AI284" s="73"/>
    </row>
    <row r="285" spans="1:35" ht="12.75" x14ac:dyDescent="0.2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  <c r="AB285" s="73"/>
      <c r="AC285" s="73"/>
      <c r="AD285" s="73"/>
      <c r="AE285" s="73"/>
      <c r="AF285" s="73"/>
      <c r="AG285" s="73"/>
      <c r="AH285" s="73"/>
      <c r="AI285" s="73"/>
    </row>
    <row r="286" spans="1:35" ht="12.75" x14ac:dyDescent="0.2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  <c r="AA286" s="73"/>
      <c r="AB286" s="73"/>
      <c r="AC286" s="73"/>
      <c r="AD286" s="73"/>
      <c r="AE286" s="73"/>
      <c r="AF286" s="73"/>
      <c r="AG286" s="73"/>
      <c r="AH286" s="73"/>
      <c r="AI286" s="73"/>
    </row>
    <row r="287" spans="1:35" ht="12.75" x14ac:dyDescent="0.2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  <c r="AA287" s="73"/>
      <c r="AB287" s="73"/>
      <c r="AC287" s="73"/>
      <c r="AD287" s="73"/>
      <c r="AE287" s="73"/>
      <c r="AF287" s="73"/>
      <c r="AG287" s="73"/>
      <c r="AH287" s="73"/>
      <c r="AI287" s="73"/>
    </row>
    <row r="288" spans="1:35" ht="12.75" x14ac:dyDescent="0.2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  <c r="AB288" s="73"/>
      <c r="AC288" s="73"/>
      <c r="AD288" s="73"/>
      <c r="AE288" s="73"/>
      <c r="AF288" s="73"/>
      <c r="AG288" s="73"/>
      <c r="AH288" s="73"/>
      <c r="AI288" s="73"/>
    </row>
    <row r="289" spans="1:35" ht="12.75" x14ac:dyDescent="0.2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  <c r="AB289" s="73"/>
      <c r="AC289" s="73"/>
      <c r="AD289" s="73"/>
      <c r="AE289" s="73"/>
      <c r="AF289" s="73"/>
      <c r="AG289" s="73"/>
      <c r="AH289" s="73"/>
      <c r="AI289" s="73"/>
    </row>
    <row r="290" spans="1:35" ht="12.75" x14ac:dyDescent="0.2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  <c r="AB290" s="73"/>
      <c r="AC290" s="73"/>
      <c r="AD290" s="73"/>
      <c r="AE290" s="73"/>
      <c r="AF290" s="73"/>
      <c r="AG290" s="73"/>
      <c r="AH290" s="73"/>
      <c r="AI290" s="73"/>
    </row>
    <row r="291" spans="1:35" ht="12.75" x14ac:dyDescent="0.2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  <c r="AB291" s="73"/>
      <c r="AC291" s="73"/>
      <c r="AD291" s="73"/>
      <c r="AE291" s="73"/>
      <c r="AF291" s="73"/>
      <c r="AG291" s="73"/>
      <c r="AH291" s="73"/>
      <c r="AI291" s="73"/>
    </row>
    <row r="292" spans="1:35" ht="12.75" x14ac:dyDescent="0.2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  <c r="AB292" s="73"/>
      <c r="AC292" s="73"/>
      <c r="AD292" s="73"/>
      <c r="AE292" s="73"/>
      <c r="AF292" s="73"/>
      <c r="AG292" s="73"/>
      <c r="AH292" s="73"/>
      <c r="AI292" s="73"/>
    </row>
    <row r="293" spans="1:35" ht="12.75" x14ac:dyDescent="0.2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  <c r="AB293" s="73"/>
      <c r="AC293" s="73"/>
      <c r="AD293" s="73"/>
      <c r="AE293" s="73"/>
      <c r="AF293" s="73"/>
      <c r="AG293" s="73"/>
      <c r="AH293" s="73"/>
      <c r="AI293" s="73"/>
    </row>
    <row r="294" spans="1:35" ht="12.75" x14ac:dyDescent="0.2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  <c r="AB294" s="73"/>
      <c r="AC294" s="73"/>
      <c r="AD294" s="73"/>
      <c r="AE294" s="73"/>
      <c r="AF294" s="73"/>
      <c r="AG294" s="73"/>
      <c r="AH294" s="73"/>
      <c r="AI294" s="73"/>
    </row>
    <row r="295" spans="1:35" ht="12.75" x14ac:dyDescent="0.2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  <c r="AB295" s="73"/>
      <c r="AC295" s="73"/>
      <c r="AD295" s="73"/>
      <c r="AE295" s="73"/>
      <c r="AF295" s="73"/>
      <c r="AG295" s="73"/>
      <c r="AH295" s="73"/>
      <c r="AI295" s="73"/>
    </row>
    <row r="296" spans="1:35" ht="12.75" x14ac:dyDescent="0.2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  <c r="AB296" s="73"/>
      <c r="AC296" s="73"/>
      <c r="AD296" s="73"/>
      <c r="AE296" s="73"/>
      <c r="AF296" s="73"/>
      <c r="AG296" s="73"/>
      <c r="AH296" s="73"/>
      <c r="AI296" s="73"/>
    </row>
    <row r="297" spans="1:35" ht="12.75" x14ac:dyDescent="0.2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3"/>
      <c r="AB297" s="73"/>
      <c r="AC297" s="73"/>
      <c r="AD297" s="73"/>
      <c r="AE297" s="73"/>
      <c r="AF297" s="73"/>
      <c r="AG297" s="73"/>
      <c r="AH297" s="73"/>
      <c r="AI297" s="73"/>
    </row>
    <row r="298" spans="1:35" ht="12.75" x14ac:dyDescent="0.2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  <c r="AB298" s="73"/>
      <c r="AC298" s="73"/>
      <c r="AD298" s="73"/>
      <c r="AE298" s="73"/>
      <c r="AF298" s="73"/>
      <c r="AG298" s="73"/>
      <c r="AH298" s="73"/>
      <c r="AI298" s="73"/>
    </row>
    <row r="299" spans="1:35" ht="12.75" x14ac:dyDescent="0.2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  <c r="AB299" s="73"/>
      <c r="AC299" s="73"/>
      <c r="AD299" s="73"/>
      <c r="AE299" s="73"/>
      <c r="AF299" s="73"/>
      <c r="AG299" s="73"/>
      <c r="AH299" s="73"/>
      <c r="AI299" s="73"/>
    </row>
    <row r="300" spans="1:35" ht="12.75" x14ac:dyDescent="0.2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  <c r="AB300" s="73"/>
      <c r="AC300" s="73"/>
      <c r="AD300" s="73"/>
      <c r="AE300" s="73"/>
      <c r="AF300" s="73"/>
      <c r="AG300" s="73"/>
      <c r="AH300" s="73"/>
      <c r="AI300" s="73"/>
    </row>
    <row r="301" spans="1:35" ht="12.75" x14ac:dyDescent="0.2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  <c r="AB301" s="73"/>
      <c r="AC301" s="73"/>
      <c r="AD301" s="73"/>
      <c r="AE301" s="73"/>
      <c r="AF301" s="73"/>
      <c r="AG301" s="73"/>
      <c r="AH301" s="73"/>
      <c r="AI301" s="73"/>
    </row>
    <row r="302" spans="1:35" ht="12.75" x14ac:dyDescent="0.2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  <c r="AB302" s="73"/>
      <c r="AC302" s="73"/>
      <c r="AD302" s="73"/>
      <c r="AE302" s="73"/>
      <c r="AF302" s="73"/>
      <c r="AG302" s="73"/>
      <c r="AH302" s="73"/>
      <c r="AI302" s="73"/>
    </row>
    <row r="303" spans="1:35" ht="12.75" x14ac:dyDescent="0.2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  <c r="AB303" s="73"/>
      <c r="AC303" s="73"/>
      <c r="AD303" s="73"/>
      <c r="AE303" s="73"/>
      <c r="AF303" s="73"/>
      <c r="AG303" s="73"/>
      <c r="AH303" s="73"/>
      <c r="AI303" s="73"/>
    </row>
    <row r="304" spans="1:35" ht="12.75" x14ac:dyDescent="0.2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  <c r="AD304" s="73"/>
      <c r="AE304" s="73"/>
      <c r="AF304" s="73"/>
      <c r="AG304" s="73"/>
      <c r="AH304" s="73"/>
      <c r="AI304" s="73"/>
    </row>
    <row r="305" spans="1:35" ht="12.75" x14ac:dyDescent="0.2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  <c r="AB305" s="73"/>
      <c r="AC305" s="73"/>
      <c r="AD305" s="73"/>
      <c r="AE305" s="73"/>
      <c r="AF305" s="73"/>
      <c r="AG305" s="73"/>
      <c r="AH305" s="73"/>
      <c r="AI305" s="73"/>
    </row>
    <row r="306" spans="1:35" ht="12.75" x14ac:dyDescent="0.2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  <c r="AC306" s="73"/>
      <c r="AD306" s="73"/>
      <c r="AE306" s="73"/>
      <c r="AF306" s="73"/>
      <c r="AG306" s="73"/>
      <c r="AH306" s="73"/>
      <c r="AI306" s="73"/>
    </row>
    <row r="307" spans="1:35" ht="12.75" x14ac:dyDescent="0.2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  <c r="AB307" s="73"/>
      <c r="AC307" s="73"/>
      <c r="AD307" s="73"/>
      <c r="AE307" s="73"/>
      <c r="AF307" s="73"/>
      <c r="AG307" s="73"/>
      <c r="AH307" s="73"/>
      <c r="AI307" s="73"/>
    </row>
    <row r="308" spans="1:35" ht="12.75" x14ac:dyDescent="0.2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  <c r="AH308" s="73"/>
      <c r="AI308" s="73"/>
    </row>
    <row r="309" spans="1:35" ht="12.75" x14ac:dyDescent="0.2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  <c r="AB309" s="73"/>
      <c r="AC309" s="73"/>
      <c r="AD309" s="73"/>
      <c r="AE309" s="73"/>
      <c r="AF309" s="73"/>
      <c r="AG309" s="73"/>
      <c r="AH309" s="73"/>
      <c r="AI309" s="73"/>
    </row>
    <row r="310" spans="1:35" ht="12.75" x14ac:dyDescent="0.2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  <c r="AB310" s="73"/>
      <c r="AC310" s="73"/>
      <c r="AD310" s="73"/>
      <c r="AE310" s="73"/>
      <c r="AF310" s="73"/>
      <c r="AG310" s="73"/>
      <c r="AH310" s="73"/>
      <c r="AI310" s="73"/>
    </row>
    <row r="311" spans="1:35" ht="12.75" x14ac:dyDescent="0.2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  <c r="AB311" s="73"/>
      <c r="AC311" s="73"/>
      <c r="AD311" s="73"/>
      <c r="AE311" s="73"/>
      <c r="AF311" s="73"/>
      <c r="AG311" s="73"/>
      <c r="AH311" s="73"/>
      <c r="AI311" s="73"/>
    </row>
    <row r="312" spans="1:35" ht="12.75" x14ac:dyDescent="0.2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  <c r="AB312" s="73"/>
      <c r="AC312" s="73"/>
      <c r="AD312" s="73"/>
      <c r="AE312" s="73"/>
      <c r="AF312" s="73"/>
      <c r="AG312" s="73"/>
      <c r="AH312" s="73"/>
      <c r="AI312" s="73"/>
    </row>
    <row r="313" spans="1:35" ht="12.75" x14ac:dyDescent="0.2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  <c r="AB313" s="73"/>
      <c r="AC313" s="73"/>
      <c r="AD313" s="73"/>
      <c r="AE313" s="73"/>
      <c r="AF313" s="73"/>
      <c r="AG313" s="73"/>
      <c r="AH313" s="73"/>
      <c r="AI313" s="73"/>
    </row>
    <row r="314" spans="1:35" ht="12.75" x14ac:dyDescent="0.2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  <c r="AB314" s="73"/>
      <c r="AC314" s="73"/>
      <c r="AD314" s="73"/>
      <c r="AE314" s="73"/>
      <c r="AF314" s="73"/>
      <c r="AG314" s="73"/>
      <c r="AH314" s="73"/>
      <c r="AI314" s="73"/>
    </row>
    <row r="315" spans="1:35" ht="12.75" x14ac:dyDescent="0.2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3"/>
      <c r="AB315" s="73"/>
      <c r="AC315" s="73"/>
      <c r="AD315" s="73"/>
      <c r="AE315" s="73"/>
      <c r="AF315" s="73"/>
      <c r="AG315" s="73"/>
      <c r="AH315" s="73"/>
      <c r="AI315" s="73"/>
    </row>
    <row r="316" spans="1:35" ht="12.75" x14ac:dyDescent="0.2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  <c r="AB316" s="73"/>
      <c r="AC316" s="73"/>
      <c r="AD316" s="73"/>
      <c r="AE316" s="73"/>
      <c r="AF316" s="73"/>
      <c r="AG316" s="73"/>
      <c r="AH316" s="73"/>
      <c r="AI316" s="73"/>
    </row>
    <row r="317" spans="1:35" ht="12.75" x14ac:dyDescent="0.2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  <c r="AA317" s="73"/>
      <c r="AB317" s="73"/>
      <c r="AC317" s="73"/>
      <c r="AD317" s="73"/>
      <c r="AE317" s="73"/>
      <c r="AF317" s="73"/>
      <c r="AG317" s="73"/>
      <c r="AH317" s="73"/>
      <c r="AI317" s="73"/>
    </row>
    <row r="318" spans="1:35" ht="12.75" x14ac:dyDescent="0.2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  <c r="AA318" s="73"/>
      <c r="AB318" s="73"/>
      <c r="AC318" s="73"/>
      <c r="AD318" s="73"/>
      <c r="AE318" s="73"/>
      <c r="AF318" s="73"/>
      <c r="AG318" s="73"/>
      <c r="AH318" s="73"/>
      <c r="AI318" s="73"/>
    </row>
    <row r="319" spans="1:35" ht="12.75" x14ac:dyDescent="0.2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  <c r="AA319" s="73"/>
      <c r="AB319" s="73"/>
      <c r="AC319" s="73"/>
      <c r="AD319" s="73"/>
      <c r="AE319" s="73"/>
      <c r="AF319" s="73"/>
      <c r="AG319" s="73"/>
      <c r="AH319" s="73"/>
      <c r="AI319" s="73"/>
    </row>
    <row r="320" spans="1:35" ht="12.75" x14ac:dyDescent="0.2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  <c r="AB320" s="73"/>
      <c r="AC320" s="73"/>
      <c r="AD320" s="73"/>
      <c r="AE320" s="73"/>
      <c r="AF320" s="73"/>
      <c r="AG320" s="73"/>
      <c r="AH320" s="73"/>
      <c r="AI320" s="73"/>
    </row>
    <row r="321" spans="1:35" ht="12.75" x14ac:dyDescent="0.2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  <c r="AA321" s="73"/>
      <c r="AB321" s="73"/>
      <c r="AC321" s="73"/>
      <c r="AD321" s="73"/>
      <c r="AE321" s="73"/>
      <c r="AF321" s="73"/>
      <c r="AG321" s="73"/>
      <c r="AH321" s="73"/>
      <c r="AI321" s="73"/>
    </row>
    <row r="322" spans="1:35" ht="12.75" x14ac:dyDescent="0.2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  <c r="AB322" s="73"/>
      <c r="AC322" s="73"/>
      <c r="AD322" s="73"/>
      <c r="AE322" s="73"/>
      <c r="AF322" s="73"/>
      <c r="AG322" s="73"/>
      <c r="AH322" s="73"/>
      <c r="AI322" s="73"/>
    </row>
    <row r="323" spans="1:35" ht="12.75" x14ac:dyDescent="0.2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  <c r="AB323" s="73"/>
      <c r="AC323" s="73"/>
      <c r="AD323" s="73"/>
      <c r="AE323" s="73"/>
      <c r="AF323" s="73"/>
      <c r="AG323" s="73"/>
      <c r="AH323" s="73"/>
      <c r="AI323" s="73"/>
    </row>
    <row r="324" spans="1:35" ht="12.75" x14ac:dyDescent="0.2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73"/>
      <c r="AC324" s="73"/>
      <c r="AD324" s="73"/>
      <c r="AE324" s="73"/>
      <c r="AF324" s="73"/>
      <c r="AG324" s="73"/>
      <c r="AH324" s="73"/>
      <c r="AI324" s="73"/>
    </row>
    <row r="325" spans="1:35" ht="12.75" x14ac:dyDescent="0.2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  <c r="AB325" s="73"/>
      <c r="AC325" s="73"/>
      <c r="AD325" s="73"/>
      <c r="AE325" s="73"/>
      <c r="AF325" s="73"/>
      <c r="AG325" s="73"/>
      <c r="AH325" s="73"/>
      <c r="AI325" s="73"/>
    </row>
    <row r="326" spans="1:35" ht="12.75" x14ac:dyDescent="0.2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73"/>
      <c r="AC326" s="73"/>
      <c r="AD326" s="73"/>
      <c r="AE326" s="73"/>
      <c r="AF326" s="73"/>
      <c r="AG326" s="73"/>
      <c r="AH326" s="73"/>
      <c r="AI326" s="73"/>
    </row>
    <row r="327" spans="1:35" ht="12.75" x14ac:dyDescent="0.2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  <c r="AA327" s="73"/>
      <c r="AB327" s="73"/>
      <c r="AC327" s="73"/>
      <c r="AD327" s="73"/>
      <c r="AE327" s="73"/>
      <c r="AF327" s="73"/>
      <c r="AG327" s="73"/>
      <c r="AH327" s="73"/>
      <c r="AI327" s="73"/>
    </row>
    <row r="328" spans="1:35" ht="12.75" x14ac:dyDescent="0.2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  <c r="AB328" s="73"/>
      <c r="AC328" s="73"/>
      <c r="AD328" s="73"/>
      <c r="AE328" s="73"/>
      <c r="AF328" s="73"/>
      <c r="AG328" s="73"/>
      <c r="AH328" s="73"/>
      <c r="AI328" s="73"/>
    </row>
    <row r="329" spans="1:35" ht="12.75" x14ac:dyDescent="0.2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  <c r="AB329" s="73"/>
      <c r="AC329" s="73"/>
      <c r="AD329" s="73"/>
      <c r="AE329" s="73"/>
      <c r="AF329" s="73"/>
      <c r="AG329" s="73"/>
      <c r="AH329" s="73"/>
      <c r="AI329" s="73"/>
    </row>
    <row r="330" spans="1:35" ht="12.75" x14ac:dyDescent="0.2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  <c r="AB330" s="73"/>
      <c r="AC330" s="73"/>
      <c r="AD330" s="73"/>
      <c r="AE330" s="73"/>
      <c r="AF330" s="73"/>
      <c r="AG330" s="73"/>
      <c r="AH330" s="73"/>
      <c r="AI330" s="73"/>
    </row>
    <row r="331" spans="1:35" ht="12.75" x14ac:dyDescent="0.2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  <c r="AA331" s="73"/>
      <c r="AB331" s="73"/>
      <c r="AC331" s="73"/>
      <c r="AD331" s="73"/>
      <c r="AE331" s="73"/>
      <c r="AF331" s="73"/>
      <c r="AG331" s="73"/>
      <c r="AH331" s="73"/>
      <c r="AI331" s="73"/>
    </row>
    <row r="332" spans="1:35" ht="12.75" x14ac:dyDescent="0.2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  <c r="AA332" s="73"/>
      <c r="AB332" s="73"/>
      <c r="AC332" s="73"/>
      <c r="AD332" s="73"/>
      <c r="AE332" s="73"/>
      <c r="AF332" s="73"/>
      <c r="AG332" s="73"/>
      <c r="AH332" s="73"/>
      <c r="AI332" s="73"/>
    </row>
    <row r="333" spans="1:35" ht="12.75" x14ac:dyDescent="0.2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  <c r="AA333" s="73"/>
      <c r="AB333" s="73"/>
      <c r="AC333" s="73"/>
      <c r="AD333" s="73"/>
      <c r="AE333" s="73"/>
      <c r="AF333" s="73"/>
      <c r="AG333" s="73"/>
      <c r="AH333" s="73"/>
      <c r="AI333" s="73"/>
    </row>
    <row r="334" spans="1:35" ht="12.75" x14ac:dyDescent="0.2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  <c r="AA334" s="73"/>
      <c r="AB334" s="73"/>
      <c r="AC334" s="73"/>
      <c r="AD334" s="73"/>
      <c r="AE334" s="73"/>
      <c r="AF334" s="73"/>
      <c r="AG334" s="73"/>
      <c r="AH334" s="73"/>
      <c r="AI334" s="73"/>
    </row>
    <row r="335" spans="1:35" ht="12.75" x14ac:dyDescent="0.2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  <c r="AA335" s="73"/>
      <c r="AB335" s="73"/>
      <c r="AC335" s="73"/>
      <c r="AD335" s="73"/>
      <c r="AE335" s="73"/>
      <c r="AF335" s="73"/>
      <c r="AG335" s="73"/>
      <c r="AH335" s="73"/>
      <c r="AI335" s="73"/>
    </row>
    <row r="336" spans="1:35" ht="12.75" x14ac:dyDescent="0.2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3"/>
      <c r="AB336" s="73"/>
      <c r="AC336" s="73"/>
      <c r="AD336" s="73"/>
      <c r="AE336" s="73"/>
      <c r="AF336" s="73"/>
      <c r="AG336" s="73"/>
      <c r="AH336" s="73"/>
      <c r="AI336" s="73"/>
    </row>
    <row r="337" spans="1:35" ht="12.75" x14ac:dyDescent="0.2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  <c r="AA337" s="73"/>
      <c r="AB337" s="73"/>
      <c r="AC337" s="73"/>
      <c r="AD337" s="73"/>
      <c r="AE337" s="73"/>
      <c r="AF337" s="73"/>
      <c r="AG337" s="73"/>
      <c r="AH337" s="73"/>
      <c r="AI337" s="73"/>
    </row>
    <row r="338" spans="1:35" ht="12.75" x14ac:dyDescent="0.2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  <c r="AB338" s="73"/>
      <c r="AC338" s="73"/>
      <c r="AD338" s="73"/>
      <c r="AE338" s="73"/>
      <c r="AF338" s="73"/>
      <c r="AG338" s="73"/>
      <c r="AH338" s="73"/>
      <c r="AI338" s="73"/>
    </row>
    <row r="339" spans="1:35" ht="12.75" x14ac:dyDescent="0.2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  <c r="AA339" s="73"/>
      <c r="AB339" s="73"/>
      <c r="AC339" s="73"/>
      <c r="AD339" s="73"/>
      <c r="AE339" s="73"/>
      <c r="AF339" s="73"/>
      <c r="AG339" s="73"/>
      <c r="AH339" s="73"/>
      <c r="AI339" s="73"/>
    </row>
    <row r="340" spans="1:35" ht="12.75" x14ac:dyDescent="0.2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  <c r="AA340" s="73"/>
      <c r="AB340" s="73"/>
      <c r="AC340" s="73"/>
      <c r="AD340" s="73"/>
      <c r="AE340" s="73"/>
      <c r="AF340" s="73"/>
      <c r="AG340" s="73"/>
      <c r="AH340" s="73"/>
      <c r="AI340" s="73"/>
    </row>
    <row r="341" spans="1:35" ht="12.75" x14ac:dyDescent="0.2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  <c r="AA341" s="73"/>
      <c r="AB341" s="73"/>
      <c r="AC341" s="73"/>
      <c r="AD341" s="73"/>
      <c r="AE341" s="73"/>
      <c r="AF341" s="73"/>
      <c r="AG341" s="73"/>
      <c r="AH341" s="73"/>
      <c r="AI341" s="73"/>
    </row>
    <row r="342" spans="1:35" ht="12.75" x14ac:dyDescent="0.2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  <c r="AB342" s="73"/>
      <c r="AC342" s="73"/>
      <c r="AD342" s="73"/>
      <c r="AE342" s="73"/>
      <c r="AF342" s="73"/>
      <c r="AG342" s="73"/>
      <c r="AH342" s="73"/>
      <c r="AI342" s="73"/>
    </row>
    <row r="343" spans="1:35" ht="12.75" x14ac:dyDescent="0.2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  <c r="AB343" s="73"/>
      <c r="AC343" s="73"/>
      <c r="AD343" s="73"/>
      <c r="AE343" s="73"/>
      <c r="AF343" s="73"/>
      <c r="AG343" s="73"/>
      <c r="AH343" s="73"/>
      <c r="AI343" s="73"/>
    </row>
    <row r="344" spans="1:35" ht="12.75" x14ac:dyDescent="0.2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  <c r="AB344" s="73"/>
      <c r="AC344" s="73"/>
      <c r="AD344" s="73"/>
      <c r="AE344" s="73"/>
      <c r="AF344" s="73"/>
      <c r="AG344" s="73"/>
      <c r="AH344" s="73"/>
      <c r="AI344" s="73"/>
    </row>
    <row r="345" spans="1:35" ht="12.75" x14ac:dyDescent="0.2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  <c r="AB345" s="73"/>
      <c r="AC345" s="73"/>
      <c r="AD345" s="73"/>
      <c r="AE345" s="73"/>
      <c r="AF345" s="73"/>
      <c r="AG345" s="73"/>
      <c r="AH345" s="73"/>
      <c r="AI345" s="73"/>
    </row>
    <row r="346" spans="1:35" ht="12.75" x14ac:dyDescent="0.2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  <c r="AB346" s="73"/>
      <c r="AC346" s="73"/>
      <c r="AD346" s="73"/>
      <c r="AE346" s="73"/>
      <c r="AF346" s="73"/>
      <c r="AG346" s="73"/>
      <c r="AH346" s="73"/>
      <c r="AI346" s="73"/>
    </row>
    <row r="347" spans="1:35" ht="12.75" x14ac:dyDescent="0.2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  <c r="AA347" s="73"/>
      <c r="AB347" s="73"/>
      <c r="AC347" s="73"/>
      <c r="AD347" s="73"/>
      <c r="AE347" s="73"/>
      <c r="AF347" s="73"/>
      <c r="AG347" s="73"/>
      <c r="AH347" s="73"/>
      <c r="AI347" s="73"/>
    </row>
    <row r="348" spans="1:35" ht="12.75" x14ac:dyDescent="0.2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  <c r="AA348" s="73"/>
      <c r="AB348" s="73"/>
      <c r="AC348" s="73"/>
      <c r="AD348" s="73"/>
      <c r="AE348" s="73"/>
      <c r="AF348" s="73"/>
      <c r="AG348" s="73"/>
      <c r="AH348" s="73"/>
      <c r="AI348" s="73"/>
    </row>
    <row r="349" spans="1:35" ht="12.75" x14ac:dyDescent="0.2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  <c r="AB349" s="73"/>
      <c r="AC349" s="73"/>
      <c r="AD349" s="73"/>
      <c r="AE349" s="73"/>
      <c r="AF349" s="73"/>
      <c r="AG349" s="73"/>
      <c r="AH349" s="73"/>
      <c r="AI349" s="73"/>
    </row>
    <row r="350" spans="1:35" ht="12.75" x14ac:dyDescent="0.2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  <c r="AB350" s="73"/>
      <c r="AC350" s="73"/>
      <c r="AD350" s="73"/>
      <c r="AE350" s="73"/>
      <c r="AF350" s="73"/>
      <c r="AG350" s="73"/>
      <c r="AH350" s="73"/>
      <c r="AI350" s="73"/>
    </row>
    <row r="351" spans="1:35" ht="12.75" x14ac:dyDescent="0.2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  <c r="AA351" s="73"/>
      <c r="AB351" s="73"/>
      <c r="AC351" s="73"/>
      <c r="AD351" s="73"/>
      <c r="AE351" s="73"/>
      <c r="AF351" s="73"/>
      <c r="AG351" s="73"/>
      <c r="AH351" s="73"/>
      <c r="AI351" s="73"/>
    </row>
    <row r="352" spans="1:35" ht="12.75" x14ac:dyDescent="0.2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  <c r="AA352" s="73"/>
      <c r="AB352" s="73"/>
      <c r="AC352" s="73"/>
      <c r="AD352" s="73"/>
      <c r="AE352" s="73"/>
      <c r="AF352" s="73"/>
      <c r="AG352" s="73"/>
      <c r="AH352" s="73"/>
      <c r="AI352" s="73"/>
    </row>
    <row r="353" spans="1:35" ht="12.75" x14ac:dyDescent="0.2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  <c r="AA353" s="73"/>
      <c r="AB353" s="73"/>
      <c r="AC353" s="73"/>
      <c r="AD353" s="73"/>
      <c r="AE353" s="73"/>
      <c r="AF353" s="73"/>
      <c r="AG353" s="73"/>
      <c r="AH353" s="73"/>
      <c r="AI353" s="73"/>
    </row>
    <row r="354" spans="1:35" ht="12.75" x14ac:dyDescent="0.2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  <c r="AA354" s="73"/>
      <c r="AB354" s="73"/>
      <c r="AC354" s="73"/>
      <c r="AD354" s="73"/>
      <c r="AE354" s="73"/>
      <c r="AF354" s="73"/>
      <c r="AG354" s="73"/>
      <c r="AH354" s="73"/>
      <c r="AI354" s="73"/>
    </row>
    <row r="355" spans="1:35" ht="12.75" x14ac:dyDescent="0.2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  <c r="AA355" s="73"/>
      <c r="AB355" s="73"/>
      <c r="AC355" s="73"/>
      <c r="AD355" s="73"/>
      <c r="AE355" s="73"/>
      <c r="AF355" s="73"/>
      <c r="AG355" s="73"/>
      <c r="AH355" s="73"/>
      <c r="AI355" s="73"/>
    </row>
    <row r="356" spans="1:35" ht="12.75" x14ac:dyDescent="0.2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  <c r="AA356" s="73"/>
      <c r="AB356" s="73"/>
      <c r="AC356" s="73"/>
      <c r="AD356" s="73"/>
      <c r="AE356" s="73"/>
      <c r="AF356" s="73"/>
      <c r="AG356" s="73"/>
      <c r="AH356" s="73"/>
      <c r="AI356" s="73"/>
    </row>
    <row r="357" spans="1:35" ht="12.75" x14ac:dyDescent="0.2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  <c r="AA357" s="73"/>
      <c r="AB357" s="73"/>
      <c r="AC357" s="73"/>
      <c r="AD357" s="73"/>
      <c r="AE357" s="73"/>
      <c r="AF357" s="73"/>
      <c r="AG357" s="73"/>
      <c r="AH357" s="73"/>
      <c r="AI357" s="73"/>
    </row>
    <row r="358" spans="1:35" ht="12.75" x14ac:dyDescent="0.2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  <c r="AA358" s="73"/>
      <c r="AB358" s="73"/>
      <c r="AC358" s="73"/>
      <c r="AD358" s="73"/>
      <c r="AE358" s="73"/>
      <c r="AF358" s="73"/>
      <c r="AG358" s="73"/>
      <c r="AH358" s="73"/>
      <c r="AI358" s="73"/>
    </row>
    <row r="359" spans="1:35" ht="12.75" x14ac:dyDescent="0.2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  <c r="AA359" s="73"/>
      <c r="AB359" s="73"/>
      <c r="AC359" s="73"/>
      <c r="AD359" s="73"/>
      <c r="AE359" s="73"/>
      <c r="AF359" s="73"/>
      <c r="AG359" s="73"/>
      <c r="AH359" s="73"/>
      <c r="AI359" s="73"/>
    </row>
    <row r="360" spans="1:35" ht="12.75" x14ac:dyDescent="0.2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  <c r="AA360" s="73"/>
      <c r="AB360" s="73"/>
      <c r="AC360" s="73"/>
      <c r="AD360" s="73"/>
      <c r="AE360" s="73"/>
      <c r="AF360" s="73"/>
      <c r="AG360" s="73"/>
      <c r="AH360" s="73"/>
      <c r="AI360" s="73"/>
    </row>
    <row r="361" spans="1:35" ht="12.75" x14ac:dyDescent="0.2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  <c r="AA361" s="73"/>
      <c r="AB361" s="73"/>
      <c r="AC361" s="73"/>
      <c r="AD361" s="73"/>
      <c r="AE361" s="73"/>
      <c r="AF361" s="73"/>
      <c r="AG361" s="73"/>
      <c r="AH361" s="73"/>
      <c r="AI361" s="73"/>
    </row>
    <row r="362" spans="1:35" ht="12.75" x14ac:dyDescent="0.2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  <c r="AA362" s="73"/>
      <c r="AB362" s="73"/>
      <c r="AC362" s="73"/>
      <c r="AD362" s="73"/>
      <c r="AE362" s="73"/>
      <c r="AF362" s="73"/>
      <c r="AG362" s="73"/>
      <c r="AH362" s="73"/>
      <c r="AI362" s="73"/>
    </row>
    <row r="363" spans="1:35" ht="12.75" x14ac:dyDescent="0.2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  <c r="AA363" s="73"/>
      <c r="AB363" s="73"/>
      <c r="AC363" s="73"/>
      <c r="AD363" s="73"/>
      <c r="AE363" s="73"/>
      <c r="AF363" s="73"/>
      <c r="AG363" s="73"/>
      <c r="AH363" s="73"/>
      <c r="AI363" s="73"/>
    </row>
    <row r="364" spans="1:35" ht="12.75" x14ac:dyDescent="0.2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  <c r="AA364" s="73"/>
      <c r="AB364" s="73"/>
      <c r="AC364" s="73"/>
      <c r="AD364" s="73"/>
      <c r="AE364" s="73"/>
      <c r="AF364" s="73"/>
      <c r="AG364" s="73"/>
      <c r="AH364" s="73"/>
      <c r="AI364" s="73"/>
    </row>
    <row r="365" spans="1:35" ht="12.75" x14ac:dyDescent="0.2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  <c r="AA365" s="73"/>
      <c r="AB365" s="73"/>
      <c r="AC365" s="73"/>
      <c r="AD365" s="73"/>
      <c r="AE365" s="73"/>
      <c r="AF365" s="73"/>
      <c r="AG365" s="73"/>
      <c r="AH365" s="73"/>
      <c r="AI365" s="73"/>
    </row>
    <row r="366" spans="1:35" ht="12.75" x14ac:dyDescent="0.2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3"/>
      <c r="AB366" s="73"/>
      <c r="AC366" s="73"/>
      <c r="AD366" s="73"/>
      <c r="AE366" s="73"/>
      <c r="AF366" s="73"/>
      <c r="AG366" s="73"/>
      <c r="AH366" s="73"/>
      <c r="AI366" s="73"/>
    </row>
    <row r="367" spans="1:35" ht="12.75" x14ac:dyDescent="0.2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  <c r="AA367" s="73"/>
      <c r="AB367" s="73"/>
      <c r="AC367" s="73"/>
      <c r="AD367" s="73"/>
      <c r="AE367" s="73"/>
      <c r="AF367" s="73"/>
      <c r="AG367" s="73"/>
      <c r="AH367" s="73"/>
      <c r="AI367" s="73"/>
    </row>
    <row r="368" spans="1:35" ht="12.75" x14ac:dyDescent="0.2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  <c r="AA368" s="73"/>
      <c r="AB368" s="73"/>
      <c r="AC368" s="73"/>
      <c r="AD368" s="73"/>
      <c r="AE368" s="73"/>
      <c r="AF368" s="73"/>
      <c r="AG368" s="73"/>
      <c r="AH368" s="73"/>
      <c r="AI368" s="73"/>
    </row>
    <row r="369" spans="1:35" ht="12.75" x14ac:dyDescent="0.2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  <c r="AA369" s="73"/>
      <c r="AB369" s="73"/>
      <c r="AC369" s="73"/>
      <c r="AD369" s="73"/>
      <c r="AE369" s="73"/>
      <c r="AF369" s="73"/>
      <c r="AG369" s="73"/>
      <c r="AH369" s="73"/>
      <c r="AI369" s="73"/>
    </row>
    <row r="370" spans="1:35" ht="12.75" x14ac:dyDescent="0.2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  <c r="AA370" s="73"/>
      <c r="AB370" s="73"/>
      <c r="AC370" s="73"/>
      <c r="AD370" s="73"/>
      <c r="AE370" s="73"/>
      <c r="AF370" s="73"/>
      <c r="AG370" s="73"/>
      <c r="AH370" s="73"/>
      <c r="AI370" s="73"/>
    </row>
    <row r="371" spans="1:35" ht="12.75" x14ac:dyDescent="0.2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  <c r="AA371" s="73"/>
      <c r="AB371" s="73"/>
      <c r="AC371" s="73"/>
      <c r="AD371" s="73"/>
      <c r="AE371" s="73"/>
      <c r="AF371" s="73"/>
      <c r="AG371" s="73"/>
      <c r="AH371" s="73"/>
      <c r="AI371" s="73"/>
    </row>
    <row r="372" spans="1:35" ht="12.75" x14ac:dyDescent="0.2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  <c r="AA372" s="73"/>
      <c r="AB372" s="73"/>
      <c r="AC372" s="73"/>
      <c r="AD372" s="73"/>
      <c r="AE372" s="73"/>
      <c r="AF372" s="73"/>
      <c r="AG372" s="73"/>
      <c r="AH372" s="73"/>
      <c r="AI372" s="73"/>
    </row>
    <row r="373" spans="1:35" ht="12.75" x14ac:dyDescent="0.2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  <c r="AA373" s="73"/>
      <c r="AB373" s="73"/>
      <c r="AC373" s="73"/>
      <c r="AD373" s="73"/>
      <c r="AE373" s="73"/>
      <c r="AF373" s="73"/>
      <c r="AG373" s="73"/>
      <c r="AH373" s="73"/>
      <c r="AI373" s="73"/>
    </row>
    <row r="374" spans="1:35" ht="12.75" x14ac:dyDescent="0.2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  <c r="AA374" s="73"/>
      <c r="AB374" s="73"/>
      <c r="AC374" s="73"/>
      <c r="AD374" s="73"/>
      <c r="AE374" s="73"/>
      <c r="AF374" s="73"/>
      <c r="AG374" s="73"/>
      <c r="AH374" s="73"/>
      <c r="AI374" s="73"/>
    </row>
    <row r="375" spans="1:35" ht="12.75" x14ac:dyDescent="0.2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  <c r="AA375" s="73"/>
      <c r="AB375" s="73"/>
      <c r="AC375" s="73"/>
      <c r="AD375" s="73"/>
      <c r="AE375" s="73"/>
      <c r="AF375" s="73"/>
      <c r="AG375" s="73"/>
      <c r="AH375" s="73"/>
      <c r="AI375" s="73"/>
    </row>
    <row r="376" spans="1:35" ht="12.75" x14ac:dyDescent="0.2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  <c r="AA376" s="73"/>
      <c r="AB376" s="73"/>
      <c r="AC376" s="73"/>
      <c r="AD376" s="73"/>
      <c r="AE376" s="73"/>
      <c r="AF376" s="73"/>
      <c r="AG376" s="73"/>
      <c r="AH376" s="73"/>
      <c r="AI376" s="73"/>
    </row>
    <row r="377" spans="1:35" ht="12.75" x14ac:dyDescent="0.2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  <c r="AA377" s="73"/>
      <c r="AB377" s="73"/>
      <c r="AC377" s="73"/>
      <c r="AD377" s="73"/>
      <c r="AE377" s="73"/>
      <c r="AF377" s="73"/>
      <c r="AG377" s="73"/>
      <c r="AH377" s="73"/>
      <c r="AI377" s="73"/>
    </row>
    <row r="378" spans="1:35" ht="12.75" x14ac:dyDescent="0.2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  <c r="AA378" s="73"/>
      <c r="AB378" s="73"/>
      <c r="AC378" s="73"/>
      <c r="AD378" s="73"/>
      <c r="AE378" s="73"/>
      <c r="AF378" s="73"/>
      <c r="AG378" s="73"/>
      <c r="AH378" s="73"/>
      <c r="AI378" s="73"/>
    </row>
    <row r="379" spans="1:35" ht="12.75" x14ac:dyDescent="0.2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  <c r="AA379" s="73"/>
      <c r="AB379" s="73"/>
      <c r="AC379" s="73"/>
      <c r="AD379" s="73"/>
      <c r="AE379" s="73"/>
      <c r="AF379" s="73"/>
      <c r="AG379" s="73"/>
      <c r="AH379" s="73"/>
      <c r="AI379" s="73"/>
    </row>
    <row r="380" spans="1:35" ht="12.75" x14ac:dyDescent="0.2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  <c r="AA380" s="73"/>
      <c r="AB380" s="73"/>
      <c r="AC380" s="73"/>
      <c r="AD380" s="73"/>
      <c r="AE380" s="73"/>
      <c r="AF380" s="73"/>
      <c r="AG380" s="73"/>
      <c r="AH380" s="73"/>
      <c r="AI380" s="73"/>
    </row>
    <row r="381" spans="1:35" ht="12.75" x14ac:dyDescent="0.2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  <c r="AA381" s="73"/>
      <c r="AB381" s="73"/>
      <c r="AC381" s="73"/>
      <c r="AD381" s="73"/>
      <c r="AE381" s="73"/>
      <c r="AF381" s="73"/>
      <c r="AG381" s="73"/>
      <c r="AH381" s="73"/>
      <c r="AI381" s="73"/>
    </row>
    <row r="382" spans="1:35" ht="12.75" x14ac:dyDescent="0.2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  <c r="AA382" s="73"/>
      <c r="AB382" s="73"/>
      <c r="AC382" s="73"/>
      <c r="AD382" s="73"/>
      <c r="AE382" s="73"/>
      <c r="AF382" s="73"/>
      <c r="AG382" s="73"/>
      <c r="AH382" s="73"/>
      <c r="AI382" s="73"/>
    </row>
    <row r="383" spans="1:35" ht="12.75" x14ac:dyDescent="0.2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  <c r="AA383" s="73"/>
      <c r="AB383" s="73"/>
      <c r="AC383" s="73"/>
      <c r="AD383" s="73"/>
      <c r="AE383" s="73"/>
      <c r="AF383" s="73"/>
      <c r="AG383" s="73"/>
      <c r="AH383" s="73"/>
      <c r="AI383" s="73"/>
    </row>
    <row r="384" spans="1:35" ht="12.75" x14ac:dyDescent="0.2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  <c r="AA384" s="73"/>
      <c r="AB384" s="73"/>
      <c r="AC384" s="73"/>
      <c r="AD384" s="73"/>
      <c r="AE384" s="73"/>
      <c r="AF384" s="73"/>
      <c r="AG384" s="73"/>
      <c r="AH384" s="73"/>
      <c r="AI384" s="73"/>
    </row>
    <row r="385" spans="1:35" ht="12.75" x14ac:dyDescent="0.2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  <c r="AA385" s="73"/>
      <c r="AB385" s="73"/>
      <c r="AC385" s="73"/>
      <c r="AD385" s="73"/>
      <c r="AE385" s="73"/>
      <c r="AF385" s="73"/>
      <c r="AG385" s="73"/>
      <c r="AH385" s="73"/>
      <c r="AI385" s="73"/>
    </row>
    <row r="386" spans="1:35" ht="12.75" x14ac:dyDescent="0.2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  <c r="AA386" s="73"/>
      <c r="AB386" s="73"/>
      <c r="AC386" s="73"/>
      <c r="AD386" s="73"/>
      <c r="AE386" s="73"/>
      <c r="AF386" s="73"/>
      <c r="AG386" s="73"/>
      <c r="AH386" s="73"/>
      <c r="AI386" s="73"/>
    </row>
    <row r="387" spans="1:35" ht="12.75" x14ac:dyDescent="0.2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A387" s="73"/>
      <c r="AB387" s="73"/>
      <c r="AC387" s="73"/>
      <c r="AD387" s="73"/>
      <c r="AE387" s="73"/>
      <c r="AF387" s="73"/>
      <c r="AG387" s="73"/>
      <c r="AH387" s="73"/>
      <c r="AI387" s="73"/>
    </row>
    <row r="388" spans="1:35" ht="12.75" x14ac:dyDescent="0.2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  <c r="AA388" s="73"/>
      <c r="AB388" s="73"/>
      <c r="AC388" s="73"/>
      <c r="AD388" s="73"/>
      <c r="AE388" s="73"/>
      <c r="AF388" s="73"/>
      <c r="AG388" s="73"/>
      <c r="AH388" s="73"/>
      <c r="AI388" s="73"/>
    </row>
    <row r="389" spans="1:35" ht="12.75" x14ac:dyDescent="0.2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73"/>
      <c r="AB389" s="73"/>
      <c r="AC389" s="73"/>
      <c r="AD389" s="73"/>
      <c r="AE389" s="73"/>
      <c r="AF389" s="73"/>
      <c r="AG389" s="73"/>
      <c r="AH389" s="73"/>
      <c r="AI389" s="73"/>
    </row>
    <row r="390" spans="1:35" ht="12.75" x14ac:dyDescent="0.2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  <c r="AA390" s="73"/>
      <c r="AB390" s="73"/>
      <c r="AC390" s="73"/>
      <c r="AD390" s="73"/>
      <c r="AE390" s="73"/>
      <c r="AF390" s="73"/>
      <c r="AG390" s="73"/>
      <c r="AH390" s="73"/>
      <c r="AI390" s="73"/>
    </row>
    <row r="391" spans="1:35" ht="12.75" x14ac:dyDescent="0.2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  <c r="AA391" s="73"/>
      <c r="AB391" s="73"/>
      <c r="AC391" s="73"/>
      <c r="AD391" s="73"/>
      <c r="AE391" s="73"/>
      <c r="AF391" s="73"/>
      <c r="AG391" s="73"/>
      <c r="AH391" s="73"/>
      <c r="AI391" s="73"/>
    </row>
    <row r="392" spans="1:35" ht="12.75" x14ac:dyDescent="0.2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  <c r="AA392" s="73"/>
      <c r="AB392" s="73"/>
      <c r="AC392" s="73"/>
      <c r="AD392" s="73"/>
      <c r="AE392" s="73"/>
      <c r="AF392" s="73"/>
      <c r="AG392" s="73"/>
      <c r="AH392" s="73"/>
      <c r="AI392" s="73"/>
    </row>
    <row r="393" spans="1:35" ht="12.75" x14ac:dyDescent="0.2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  <c r="AA393" s="73"/>
      <c r="AB393" s="73"/>
      <c r="AC393" s="73"/>
      <c r="AD393" s="73"/>
      <c r="AE393" s="73"/>
      <c r="AF393" s="73"/>
      <c r="AG393" s="73"/>
      <c r="AH393" s="73"/>
      <c r="AI393" s="73"/>
    </row>
    <row r="394" spans="1:35" ht="12.75" x14ac:dyDescent="0.2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  <c r="AA394" s="73"/>
      <c r="AB394" s="73"/>
      <c r="AC394" s="73"/>
      <c r="AD394" s="73"/>
      <c r="AE394" s="73"/>
      <c r="AF394" s="73"/>
      <c r="AG394" s="73"/>
      <c r="AH394" s="73"/>
      <c r="AI394" s="73"/>
    </row>
    <row r="395" spans="1:35" ht="12.75" x14ac:dyDescent="0.2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  <c r="AA395" s="73"/>
      <c r="AB395" s="73"/>
      <c r="AC395" s="73"/>
      <c r="AD395" s="73"/>
      <c r="AE395" s="73"/>
      <c r="AF395" s="73"/>
      <c r="AG395" s="73"/>
      <c r="AH395" s="73"/>
      <c r="AI395" s="73"/>
    </row>
    <row r="396" spans="1:35" ht="12.75" x14ac:dyDescent="0.2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  <c r="AA396" s="73"/>
      <c r="AB396" s="73"/>
      <c r="AC396" s="73"/>
      <c r="AD396" s="73"/>
      <c r="AE396" s="73"/>
      <c r="AF396" s="73"/>
      <c r="AG396" s="73"/>
      <c r="AH396" s="73"/>
      <c r="AI396" s="73"/>
    </row>
    <row r="397" spans="1:35" ht="12.75" x14ac:dyDescent="0.2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  <c r="AA397" s="73"/>
      <c r="AB397" s="73"/>
      <c r="AC397" s="73"/>
      <c r="AD397" s="73"/>
      <c r="AE397" s="73"/>
      <c r="AF397" s="73"/>
      <c r="AG397" s="73"/>
      <c r="AH397" s="73"/>
      <c r="AI397" s="73"/>
    </row>
    <row r="398" spans="1:35" ht="12.75" x14ac:dyDescent="0.2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  <c r="AA398" s="73"/>
      <c r="AB398" s="73"/>
      <c r="AC398" s="73"/>
      <c r="AD398" s="73"/>
      <c r="AE398" s="73"/>
      <c r="AF398" s="73"/>
      <c r="AG398" s="73"/>
      <c r="AH398" s="73"/>
      <c r="AI398" s="73"/>
    </row>
    <row r="399" spans="1:35" ht="12.75" x14ac:dyDescent="0.2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  <c r="AA399" s="73"/>
      <c r="AB399" s="73"/>
      <c r="AC399" s="73"/>
      <c r="AD399" s="73"/>
      <c r="AE399" s="73"/>
      <c r="AF399" s="73"/>
      <c r="AG399" s="73"/>
      <c r="AH399" s="73"/>
      <c r="AI399" s="73"/>
    </row>
    <row r="400" spans="1:35" ht="12.75" x14ac:dyDescent="0.2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  <c r="AA400" s="73"/>
      <c r="AB400" s="73"/>
      <c r="AC400" s="73"/>
      <c r="AD400" s="73"/>
      <c r="AE400" s="73"/>
      <c r="AF400" s="73"/>
      <c r="AG400" s="73"/>
      <c r="AH400" s="73"/>
      <c r="AI400" s="73"/>
    </row>
    <row r="401" spans="1:35" ht="12.75" x14ac:dyDescent="0.2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  <c r="AA401" s="73"/>
      <c r="AB401" s="73"/>
      <c r="AC401" s="73"/>
      <c r="AD401" s="73"/>
      <c r="AE401" s="73"/>
      <c r="AF401" s="73"/>
      <c r="AG401" s="73"/>
      <c r="AH401" s="73"/>
      <c r="AI401" s="73"/>
    </row>
    <row r="402" spans="1:35" ht="12.75" x14ac:dyDescent="0.2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  <c r="AA402" s="73"/>
      <c r="AB402" s="73"/>
      <c r="AC402" s="73"/>
      <c r="AD402" s="73"/>
      <c r="AE402" s="73"/>
      <c r="AF402" s="73"/>
      <c r="AG402" s="73"/>
      <c r="AH402" s="73"/>
      <c r="AI402" s="73"/>
    </row>
    <row r="403" spans="1:35" ht="12.75" x14ac:dyDescent="0.2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  <c r="AA403" s="73"/>
      <c r="AB403" s="73"/>
      <c r="AC403" s="73"/>
      <c r="AD403" s="73"/>
      <c r="AE403" s="73"/>
      <c r="AF403" s="73"/>
      <c r="AG403" s="73"/>
      <c r="AH403" s="73"/>
      <c r="AI403" s="73"/>
    </row>
    <row r="404" spans="1:35" ht="12.75" x14ac:dyDescent="0.2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  <c r="AA404" s="73"/>
      <c r="AB404" s="73"/>
      <c r="AC404" s="73"/>
      <c r="AD404" s="73"/>
      <c r="AE404" s="73"/>
      <c r="AF404" s="73"/>
      <c r="AG404" s="73"/>
      <c r="AH404" s="73"/>
      <c r="AI404" s="73"/>
    </row>
    <row r="405" spans="1:35" ht="12.75" x14ac:dyDescent="0.2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  <c r="AA405" s="73"/>
      <c r="AB405" s="73"/>
      <c r="AC405" s="73"/>
      <c r="AD405" s="73"/>
      <c r="AE405" s="73"/>
      <c r="AF405" s="73"/>
      <c r="AG405" s="73"/>
      <c r="AH405" s="73"/>
      <c r="AI405" s="73"/>
    </row>
    <row r="406" spans="1:35" ht="12.75" x14ac:dyDescent="0.2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  <c r="AA406" s="73"/>
      <c r="AB406" s="73"/>
      <c r="AC406" s="73"/>
      <c r="AD406" s="73"/>
      <c r="AE406" s="73"/>
      <c r="AF406" s="73"/>
      <c r="AG406" s="73"/>
      <c r="AH406" s="73"/>
      <c r="AI406" s="73"/>
    </row>
    <row r="407" spans="1:35" ht="12.75" x14ac:dyDescent="0.2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  <c r="AA407" s="73"/>
      <c r="AB407" s="73"/>
      <c r="AC407" s="73"/>
      <c r="AD407" s="73"/>
      <c r="AE407" s="73"/>
      <c r="AF407" s="73"/>
      <c r="AG407" s="73"/>
      <c r="AH407" s="73"/>
      <c r="AI407" s="73"/>
    </row>
    <row r="408" spans="1:35" ht="12.75" x14ac:dyDescent="0.2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  <c r="AA408" s="73"/>
      <c r="AB408" s="73"/>
      <c r="AC408" s="73"/>
      <c r="AD408" s="73"/>
      <c r="AE408" s="73"/>
      <c r="AF408" s="73"/>
      <c r="AG408" s="73"/>
      <c r="AH408" s="73"/>
      <c r="AI408" s="73"/>
    </row>
    <row r="409" spans="1:35" ht="12.75" x14ac:dyDescent="0.2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3"/>
      <c r="AB409" s="73"/>
      <c r="AC409" s="73"/>
      <c r="AD409" s="73"/>
      <c r="AE409" s="73"/>
      <c r="AF409" s="73"/>
      <c r="AG409" s="73"/>
      <c r="AH409" s="73"/>
      <c r="AI409" s="73"/>
    </row>
    <row r="410" spans="1:35" ht="12.75" x14ac:dyDescent="0.2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3"/>
      <c r="AB410" s="73"/>
      <c r="AC410" s="73"/>
      <c r="AD410" s="73"/>
      <c r="AE410" s="73"/>
      <c r="AF410" s="73"/>
      <c r="AG410" s="73"/>
      <c r="AH410" s="73"/>
      <c r="AI410" s="73"/>
    </row>
    <row r="411" spans="1:35" ht="12.75" x14ac:dyDescent="0.2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  <c r="AA411" s="73"/>
      <c r="AB411" s="73"/>
      <c r="AC411" s="73"/>
      <c r="AD411" s="73"/>
      <c r="AE411" s="73"/>
      <c r="AF411" s="73"/>
      <c r="AG411" s="73"/>
      <c r="AH411" s="73"/>
      <c r="AI411" s="73"/>
    </row>
    <row r="412" spans="1:35" ht="12.75" x14ac:dyDescent="0.2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  <c r="AA412" s="73"/>
      <c r="AB412" s="73"/>
      <c r="AC412" s="73"/>
      <c r="AD412" s="73"/>
      <c r="AE412" s="73"/>
      <c r="AF412" s="73"/>
      <c r="AG412" s="73"/>
      <c r="AH412" s="73"/>
      <c r="AI412" s="73"/>
    </row>
    <row r="413" spans="1:35" ht="12.75" x14ac:dyDescent="0.2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  <c r="AA413" s="73"/>
      <c r="AB413" s="73"/>
      <c r="AC413" s="73"/>
      <c r="AD413" s="73"/>
      <c r="AE413" s="73"/>
      <c r="AF413" s="73"/>
      <c r="AG413" s="73"/>
      <c r="AH413" s="73"/>
      <c r="AI413" s="73"/>
    </row>
    <row r="414" spans="1:35" ht="12.75" x14ac:dyDescent="0.2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  <c r="AA414" s="73"/>
      <c r="AB414" s="73"/>
      <c r="AC414" s="73"/>
      <c r="AD414" s="73"/>
      <c r="AE414" s="73"/>
      <c r="AF414" s="73"/>
      <c r="AG414" s="73"/>
      <c r="AH414" s="73"/>
      <c r="AI414" s="73"/>
    </row>
    <row r="415" spans="1:35" ht="12.75" x14ac:dyDescent="0.2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  <c r="AA415" s="73"/>
      <c r="AB415" s="73"/>
      <c r="AC415" s="73"/>
      <c r="AD415" s="73"/>
      <c r="AE415" s="73"/>
      <c r="AF415" s="73"/>
      <c r="AG415" s="73"/>
      <c r="AH415" s="73"/>
      <c r="AI415" s="73"/>
    </row>
    <row r="416" spans="1:35" ht="12.75" x14ac:dyDescent="0.2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  <c r="AA416" s="73"/>
      <c r="AB416" s="73"/>
      <c r="AC416" s="73"/>
      <c r="AD416" s="73"/>
      <c r="AE416" s="73"/>
      <c r="AF416" s="73"/>
      <c r="AG416" s="73"/>
      <c r="AH416" s="73"/>
      <c r="AI416" s="73"/>
    </row>
    <row r="417" spans="1:35" ht="12.75" x14ac:dyDescent="0.2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  <c r="AA417" s="73"/>
      <c r="AB417" s="73"/>
      <c r="AC417" s="73"/>
      <c r="AD417" s="73"/>
      <c r="AE417" s="73"/>
      <c r="AF417" s="73"/>
      <c r="AG417" s="73"/>
      <c r="AH417" s="73"/>
      <c r="AI417" s="73"/>
    </row>
    <row r="418" spans="1:35" ht="12.75" x14ac:dyDescent="0.2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  <c r="AA418" s="73"/>
      <c r="AB418" s="73"/>
      <c r="AC418" s="73"/>
      <c r="AD418" s="73"/>
      <c r="AE418" s="73"/>
      <c r="AF418" s="73"/>
      <c r="AG418" s="73"/>
      <c r="AH418" s="73"/>
      <c r="AI418" s="73"/>
    </row>
    <row r="419" spans="1:35" ht="12.75" x14ac:dyDescent="0.2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  <c r="AA419" s="73"/>
      <c r="AB419" s="73"/>
      <c r="AC419" s="73"/>
      <c r="AD419" s="73"/>
      <c r="AE419" s="73"/>
      <c r="AF419" s="73"/>
      <c r="AG419" s="73"/>
      <c r="AH419" s="73"/>
      <c r="AI419" s="73"/>
    </row>
    <row r="420" spans="1:35" ht="12.75" x14ac:dyDescent="0.2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  <c r="AA420" s="73"/>
      <c r="AB420" s="73"/>
      <c r="AC420" s="73"/>
      <c r="AD420" s="73"/>
      <c r="AE420" s="73"/>
      <c r="AF420" s="73"/>
      <c r="AG420" s="73"/>
      <c r="AH420" s="73"/>
      <c r="AI420" s="73"/>
    </row>
    <row r="421" spans="1:35" ht="12.75" x14ac:dyDescent="0.2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  <c r="AA421" s="73"/>
      <c r="AB421" s="73"/>
      <c r="AC421" s="73"/>
      <c r="AD421" s="73"/>
      <c r="AE421" s="73"/>
      <c r="AF421" s="73"/>
      <c r="AG421" s="73"/>
      <c r="AH421" s="73"/>
      <c r="AI421" s="73"/>
    </row>
    <row r="422" spans="1:35" ht="12.75" x14ac:dyDescent="0.2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  <c r="AA422" s="73"/>
      <c r="AB422" s="73"/>
      <c r="AC422" s="73"/>
      <c r="AD422" s="73"/>
      <c r="AE422" s="73"/>
      <c r="AF422" s="73"/>
      <c r="AG422" s="73"/>
      <c r="AH422" s="73"/>
      <c r="AI422" s="73"/>
    </row>
    <row r="423" spans="1:35" ht="12.75" x14ac:dyDescent="0.2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  <c r="AA423" s="73"/>
      <c r="AB423" s="73"/>
      <c r="AC423" s="73"/>
      <c r="AD423" s="73"/>
      <c r="AE423" s="73"/>
      <c r="AF423" s="73"/>
      <c r="AG423" s="73"/>
      <c r="AH423" s="73"/>
      <c r="AI423" s="73"/>
    </row>
    <row r="424" spans="1:35" ht="12.75" x14ac:dyDescent="0.2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  <c r="AA424" s="73"/>
      <c r="AB424" s="73"/>
      <c r="AC424" s="73"/>
      <c r="AD424" s="73"/>
      <c r="AE424" s="73"/>
      <c r="AF424" s="73"/>
      <c r="AG424" s="73"/>
      <c r="AH424" s="73"/>
      <c r="AI424" s="73"/>
    </row>
    <row r="425" spans="1:35" ht="12.75" x14ac:dyDescent="0.2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  <c r="AA425" s="73"/>
      <c r="AB425" s="73"/>
      <c r="AC425" s="73"/>
      <c r="AD425" s="73"/>
      <c r="AE425" s="73"/>
      <c r="AF425" s="73"/>
      <c r="AG425" s="73"/>
      <c r="AH425" s="73"/>
      <c r="AI425" s="73"/>
    </row>
    <row r="426" spans="1:35" ht="12.75" x14ac:dyDescent="0.2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  <c r="AA426" s="73"/>
      <c r="AB426" s="73"/>
      <c r="AC426" s="73"/>
      <c r="AD426" s="73"/>
      <c r="AE426" s="73"/>
      <c r="AF426" s="73"/>
      <c r="AG426" s="73"/>
      <c r="AH426" s="73"/>
      <c r="AI426" s="73"/>
    </row>
    <row r="427" spans="1:35" ht="12.75" x14ac:dyDescent="0.2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A427" s="73"/>
      <c r="AB427" s="73"/>
      <c r="AC427" s="73"/>
      <c r="AD427" s="73"/>
      <c r="AE427" s="73"/>
      <c r="AF427" s="73"/>
      <c r="AG427" s="73"/>
      <c r="AH427" s="73"/>
      <c r="AI427" s="73"/>
    </row>
    <row r="428" spans="1:35" ht="12.75" x14ac:dyDescent="0.2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  <c r="AA428" s="73"/>
      <c r="AB428" s="73"/>
      <c r="AC428" s="73"/>
      <c r="AD428" s="73"/>
      <c r="AE428" s="73"/>
      <c r="AF428" s="73"/>
      <c r="AG428" s="73"/>
      <c r="AH428" s="73"/>
      <c r="AI428" s="73"/>
    </row>
    <row r="429" spans="1:35" ht="12.75" x14ac:dyDescent="0.2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  <c r="AA429" s="73"/>
      <c r="AB429" s="73"/>
      <c r="AC429" s="73"/>
      <c r="AD429" s="73"/>
      <c r="AE429" s="73"/>
      <c r="AF429" s="73"/>
      <c r="AG429" s="73"/>
      <c r="AH429" s="73"/>
      <c r="AI429" s="73"/>
    </row>
    <row r="430" spans="1:35" ht="12.75" x14ac:dyDescent="0.2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  <c r="AA430" s="73"/>
      <c r="AB430" s="73"/>
      <c r="AC430" s="73"/>
      <c r="AD430" s="73"/>
      <c r="AE430" s="73"/>
      <c r="AF430" s="73"/>
      <c r="AG430" s="73"/>
      <c r="AH430" s="73"/>
      <c r="AI430" s="73"/>
    </row>
    <row r="431" spans="1:35" ht="12.75" x14ac:dyDescent="0.2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  <c r="AA431" s="73"/>
      <c r="AB431" s="73"/>
      <c r="AC431" s="73"/>
      <c r="AD431" s="73"/>
      <c r="AE431" s="73"/>
      <c r="AF431" s="73"/>
      <c r="AG431" s="73"/>
      <c r="AH431" s="73"/>
      <c r="AI431" s="73"/>
    </row>
    <row r="432" spans="1:35" ht="12.75" x14ac:dyDescent="0.2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  <c r="AA432" s="73"/>
      <c r="AB432" s="73"/>
      <c r="AC432" s="73"/>
      <c r="AD432" s="73"/>
      <c r="AE432" s="73"/>
      <c r="AF432" s="73"/>
      <c r="AG432" s="73"/>
      <c r="AH432" s="73"/>
      <c r="AI432" s="73"/>
    </row>
    <row r="433" spans="1:35" ht="12.75" x14ac:dyDescent="0.2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  <c r="AA433" s="73"/>
      <c r="AB433" s="73"/>
      <c r="AC433" s="73"/>
      <c r="AD433" s="73"/>
      <c r="AE433" s="73"/>
      <c r="AF433" s="73"/>
      <c r="AG433" s="73"/>
      <c r="AH433" s="73"/>
      <c r="AI433" s="73"/>
    </row>
    <row r="434" spans="1:35" ht="12.75" x14ac:dyDescent="0.2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  <c r="AA434" s="73"/>
      <c r="AB434" s="73"/>
      <c r="AC434" s="73"/>
      <c r="AD434" s="73"/>
      <c r="AE434" s="73"/>
      <c r="AF434" s="73"/>
      <c r="AG434" s="73"/>
      <c r="AH434" s="73"/>
      <c r="AI434" s="73"/>
    </row>
    <row r="435" spans="1:35" ht="12.75" x14ac:dyDescent="0.2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  <c r="AA435" s="73"/>
      <c r="AB435" s="73"/>
      <c r="AC435" s="73"/>
      <c r="AD435" s="73"/>
      <c r="AE435" s="73"/>
      <c r="AF435" s="73"/>
      <c r="AG435" s="73"/>
      <c r="AH435" s="73"/>
      <c r="AI435" s="73"/>
    </row>
    <row r="436" spans="1:35" ht="12.75" x14ac:dyDescent="0.2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  <c r="AA436" s="73"/>
      <c r="AB436" s="73"/>
      <c r="AC436" s="73"/>
      <c r="AD436" s="73"/>
      <c r="AE436" s="73"/>
      <c r="AF436" s="73"/>
      <c r="AG436" s="73"/>
      <c r="AH436" s="73"/>
      <c r="AI436" s="73"/>
    </row>
    <row r="437" spans="1:35" ht="12.75" x14ac:dyDescent="0.2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  <c r="AA437" s="73"/>
      <c r="AB437" s="73"/>
      <c r="AC437" s="73"/>
      <c r="AD437" s="73"/>
      <c r="AE437" s="73"/>
      <c r="AF437" s="73"/>
      <c r="AG437" s="73"/>
      <c r="AH437" s="73"/>
      <c r="AI437" s="73"/>
    </row>
    <row r="438" spans="1:35" ht="12.75" x14ac:dyDescent="0.2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  <c r="AA438" s="73"/>
      <c r="AB438" s="73"/>
      <c r="AC438" s="73"/>
      <c r="AD438" s="73"/>
      <c r="AE438" s="73"/>
      <c r="AF438" s="73"/>
      <c r="AG438" s="73"/>
      <c r="AH438" s="73"/>
      <c r="AI438" s="73"/>
    </row>
    <row r="439" spans="1:35" ht="12.75" x14ac:dyDescent="0.2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  <c r="AA439" s="73"/>
      <c r="AB439" s="73"/>
      <c r="AC439" s="73"/>
      <c r="AD439" s="73"/>
      <c r="AE439" s="73"/>
      <c r="AF439" s="73"/>
      <c r="AG439" s="73"/>
      <c r="AH439" s="73"/>
      <c r="AI439" s="73"/>
    </row>
    <row r="440" spans="1:35" ht="12.75" x14ac:dyDescent="0.2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  <c r="AA440" s="73"/>
      <c r="AB440" s="73"/>
      <c r="AC440" s="73"/>
      <c r="AD440" s="73"/>
      <c r="AE440" s="73"/>
      <c r="AF440" s="73"/>
      <c r="AG440" s="73"/>
      <c r="AH440" s="73"/>
      <c r="AI440" s="73"/>
    </row>
    <row r="441" spans="1:35" ht="12.75" x14ac:dyDescent="0.2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  <c r="AA441" s="73"/>
      <c r="AB441" s="73"/>
      <c r="AC441" s="73"/>
      <c r="AD441" s="73"/>
      <c r="AE441" s="73"/>
      <c r="AF441" s="73"/>
      <c r="AG441" s="73"/>
      <c r="AH441" s="73"/>
      <c r="AI441" s="73"/>
    </row>
    <row r="442" spans="1:35" ht="12.75" x14ac:dyDescent="0.2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  <c r="AA442" s="73"/>
      <c r="AB442" s="73"/>
      <c r="AC442" s="73"/>
      <c r="AD442" s="73"/>
      <c r="AE442" s="73"/>
      <c r="AF442" s="73"/>
      <c r="AG442" s="73"/>
      <c r="AH442" s="73"/>
      <c r="AI442" s="73"/>
    </row>
    <row r="443" spans="1:35" ht="12.75" x14ac:dyDescent="0.2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  <c r="AA443" s="73"/>
      <c r="AB443" s="73"/>
      <c r="AC443" s="73"/>
      <c r="AD443" s="73"/>
      <c r="AE443" s="73"/>
      <c r="AF443" s="73"/>
      <c r="AG443" s="73"/>
      <c r="AH443" s="73"/>
      <c r="AI443" s="73"/>
    </row>
    <row r="444" spans="1:35" ht="12.75" x14ac:dyDescent="0.2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  <c r="AA444" s="73"/>
      <c r="AB444" s="73"/>
      <c r="AC444" s="73"/>
      <c r="AD444" s="73"/>
      <c r="AE444" s="73"/>
      <c r="AF444" s="73"/>
      <c r="AG444" s="73"/>
      <c r="AH444" s="73"/>
      <c r="AI444" s="73"/>
    </row>
    <row r="445" spans="1:35" ht="12.75" x14ac:dyDescent="0.2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  <c r="AA445" s="73"/>
      <c r="AB445" s="73"/>
      <c r="AC445" s="73"/>
      <c r="AD445" s="73"/>
      <c r="AE445" s="73"/>
      <c r="AF445" s="73"/>
      <c r="AG445" s="73"/>
      <c r="AH445" s="73"/>
      <c r="AI445" s="73"/>
    </row>
    <row r="446" spans="1:35" ht="12.75" x14ac:dyDescent="0.2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  <c r="AA446" s="73"/>
      <c r="AB446" s="73"/>
      <c r="AC446" s="73"/>
      <c r="AD446" s="73"/>
      <c r="AE446" s="73"/>
      <c r="AF446" s="73"/>
      <c r="AG446" s="73"/>
      <c r="AH446" s="73"/>
      <c r="AI446" s="73"/>
    </row>
    <row r="447" spans="1:35" ht="12.75" x14ac:dyDescent="0.2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  <c r="AA447" s="73"/>
      <c r="AB447" s="73"/>
      <c r="AC447" s="73"/>
      <c r="AD447" s="73"/>
      <c r="AE447" s="73"/>
      <c r="AF447" s="73"/>
      <c r="AG447" s="73"/>
      <c r="AH447" s="73"/>
      <c r="AI447" s="73"/>
    </row>
    <row r="448" spans="1:35" ht="12.75" x14ac:dyDescent="0.2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  <c r="AA448" s="73"/>
      <c r="AB448" s="73"/>
      <c r="AC448" s="73"/>
      <c r="AD448" s="73"/>
      <c r="AE448" s="73"/>
      <c r="AF448" s="73"/>
      <c r="AG448" s="73"/>
      <c r="AH448" s="73"/>
      <c r="AI448" s="73"/>
    </row>
    <row r="449" spans="1:35" ht="12.75" x14ac:dyDescent="0.2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  <c r="AA449" s="73"/>
      <c r="AB449" s="73"/>
      <c r="AC449" s="73"/>
      <c r="AD449" s="73"/>
      <c r="AE449" s="73"/>
      <c r="AF449" s="73"/>
      <c r="AG449" s="73"/>
      <c r="AH449" s="73"/>
      <c r="AI449" s="73"/>
    </row>
    <row r="450" spans="1:35" ht="12.75" x14ac:dyDescent="0.2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  <c r="AA450" s="73"/>
      <c r="AB450" s="73"/>
      <c r="AC450" s="73"/>
      <c r="AD450" s="73"/>
      <c r="AE450" s="73"/>
      <c r="AF450" s="73"/>
      <c r="AG450" s="73"/>
      <c r="AH450" s="73"/>
      <c r="AI450" s="73"/>
    </row>
    <row r="451" spans="1:35" ht="12.75" x14ac:dyDescent="0.2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  <c r="AA451" s="73"/>
      <c r="AB451" s="73"/>
      <c r="AC451" s="73"/>
      <c r="AD451" s="73"/>
      <c r="AE451" s="73"/>
      <c r="AF451" s="73"/>
      <c r="AG451" s="73"/>
      <c r="AH451" s="73"/>
      <c r="AI451" s="73"/>
    </row>
    <row r="452" spans="1:35" ht="12.75" x14ac:dyDescent="0.2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  <c r="AA452" s="73"/>
      <c r="AB452" s="73"/>
      <c r="AC452" s="73"/>
      <c r="AD452" s="73"/>
      <c r="AE452" s="73"/>
      <c r="AF452" s="73"/>
      <c r="AG452" s="73"/>
      <c r="AH452" s="73"/>
      <c r="AI452" s="73"/>
    </row>
    <row r="453" spans="1:35" ht="12.75" x14ac:dyDescent="0.2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  <c r="AA453" s="73"/>
      <c r="AB453" s="73"/>
      <c r="AC453" s="73"/>
      <c r="AD453" s="73"/>
      <c r="AE453" s="73"/>
      <c r="AF453" s="73"/>
      <c r="AG453" s="73"/>
      <c r="AH453" s="73"/>
      <c r="AI453" s="73"/>
    </row>
    <row r="454" spans="1:35" ht="12.75" x14ac:dyDescent="0.2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  <c r="AA454" s="73"/>
      <c r="AB454" s="73"/>
      <c r="AC454" s="73"/>
      <c r="AD454" s="73"/>
      <c r="AE454" s="73"/>
      <c r="AF454" s="73"/>
      <c r="AG454" s="73"/>
      <c r="AH454" s="73"/>
      <c r="AI454" s="73"/>
    </row>
    <row r="455" spans="1:35" ht="12.75" x14ac:dyDescent="0.2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  <c r="AA455" s="73"/>
      <c r="AB455" s="73"/>
      <c r="AC455" s="73"/>
      <c r="AD455" s="73"/>
      <c r="AE455" s="73"/>
      <c r="AF455" s="73"/>
      <c r="AG455" s="73"/>
      <c r="AH455" s="73"/>
      <c r="AI455" s="73"/>
    </row>
    <row r="456" spans="1:35" ht="12.75" x14ac:dyDescent="0.2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  <c r="AA456" s="73"/>
      <c r="AB456" s="73"/>
      <c r="AC456" s="73"/>
      <c r="AD456" s="73"/>
      <c r="AE456" s="73"/>
      <c r="AF456" s="73"/>
      <c r="AG456" s="73"/>
      <c r="AH456" s="73"/>
      <c r="AI456" s="73"/>
    </row>
    <row r="457" spans="1:35" ht="12.75" x14ac:dyDescent="0.2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  <c r="AA457" s="73"/>
      <c r="AB457" s="73"/>
      <c r="AC457" s="73"/>
      <c r="AD457" s="73"/>
      <c r="AE457" s="73"/>
      <c r="AF457" s="73"/>
      <c r="AG457" s="73"/>
      <c r="AH457" s="73"/>
      <c r="AI457" s="73"/>
    </row>
    <row r="458" spans="1:35" ht="12.75" x14ac:dyDescent="0.2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  <c r="AA458" s="73"/>
      <c r="AB458" s="73"/>
      <c r="AC458" s="73"/>
      <c r="AD458" s="73"/>
      <c r="AE458" s="73"/>
      <c r="AF458" s="73"/>
      <c r="AG458" s="73"/>
      <c r="AH458" s="73"/>
      <c r="AI458" s="73"/>
    </row>
    <row r="459" spans="1:35" ht="12.75" x14ac:dyDescent="0.2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  <c r="AA459" s="73"/>
      <c r="AB459" s="73"/>
      <c r="AC459" s="73"/>
      <c r="AD459" s="73"/>
      <c r="AE459" s="73"/>
      <c r="AF459" s="73"/>
      <c r="AG459" s="73"/>
      <c r="AH459" s="73"/>
      <c r="AI459" s="73"/>
    </row>
    <row r="460" spans="1:35" ht="12.75" x14ac:dyDescent="0.2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  <c r="AA460" s="73"/>
      <c r="AB460" s="73"/>
      <c r="AC460" s="73"/>
      <c r="AD460" s="73"/>
      <c r="AE460" s="73"/>
      <c r="AF460" s="73"/>
      <c r="AG460" s="73"/>
      <c r="AH460" s="73"/>
      <c r="AI460" s="73"/>
    </row>
    <row r="461" spans="1:35" ht="12.75" x14ac:dyDescent="0.2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  <c r="AA461" s="73"/>
      <c r="AB461" s="73"/>
      <c r="AC461" s="73"/>
      <c r="AD461" s="73"/>
      <c r="AE461" s="73"/>
      <c r="AF461" s="73"/>
      <c r="AG461" s="73"/>
      <c r="AH461" s="73"/>
      <c r="AI461" s="73"/>
    </row>
    <row r="462" spans="1:35" ht="12.75" x14ac:dyDescent="0.2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  <c r="AA462" s="73"/>
      <c r="AB462" s="73"/>
      <c r="AC462" s="73"/>
      <c r="AD462" s="73"/>
      <c r="AE462" s="73"/>
      <c r="AF462" s="73"/>
      <c r="AG462" s="73"/>
      <c r="AH462" s="73"/>
      <c r="AI462" s="73"/>
    </row>
    <row r="463" spans="1:35" ht="12.75" x14ac:dyDescent="0.2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  <c r="AA463" s="73"/>
      <c r="AB463" s="73"/>
      <c r="AC463" s="73"/>
      <c r="AD463" s="73"/>
      <c r="AE463" s="73"/>
      <c r="AF463" s="73"/>
      <c r="AG463" s="73"/>
      <c r="AH463" s="73"/>
      <c r="AI463" s="73"/>
    </row>
    <row r="464" spans="1:35" ht="12.75" x14ac:dyDescent="0.2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  <c r="AA464" s="73"/>
      <c r="AB464" s="73"/>
      <c r="AC464" s="73"/>
      <c r="AD464" s="73"/>
      <c r="AE464" s="73"/>
      <c r="AF464" s="73"/>
      <c r="AG464" s="73"/>
      <c r="AH464" s="73"/>
      <c r="AI464" s="73"/>
    </row>
    <row r="465" spans="1:35" ht="12.75" x14ac:dyDescent="0.2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  <c r="AA465" s="73"/>
      <c r="AB465" s="73"/>
      <c r="AC465" s="73"/>
      <c r="AD465" s="73"/>
      <c r="AE465" s="73"/>
      <c r="AF465" s="73"/>
      <c r="AG465" s="73"/>
      <c r="AH465" s="73"/>
      <c r="AI465" s="73"/>
    </row>
    <row r="466" spans="1:35" ht="12.75" x14ac:dyDescent="0.2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  <c r="AA466" s="73"/>
      <c r="AB466" s="73"/>
      <c r="AC466" s="73"/>
      <c r="AD466" s="73"/>
      <c r="AE466" s="73"/>
      <c r="AF466" s="73"/>
      <c r="AG466" s="73"/>
      <c r="AH466" s="73"/>
      <c r="AI466" s="73"/>
    </row>
    <row r="467" spans="1:35" ht="12.75" x14ac:dyDescent="0.2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A467" s="73"/>
      <c r="AB467" s="73"/>
      <c r="AC467" s="73"/>
      <c r="AD467" s="73"/>
      <c r="AE467" s="73"/>
      <c r="AF467" s="73"/>
      <c r="AG467" s="73"/>
      <c r="AH467" s="73"/>
      <c r="AI467" s="73"/>
    </row>
    <row r="468" spans="1:35" ht="12.75" x14ac:dyDescent="0.2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  <c r="AA468" s="73"/>
      <c r="AB468" s="73"/>
      <c r="AC468" s="73"/>
      <c r="AD468" s="73"/>
      <c r="AE468" s="73"/>
      <c r="AF468" s="73"/>
      <c r="AG468" s="73"/>
      <c r="AH468" s="73"/>
      <c r="AI468" s="73"/>
    </row>
    <row r="469" spans="1:35" ht="12.75" x14ac:dyDescent="0.2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  <c r="AA469" s="73"/>
      <c r="AB469" s="73"/>
      <c r="AC469" s="73"/>
      <c r="AD469" s="73"/>
      <c r="AE469" s="73"/>
      <c r="AF469" s="73"/>
      <c r="AG469" s="73"/>
      <c r="AH469" s="73"/>
      <c r="AI469" s="73"/>
    </row>
    <row r="470" spans="1:35" ht="12.75" x14ac:dyDescent="0.2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  <c r="AA470" s="73"/>
      <c r="AB470" s="73"/>
      <c r="AC470" s="73"/>
      <c r="AD470" s="73"/>
      <c r="AE470" s="73"/>
      <c r="AF470" s="73"/>
      <c r="AG470" s="73"/>
      <c r="AH470" s="73"/>
      <c r="AI470" s="73"/>
    </row>
    <row r="471" spans="1:35" ht="12.75" x14ac:dyDescent="0.2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  <c r="AA471" s="73"/>
      <c r="AB471" s="73"/>
      <c r="AC471" s="73"/>
      <c r="AD471" s="73"/>
      <c r="AE471" s="73"/>
      <c r="AF471" s="73"/>
      <c r="AG471" s="73"/>
      <c r="AH471" s="73"/>
      <c r="AI471" s="73"/>
    </row>
    <row r="472" spans="1:35" ht="12.75" x14ac:dyDescent="0.2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  <c r="AA472" s="73"/>
      <c r="AB472" s="73"/>
      <c r="AC472" s="73"/>
      <c r="AD472" s="73"/>
      <c r="AE472" s="73"/>
      <c r="AF472" s="73"/>
      <c r="AG472" s="73"/>
      <c r="AH472" s="73"/>
      <c r="AI472" s="73"/>
    </row>
    <row r="473" spans="1:35" ht="12.75" x14ac:dyDescent="0.2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  <c r="AA473" s="73"/>
      <c r="AB473" s="73"/>
      <c r="AC473" s="73"/>
      <c r="AD473" s="73"/>
      <c r="AE473" s="73"/>
      <c r="AF473" s="73"/>
      <c r="AG473" s="73"/>
      <c r="AH473" s="73"/>
      <c r="AI473" s="73"/>
    </row>
    <row r="474" spans="1:35" ht="12.75" x14ac:dyDescent="0.2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  <c r="AA474" s="73"/>
      <c r="AB474" s="73"/>
      <c r="AC474" s="73"/>
      <c r="AD474" s="73"/>
      <c r="AE474" s="73"/>
      <c r="AF474" s="73"/>
      <c r="AG474" s="73"/>
      <c r="AH474" s="73"/>
      <c r="AI474" s="73"/>
    </row>
    <row r="475" spans="1:35" ht="12.75" x14ac:dyDescent="0.2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  <c r="AA475" s="73"/>
      <c r="AB475" s="73"/>
      <c r="AC475" s="73"/>
      <c r="AD475" s="73"/>
      <c r="AE475" s="73"/>
      <c r="AF475" s="73"/>
      <c r="AG475" s="73"/>
      <c r="AH475" s="73"/>
      <c r="AI475" s="73"/>
    </row>
    <row r="476" spans="1:35" ht="12.75" x14ac:dyDescent="0.2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  <c r="AA476" s="73"/>
      <c r="AB476" s="73"/>
      <c r="AC476" s="73"/>
      <c r="AD476" s="73"/>
      <c r="AE476" s="73"/>
      <c r="AF476" s="73"/>
      <c r="AG476" s="73"/>
      <c r="AH476" s="73"/>
      <c r="AI476" s="73"/>
    </row>
    <row r="477" spans="1:35" ht="12.75" x14ac:dyDescent="0.2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  <c r="AA477" s="73"/>
      <c r="AB477" s="73"/>
      <c r="AC477" s="73"/>
      <c r="AD477" s="73"/>
      <c r="AE477" s="73"/>
      <c r="AF477" s="73"/>
      <c r="AG477" s="73"/>
      <c r="AH477" s="73"/>
      <c r="AI477" s="73"/>
    </row>
    <row r="478" spans="1:35" ht="12.75" x14ac:dyDescent="0.2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  <c r="AA478" s="73"/>
      <c r="AB478" s="73"/>
      <c r="AC478" s="73"/>
      <c r="AD478" s="73"/>
      <c r="AE478" s="73"/>
      <c r="AF478" s="73"/>
      <c r="AG478" s="73"/>
      <c r="AH478" s="73"/>
      <c r="AI478" s="73"/>
    </row>
    <row r="479" spans="1:35" ht="12.75" x14ac:dyDescent="0.2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  <c r="AA479" s="73"/>
      <c r="AB479" s="73"/>
      <c r="AC479" s="73"/>
      <c r="AD479" s="73"/>
      <c r="AE479" s="73"/>
      <c r="AF479" s="73"/>
      <c r="AG479" s="73"/>
      <c r="AH479" s="73"/>
      <c r="AI479" s="73"/>
    </row>
    <row r="480" spans="1:35" ht="12.75" x14ac:dyDescent="0.2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  <c r="AA480" s="73"/>
      <c r="AB480" s="73"/>
      <c r="AC480" s="73"/>
      <c r="AD480" s="73"/>
      <c r="AE480" s="73"/>
      <c r="AF480" s="73"/>
      <c r="AG480" s="73"/>
      <c r="AH480" s="73"/>
      <c r="AI480" s="73"/>
    </row>
    <row r="481" spans="1:35" ht="12.75" x14ac:dyDescent="0.2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  <c r="AA481" s="73"/>
      <c r="AB481" s="73"/>
      <c r="AC481" s="73"/>
      <c r="AD481" s="73"/>
      <c r="AE481" s="73"/>
      <c r="AF481" s="73"/>
      <c r="AG481" s="73"/>
      <c r="AH481" s="73"/>
      <c r="AI481" s="73"/>
    </row>
    <row r="482" spans="1:35" ht="12.75" x14ac:dyDescent="0.2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  <c r="AA482" s="73"/>
      <c r="AB482" s="73"/>
      <c r="AC482" s="73"/>
      <c r="AD482" s="73"/>
      <c r="AE482" s="73"/>
      <c r="AF482" s="73"/>
      <c r="AG482" s="73"/>
      <c r="AH482" s="73"/>
      <c r="AI482" s="73"/>
    </row>
    <row r="483" spans="1:35" ht="12.75" x14ac:dyDescent="0.2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  <c r="AA483" s="73"/>
      <c r="AB483" s="73"/>
      <c r="AC483" s="73"/>
      <c r="AD483" s="73"/>
      <c r="AE483" s="73"/>
      <c r="AF483" s="73"/>
      <c r="AG483" s="73"/>
      <c r="AH483" s="73"/>
      <c r="AI483" s="73"/>
    </row>
    <row r="484" spans="1:35" ht="12.75" x14ac:dyDescent="0.2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  <c r="AA484" s="73"/>
      <c r="AB484" s="73"/>
      <c r="AC484" s="73"/>
      <c r="AD484" s="73"/>
      <c r="AE484" s="73"/>
      <c r="AF484" s="73"/>
      <c r="AG484" s="73"/>
      <c r="AH484" s="73"/>
      <c r="AI484" s="73"/>
    </row>
    <row r="485" spans="1:35" ht="12.75" x14ac:dyDescent="0.2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  <c r="AA485" s="73"/>
      <c r="AB485" s="73"/>
      <c r="AC485" s="73"/>
      <c r="AD485" s="73"/>
      <c r="AE485" s="73"/>
      <c r="AF485" s="73"/>
      <c r="AG485" s="73"/>
      <c r="AH485" s="73"/>
      <c r="AI485" s="73"/>
    </row>
    <row r="486" spans="1:35" ht="12.75" x14ac:dyDescent="0.2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  <c r="AA486" s="73"/>
      <c r="AB486" s="73"/>
      <c r="AC486" s="73"/>
      <c r="AD486" s="73"/>
      <c r="AE486" s="73"/>
      <c r="AF486" s="73"/>
      <c r="AG486" s="73"/>
      <c r="AH486" s="73"/>
      <c r="AI486" s="73"/>
    </row>
    <row r="487" spans="1:35" ht="12.75" x14ac:dyDescent="0.2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  <c r="AA487" s="73"/>
      <c r="AB487" s="73"/>
      <c r="AC487" s="73"/>
      <c r="AD487" s="73"/>
      <c r="AE487" s="73"/>
      <c r="AF487" s="73"/>
      <c r="AG487" s="73"/>
      <c r="AH487" s="73"/>
      <c r="AI487" s="73"/>
    </row>
    <row r="488" spans="1:35" ht="12.75" x14ac:dyDescent="0.2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  <c r="AA488" s="73"/>
      <c r="AB488" s="73"/>
      <c r="AC488" s="73"/>
      <c r="AD488" s="73"/>
      <c r="AE488" s="73"/>
      <c r="AF488" s="73"/>
      <c r="AG488" s="73"/>
      <c r="AH488" s="73"/>
      <c r="AI488" s="73"/>
    </row>
    <row r="489" spans="1:35" ht="12.75" x14ac:dyDescent="0.2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  <c r="AA489" s="73"/>
      <c r="AB489" s="73"/>
      <c r="AC489" s="73"/>
      <c r="AD489" s="73"/>
      <c r="AE489" s="73"/>
      <c r="AF489" s="73"/>
      <c r="AG489" s="73"/>
      <c r="AH489" s="73"/>
      <c r="AI489" s="73"/>
    </row>
    <row r="490" spans="1:35" ht="12.75" x14ac:dyDescent="0.2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  <c r="AA490" s="73"/>
      <c r="AB490" s="73"/>
      <c r="AC490" s="73"/>
      <c r="AD490" s="73"/>
      <c r="AE490" s="73"/>
      <c r="AF490" s="73"/>
      <c r="AG490" s="73"/>
      <c r="AH490" s="73"/>
      <c r="AI490" s="73"/>
    </row>
    <row r="491" spans="1:35" ht="12.75" x14ac:dyDescent="0.2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  <c r="AA491" s="73"/>
      <c r="AB491" s="73"/>
      <c r="AC491" s="73"/>
      <c r="AD491" s="73"/>
      <c r="AE491" s="73"/>
      <c r="AF491" s="73"/>
      <c r="AG491" s="73"/>
      <c r="AH491" s="73"/>
      <c r="AI491" s="73"/>
    </row>
    <row r="492" spans="1:35" ht="12.75" x14ac:dyDescent="0.2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  <c r="AA492" s="73"/>
      <c r="AB492" s="73"/>
      <c r="AC492" s="73"/>
      <c r="AD492" s="73"/>
      <c r="AE492" s="73"/>
      <c r="AF492" s="73"/>
      <c r="AG492" s="73"/>
      <c r="AH492" s="73"/>
      <c r="AI492" s="73"/>
    </row>
    <row r="493" spans="1:35" ht="12.75" x14ac:dyDescent="0.2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  <c r="AA493" s="73"/>
      <c r="AB493" s="73"/>
      <c r="AC493" s="73"/>
      <c r="AD493" s="73"/>
      <c r="AE493" s="73"/>
      <c r="AF493" s="73"/>
      <c r="AG493" s="73"/>
      <c r="AH493" s="73"/>
      <c r="AI493" s="73"/>
    </row>
    <row r="494" spans="1:35" ht="12.75" x14ac:dyDescent="0.2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  <c r="AA494" s="73"/>
      <c r="AB494" s="73"/>
      <c r="AC494" s="73"/>
      <c r="AD494" s="73"/>
      <c r="AE494" s="73"/>
      <c r="AF494" s="73"/>
      <c r="AG494" s="73"/>
      <c r="AH494" s="73"/>
      <c r="AI494" s="73"/>
    </row>
    <row r="495" spans="1:35" ht="12.75" x14ac:dyDescent="0.2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  <c r="AA495" s="73"/>
      <c r="AB495" s="73"/>
      <c r="AC495" s="73"/>
      <c r="AD495" s="73"/>
      <c r="AE495" s="73"/>
      <c r="AF495" s="73"/>
      <c r="AG495" s="73"/>
      <c r="AH495" s="73"/>
      <c r="AI495" s="73"/>
    </row>
    <row r="496" spans="1:35" ht="12.75" x14ac:dyDescent="0.2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  <c r="AA496" s="73"/>
      <c r="AB496" s="73"/>
      <c r="AC496" s="73"/>
      <c r="AD496" s="73"/>
      <c r="AE496" s="73"/>
      <c r="AF496" s="73"/>
      <c r="AG496" s="73"/>
      <c r="AH496" s="73"/>
      <c r="AI496" s="73"/>
    </row>
    <row r="497" spans="1:35" ht="12.75" x14ac:dyDescent="0.2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  <c r="AA497" s="73"/>
      <c r="AB497" s="73"/>
      <c r="AC497" s="73"/>
      <c r="AD497" s="73"/>
      <c r="AE497" s="73"/>
      <c r="AF497" s="73"/>
      <c r="AG497" s="73"/>
      <c r="AH497" s="73"/>
      <c r="AI497" s="73"/>
    </row>
    <row r="498" spans="1:35" ht="12.75" x14ac:dyDescent="0.2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  <c r="AA498" s="73"/>
      <c r="AB498" s="73"/>
      <c r="AC498" s="73"/>
      <c r="AD498" s="73"/>
      <c r="AE498" s="73"/>
      <c r="AF498" s="73"/>
      <c r="AG498" s="73"/>
      <c r="AH498" s="73"/>
      <c r="AI498" s="73"/>
    </row>
    <row r="499" spans="1:35" ht="12.75" x14ac:dyDescent="0.2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  <c r="AA499" s="73"/>
      <c r="AB499" s="73"/>
      <c r="AC499" s="73"/>
      <c r="AD499" s="73"/>
      <c r="AE499" s="73"/>
      <c r="AF499" s="73"/>
      <c r="AG499" s="73"/>
      <c r="AH499" s="73"/>
      <c r="AI499" s="73"/>
    </row>
    <row r="500" spans="1:35" ht="12.75" x14ac:dyDescent="0.2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  <c r="AA500" s="73"/>
      <c r="AB500" s="73"/>
      <c r="AC500" s="73"/>
      <c r="AD500" s="73"/>
      <c r="AE500" s="73"/>
      <c r="AF500" s="73"/>
      <c r="AG500" s="73"/>
      <c r="AH500" s="73"/>
      <c r="AI500" s="73"/>
    </row>
    <row r="501" spans="1:35" ht="12.75" x14ac:dyDescent="0.2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  <c r="AA501" s="73"/>
      <c r="AB501" s="73"/>
      <c r="AC501" s="73"/>
      <c r="AD501" s="73"/>
      <c r="AE501" s="73"/>
      <c r="AF501" s="73"/>
      <c r="AG501" s="73"/>
      <c r="AH501" s="73"/>
      <c r="AI501" s="73"/>
    </row>
    <row r="502" spans="1:35" ht="12.75" x14ac:dyDescent="0.2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  <c r="AA502" s="73"/>
      <c r="AB502" s="73"/>
      <c r="AC502" s="73"/>
      <c r="AD502" s="73"/>
      <c r="AE502" s="73"/>
      <c r="AF502" s="73"/>
      <c r="AG502" s="73"/>
      <c r="AH502" s="73"/>
      <c r="AI502" s="73"/>
    </row>
    <row r="503" spans="1:35" ht="12.75" x14ac:dyDescent="0.2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  <c r="AA503" s="73"/>
      <c r="AB503" s="73"/>
      <c r="AC503" s="73"/>
      <c r="AD503" s="73"/>
      <c r="AE503" s="73"/>
      <c r="AF503" s="73"/>
      <c r="AG503" s="73"/>
      <c r="AH503" s="73"/>
      <c r="AI503" s="73"/>
    </row>
    <row r="504" spans="1:35" ht="12.75" x14ac:dyDescent="0.2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  <c r="AA504" s="73"/>
      <c r="AB504" s="73"/>
      <c r="AC504" s="73"/>
      <c r="AD504" s="73"/>
      <c r="AE504" s="73"/>
      <c r="AF504" s="73"/>
      <c r="AG504" s="73"/>
      <c r="AH504" s="73"/>
      <c r="AI504" s="73"/>
    </row>
    <row r="505" spans="1:35" ht="12.75" x14ac:dyDescent="0.2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  <c r="AA505" s="73"/>
      <c r="AB505" s="73"/>
      <c r="AC505" s="73"/>
      <c r="AD505" s="73"/>
      <c r="AE505" s="73"/>
      <c r="AF505" s="73"/>
      <c r="AG505" s="73"/>
      <c r="AH505" s="73"/>
      <c r="AI505" s="73"/>
    </row>
    <row r="506" spans="1:35" ht="12.75" x14ac:dyDescent="0.2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  <c r="AA506" s="73"/>
      <c r="AB506" s="73"/>
      <c r="AC506" s="73"/>
      <c r="AD506" s="73"/>
      <c r="AE506" s="73"/>
      <c r="AF506" s="73"/>
      <c r="AG506" s="73"/>
      <c r="AH506" s="73"/>
      <c r="AI506" s="73"/>
    </row>
    <row r="507" spans="1:35" ht="12.75" x14ac:dyDescent="0.2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  <c r="AA507" s="73"/>
      <c r="AB507" s="73"/>
      <c r="AC507" s="73"/>
      <c r="AD507" s="73"/>
      <c r="AE507" s="73"/>
      <c r="AF507" s="73"/>
      <c r="AG507" s="73"/>
      <c r="AH507" s="73"/>
      <c r="AI507" s="73"/>
    </row>
    <row r="508" spans="1:35" ht="12.75" x14ac:dyDescent="0.2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  <c r="AA508" s="73"/>
      <c r="AB508" s="73"/>
      <c r="AC508" s="73"/>
      <c r="AD508" s="73"/>
      <c r="AE508" s="73"/>
      <c r="AF508" s="73"/>
      <c r="AG508" s="73"/>
      <c r="AH508" s="73"/>
      <c r="AI508" s="73"/>
    </row>
    <row r="509" spans="1:35" ht="12.75" x14ac:dyDescent="0.2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  <c r="AA509" s="73"/>
      <c r="AB509" s="73"/>
      <c r="AC509" s="73"/>
      <c r="AD509" s="73"/>
      <c r="AE509" s="73"/>
      <c r="AF509" s="73"/>
      <c r="AG509" s="73"/>
      <c r="AH509" s="73"/>
      <c r="AI509" s="73"/>
    </row>
    <row r="510" spans="1:35" ht="12.75" x14ac:dyDescent="0.2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  <c r="AA510" s="73"/>
      <c r="AB510" s="73"/>
      <c r="AC510" s="73"/>
      <c r="AD510" s="73"/>
      <c r="AE510" s="73"/>
      <c r="AF510" s="73"/>
      <c r="AG510" s="73"/>
      <c r="AH510" s="73"/>
      <c r="AI510" s="73"/>
    </row>
    <row r="511" spans="1:35" ht="12.75" x14ac:dyDescent="0.2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  <c r="AA511" s="73"/>
      <c r="AB511" s="73"/>
      <c r="AC511" s="73"/>
      <c r="AD511" s="73"/>
      <c r="AE511" s="73"/>
      <c r="AF511" s="73"/>
      <c r="AG511" s="73"/>
      <c r="AH511" s="73"/>
      <c r="AI511" s="73"/>
    </row>
    <row r="512" spans="1:35" ht="12.75" x14ac:dyDescent="0.2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  <c r="AA512" s="73"/>
      <c r="AB512" s="73"/>
      <c r="AC512" s="73"/>
      <c r="AD512" s="73"/>
      <c r="AE512" s="73"/>
      <c r="AF512" s="73"/>
      <c r="AG512" s="73"/>
      <c r="AH512" s="73"/>
      <c r="AI512" s="73"/>
    </row>
    <row r="513" spans="1:35" ht="12.75" x14ac:dyDescent="0.2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  <c r="AA513" s="73"/>
      <c r="AB513" s="73"/>
      <c r="AC513" s="73"/>
      <c r="AD513" s="73"/>
      <c r="AE513" s="73"/>
      <c r="AF513" s="73"/>
      <c r="AG513" s="73"/>
      <c r="AH513" s="73"/>
      <c r="AI513" s="73"/>
    </row>
    <row r="514" spans="1:35" ht="12.75" x14ac:dyDescent="0.2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  <c r="AA514" s="73"/>
      <c r="AB514" s="73"/>
      <c r="AC514" s="73"/>
      <c r="AD514" s="73"/>
      <c r="AE514" s="73"/>
      <c r="AF514" s="73"/>
      <c r="AG514" s="73"/>
      <c r="AH514" s="73"/>
      <c r="AI514" s="73"/>
    </row>
    <row r="515" spans="1:35" ht="12.75" x14ac:dyDescent="0.2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  <c r="AA515" s="73"/>
      <c r="AB515" s="73"/>
      <c r="AC515" s="73"/>
      <c r="AD515" s="73"/>
      <c r="AE515" s="73"/>
      <c r="AF515" s="73"/>
      <c r="AG515" s="73"/>
      <c r="AH515" s="73"/>
      <c r="AI515" s="73"/>
    </row>
    <row r="516" spans="1:35" ht="12.75" x14ac:dyDescent="0.2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  <c r="AA516" s="73"/>
      <c r="AB516" s="73"/>
      <c r="AC516" s="73"/>
      <c r="AD516" s="73"/>
      <c r="AE516" s="73"/>
      <c r="AF516" s="73"/>
      <c r="AG516" s="73"/>
      <c r="AH516" s="73"/>
      <c r="AI516" s="73"/>
    </row>
    <row r="517" spans="1:35" ht="12.75" x14ac:dyDescent="0.2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  <c r="AA517" s="73"/>
      <c r="AB517" s="73"/>
      <c r="AC517" s="73"/>
      <c r="AD517" s="73"/>
      <c r="AE517" s="73"/>
      <c r="AF517" s="73"/>
      <c r="AG517" s="73"/>
      <c r="AH517" s="73"/>
      <c r="AI517" s="73"/>
    </row>
    <row r="518" spans="1:35" ht="12.75" x14ac:dyDescent="0.2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  <c r="AA518" s="73"/>
      <c r="AB518" s="73"/>
      <c r="AC518" s="73"/>
      <c r="AD518" s="73"/>
      <c r="AE518" s="73"/>
      <c r="AF518" s="73"/>
      <c r="AG518" s="73"/>
      <c r="AH518" s="73"/>
      <c r="AI518" s="73"/>
    </row>
    <row r="519" spans="1:35" ht="12.75" x14ac:dyDescent="0.2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  <c r="AA519" s="73"/>
      <c r="AB519" s="73"/>
      <c r="AC519" s="73"/>
      <c r="AD519" s="73"/>
      <c r="AE519" s="73"/>
      <c r="AF519" s="73"/>
      <c r="AG519" s="73"/>
      <c r="AH519" s="73"/>
      <c r="AI519" s="73"/>
    </row>
    <row r="520" spans="1:35" ht="12.75" x14ac:dyDescent="0.2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  <c r="AA520" s="73"/>
      <c r="AB520" s="73"/>
      <c r="AC520" s="73"/>
      <c r="AD520" s="73"/>
      <c r="AE520" s="73"/>
      <c r="AF520" s="73"/>
      <c r="AG520" s="73"/>
      <c r="AH520" s="73"/>
      <c r="AI520" s="73"/>
    </row>
    <row r="521" spans="1:35" ht="12.75" x14ac:dyDescent="0.2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  <c r="AA521" s="73"/>
      <c r="AB521" s="73"/>
      <c r="AC521" s="73"/>
      <c r="AD521" s="73"/>
      <c r="AE521" s="73"/>
      <c r="AF521" s="73"/>
      <c r="AG521" s="73"/>
      <c r="AH521" s="73"/>
      <c r="AI521" s="73"/>
    </row>
    <row r="522" spans="1:35" ht="12.75" x14ac:dyDescent="0.2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  <c r="AA522" s="73"/>
      <c r="AB522" s="73"/>
      <c r="AC522" s="73"/>
      <c r="AD522" s="73"/>
      <c r="AE522" s="73"/>
      <c r="AF522" s="73"/>
      <c r="AG522" s="73"/>
      <c r="AH522" s="73"/>
      <c r="AI522" s="73"/>
    </row>
    <row r="523" spans="1:35" ht="12.75" x14ac:dyDescent="0.2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  <c r="AA523" s="73"/>
      <c r="AB523" s="73"/>
      <c r="AC523" s="73"/>
      <c r="AD523" s="73"/>
      <c r="AE523" s="73"/>
      <c r="AF523" s="73"/>
      <c r="AG523" s="73"/>
      <c r="AH523" s="73"/>
      <c r="AI523" s="73"/>
    </row>
    <row r="524" spans="1:35" ht="12.75" x14ac:dyDescent="0.2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  <c r="AA524" s="73"/>
      <c r="AB524" s="73"/>
      <c r="AC524" s="73"/>
      <c r="AD524" s="73"/>
      <c r="AE524" s="73"/>
      <c r="AF524" s="73"/>
      <c r="AG524" s="73"/>
      <c r="AH524" s="73"/>
      <c r="AI524" s="73"/>
    </row>
    <row r="525" spans="1:35" ht="12.75" x14ac:dyDescent="0.2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  <c r="AA525" s="73"/>
      <c r="AB525" s="73"/>
      <c r="AC525" s="73"/>
      <c r="AD525" s="73"/>
      <c r="AE525" s="73"/>
      <c r="AF525" s="73"/>
      <c r="AG525" s="73"/>
      <c r="AH525" s="73"/>
      <c r="AI525" s="73"/>
    </row>
    <row r="526" spans="1:35" ht="12.75" x14ac:dyDescent="0.2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  <c r="AA526" s="73"/>
      <c r="AB526" s="73"/>
      <c r="AC526" s="73"/>
      <c r="AD526" s="73"/>
      <c r="AE526" s="73"/>
      <c r="AF526" s="73"/>
      <c r="AG526" s="73"/>
      <c r="AH526" s="73"/>
      <c r="AI526" s="73"/>
    </row>
    <row r="527" spans="1:35" ht="12.75" x14ac:dyDescent="0.2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  <c r="AA527" s="73"/>
      <c r="AB527" s="73"/>
      <c r="AC527" s="73"/>
      <c r="AD527" s="73"/>
      <c r="AE527" s="73"/>
      <c r="AF527" s="73"/>
      <c r="AG527" s="73"/>
      <c r="AH527" s="73"/>
      <c r="AI527" s="73"/>
    </row>
    <row r="528" spans="1:35" ht="12.75" x14ac:dyDescent="0.2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  <c r="AA528" s="73"/>
      <c r="AB528" s="73"/>
      <c r="AC528" s="73"/>
      <c r="AD528" s="73"/>
      <c r="AE528" s="73"/>
      <c r="AF528" s="73"/>
      <c r="AG528" s="73"/>
      <c r="AH528" s="73"/>
      <c r="AI528" s="73"/>
    </row>
    <row r="529" spans="1:35" ht="12.75" x14ac:dyDescent="0.2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  <c r="AA529" s="73"/>
      <c r="AB529" s="73"/>
      <c r="AC529" s="73"/>
      <c r="AD529" s="73"/>
      <c r="AE529" s="73"/>
      <c r="AF529" s="73"/>
      <c r="AG529" s="73"/>
      <c r="AH529" s="73"/>
      <c r="AI529" s="73"/>
    </row>
    <row r="530" spans="1:35" ht="12.75" x14ac:dyDescent="0.2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  <c r="AA530" s="73"/>
      <c r="AB530" s="73"/>
      <c r="AC530" s="73"/>
      <c r="AD530" s="73"/>
      <c r="AE530" s="73"/>
      <c r="AF530" s="73"/>
      <c r="AG530" s="73"/>
      <c r="AH530" s="73"/>
      <c r="AI530" s="73"/>
    </row>
    <row r="531" spans="1:35" ht="12.75" x14ac:dyDescent="0.2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  <c r="AA531" s="73"/>
      <c r="AB531" s="73"/>
      <c r="AC531" s="73"/>
      <c r="AD531" s="73"/>
      <c r="AE531" s="73"/>
      <c r="AF531" s="73"/>
      <c r="AG531" s="73"/>
      <c r="AH531" s="73"/>
      <c r="AI531" s="73"/>
    </row>
    <row r="532" spans="1:35" ht="12.75" x14ac:dyDescent="0.2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  <c r="AA532" s="73"/>
      <c r="AB532" s="73"/>
      <c r="AC532" s="73"/>
      <c r="AD532" s="73"/>
      <c r="AE532" s="73"/>
      <c r="AF532" s="73"/>
      <c r="AG532" s="73"/>
      <c r="AH532" s="73"/>
      <c r="AI532" s="73"/>
    </row>
    <row r="533" spans="1:35" ht="12.75" x14ac:dyDescent="0.2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  <c r="AA533" s="73"/>
      <c r="AB533" s="73"/>
      <c r="AC533" s="73"/>
      <c r="AD533" s="73"/>
      <c r="AE533" s="73"/>
      <c r="AF533" s="73"/>
      <c r="AG533" s="73"/>
      <c r="AH533" s="73"/>
      <c r="AI533" s="73"/>
    </row>
    <row r="534" spans="1:35" ht="12.75" x14ac:dyDescent="0.2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  <c r="AA534" s="73"/>
      <c r="AB534" s="73"/>
      <c r="AC534" s="73"/>
      <c r="AD534" s="73"/>
      <c r="AE534" s="73"/>
      <c r="AF534" s="73"/>
      <c r="AG534" s="73"/>
      <c r="AH534" s="73"/>
      <c r="AI534" s="73"/>
    </row>
    <row r="535" spans="1:35" ht="12.75" x14ac:dyDescent="0.2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  <c r="AA535" s="73"/>
      <c r="AB535" s="73"/>
      <c r="AC535" s="73"/>
      <c r="AD535" s="73"/>
      <c r="AE535" s="73"/>
      <c r="AF535" s="73"/>
      <c r="AG535" s="73"/>
      <c r="AH535" s="73"/>
      <c r="AI535" s="73"/>
    </row>
    <row r="536" spans="1:35" ht="12.75" x14ac:dyDescent="0.2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  <c r="AA536" s="73"/>
      <c r="AB536" s="73"/>
      <c r="AC536" s="73"/>
      <c r="AD536" s="73"/>
      <c r="AE536" s="73"/>
      <c r="AF536" s="73"/>
      <c r="AG536" s="73"/>
      <c r="AH536" s="73"/>
      <c r="AI536" s="73"/>
    </row>
    <row r="537" spans="1:35" ht="12.75" x14ac:dyDescent="0.2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  <c r="AA537" s="73"/>
      <c r="AB537" s="73"/>
      <c r="AC537" s="73"/>
      <c r="AD537" s="73"/>
      <c r="AE537" s="73"/>
      <c r="AF537" s="73"/>
      <c r="AG537" s="73"/>
      <c r="AH537" s="73"/>
      <c r="AI537" s="73"/>
    </row>
    <row r="538" spans="1:35" ht="12.75" x14ac:dyDescent="0.2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  <c r="AA538" s="73"/>
      <c r="AB538" s="73"/>
      <c r="AC538" s="73"/>
      <c r="AD538" s="73"/>
      <c r="AE538" s="73"/>
      <c r="AF538" s="73"/>
      <c r="AG538" s="73"/>
      <c r="AH538" s="73"/>
      <c r="AI538" s="73"/>
    </row>
    <row r="539" spans="1:35" ht="12.75" x14ac:dyDescent="0.2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  <c r="AA539" s="73"/>
      <c r="AB539" s="73"/>
      <c r="AC539" s="73"/>
      <c r="AD539" s="73"/>
      <c r="AE539" s="73"/>
      <c r="AF539" s="73"/>
      <c r="AG539" s="73"/>
      <c r="AH539" s="73"/>
      <c r="AI539" s="73"/>
    </row>
    <row r="540" spans="1:35" ht="12.75" x14ac:dyDescent="0.2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  <c r="AA540" s="73"/>
      <c r="AB540" s="73"/>
      <c r="AC540" s="73"/>
      <c r="AD540" s="73"/>
      <c r="AE540" s="73"/>
      <c r="AF540" s="73"/>
      <c r="AG540" s="73"/>
      <c r="AH540" s="73"/>
      <c r="AI540" s="73"/>
    </row>
    <row r="541" spans="1:35" ht="12.75" x14ac:dyDescent="0.2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  <c r="AA541" s="73"/>
      <c r="AB541" s="73"/>
      <c r="AC541" s="73"/>
      <c r="AD541" s="73"/>
      <c r="AE541" s="73"/>
      <c r="AF541" s="73"/>
      <c r="AG541" s="73"/>
      <c r="AH541" s="73"/>
      <c r="AI541" s="73"/>
    </row>
    <row r="542" spans="1:35" ht="12.75" x14ac:dyDescent="0.2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  <c r="AA542" s="73"/>
      <c r="AB542" s="73"/>
      <c r="AC542" s="73"/>
      <c r="AD542" s="73"/>
      <c r="AE542" s="73"/>
      <c r="AF542" s="73"/>
      <c r="AG542" s="73"/>
      <c r="AH542" s="73"/>
      <c r="AI542" s="73"/>
    </row>
    <row r="543" spans="1:35" ht="12.75" x14ac:dyDescent="0.2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  <c r="AA543" s="73"/>
      <c r="AB543" s="73"/>
      <c r="AC543" s="73"/>
      <c r="AD543" s="73"/>
      <c r="AE543" s="73"/>
      <c r="AF543" s="73"/>
      <c r="AG543" s="73"/>
      <c r="AH543" s="73"/>
      <c r="AI543" s="73"/>
    </row>
    <row r="544" spans="1:35" ht="12.75" x14ac:dyDescent="0.2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  <c r="AA544" s="73"/>
      <c r="AB544" s="73"/>
      <c r="AC544" s="73"/>
      <c r="AD544" s="73"/>
      <c r="AE544" s="73"/>
      <c r="AF544" s="73"/>
      <c r="AG544" s="73"/>
      <c r="AH544" s="73"/>
      <c r="AI544" s="73"/>
    </row>
    <row r="545" spans="1:35" ht="12.75" x14ac:dyDescent="0.2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  <c r="AA545" s="73"/>
      <c r="AB545" s="73"/>
      <c r="AC545" s="73"/>
      <c r="AD545" s="73"/>
      <c r="AE545" s="73"/>
      <c r="AF545" s="73"/>
      <c r="AG545" s="73"/>
      <c r="AH545" s="73"/>
      <c r="AI545" s="73"/>
    </row>
    <row r="546" spans="1:35" ht="12.75" x14ac:dyDescent="0.2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  <c r="AA546" s="73"/>
      <c r="AB546" s="73"/>
      <c r="AC546" s="73"/>
      <c r="AD546" s="73"/>
      <c r="AE546" s="73"/>
      <c r="AF546" s="73"/>
      <c r="AG546" s="73"/>
      <c r="AH546" s="73"/>
      <c r="AI546" s="73"/>
    </row>
    <row r="547" spans="1:35" ht="12.75" x14ac:dyDescent="0.2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  <c r="AA547" s="73"/>
      <c r="AB547" s="73"/>
      <c r="AC547" s="73"/>
      <c r="AD547" s="73"/>
      <c r="AE547" s="73"/>
      <c r="AF547" s="73"/>
      <c r="AG547" s="73"/>
      <c r="AH547" s="73"/>
      <c r="AI547" s="73"/>
    </row>
    <row r="548" spans="1:35" ht="12.75" x14ac:dyDescent="0.2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  <c r="AA548" s="73"/>
      <c r="AB548" s="73"/>
      <c r="AC548" s="73"/>
      <c r="AD548" s="73"/>
      <c r="AE548" s="73"/>
      <c r="AF548" s="73"/>
      <c r="AG548" s="73"/>
      <c r="AH548" s="73"/>
      <c r="AI548" s="73"/>
    </row>
    <row r="549" spans="1:35" ht="12.75" x14ac:dyDescent="0.2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  <c r="AA549" s="73"/>
      <c r="AB549" s="73"/>
      <c r="AC549" s="73"/>
      <c r="AD549" s="73"/>
      <c r="AE549" s="73"/>
      <c r="AF549" s="73"/>
      <c r="AG549" s="73"/>
      <c r="AH549" s="73"/>
      <c r="AI549" s="73"/>
    </row>
    <row r="550" spans="1:35" ht="12.75" x14ac:dyDescent="0.2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  <c r="AA550" s="73"/>
      <c r="AB550" s="73"/>
      <c r="AC550" s="73"/>
      <c r="AD550" s="73"/>
      <c r="AE550" s="73"/>
      <c r="AF550" s="73"/>
      <c r="AG550" s="73"/>
      <c r="AH550" s="73"/>
      <c r="AI550" s="73"/>
    </row>
    <row r="551" spans="1:35" ht="12.75" x14ac:dyDescent="0.2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  <c r="AA551" s="73"/>
      <c r="AB551" s="73"/>
      <c r="AC551" s="73"/>
      <c r="AD551" s="73"/>
      <c r="AE551" s="73"/>
      <c r="AF551" s="73"/>
      <c r="AG551" s="73"/>
      <c r="AH551" s="73"/>
      <c r="AI551" s="73"/>
    </row>
    <row r="552" spans="1:35" ht="12.75" x14ac:dyDescent="0.2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  <c r="AA552" s="73"/>
      <c r="AB552" s="73"/>
      <c r="AC552" s="73"/>
      <c r="AD552" s="73"/>
      <c r="AE552" s="73"/>
      <c r="AF552" s="73"/>
      <c r="AG552" s="73"/>
      <c r="AH552" s="73"/>
      <c r="AI552" s="73"/>
    </row>
    <row r="553" spans="1:35" ht="12.75" x14ac:dyDescent="0.2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  <c r="AA553" s="73"/>
      <c r="AB553" s="73"/>
      <c r="AC553" s="73"/>
      <c r="AD553" s="73"/>
      <c r="AE553" s="73"/>
      <c r="AF553" s="73"/>
      <c r="AG553" s="73"/>
      <c r="AH553" s="73"/>
      <c r="AI553" s="73"/>
    </row>
    <row r="554" spans="1:35" ht="12.75" x14ac:dyDescent="0.2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  <c r="AA554" s="73"/>
      <c r="AB554" s="73"/>
      <c r="AC554" s="73"/>
      <c r="AD554" s="73"/>
      <c r="AE554" s="73"/>
      <c r="AF554" s="73"/>
      <c r="AG554" s="73"/>
      <c r="AH554" s="73"/>
      <c r="AI554" s="73"/>
    </row>
    <row r="555" spans="1:35" ht="12.75" x14ac:dyDescent="0.2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  <c r="AA555" s="73"/>
      <c r="AB555" s="73"/>
      <c r="AC555" s="73"/>
      <c r="AD555" s="73"/>
      <c r="AE555" s="73"/>
      <c r="AF555" s="73"/>
      <c r="AG555" s="73"/>
      <c r="AH555" s="73"/>
      <c r="AI555" s="73"/>
    </row>
    <row r="556" spans="1:35" ht="12.75" x14ac:dyDescent="0.2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  <c r="AA556" s="73"/>
      <c r="AB556" s="73"/>
      <c r="AC556" s="73"/>
      <c r="AD556" s="73"/>
      <c r="AE556" s="73"/>
      <c r="AF556" s="73"/>
      <c r="AG556" s="73"/>
      <c r="AH556" s="73"/>
      <c r="AI556" s="73"/>
    </row>
    <row r="557" spans="1:35" ht="12.75" x14ac:dyDescent="0.2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  <c r="AA557" s="73"/>
      <c r="AB557" s="73"/>
      <c r="AC557" s="73"/>
      <c r="AD557" s="73"/>
      <c r="AE557" s="73"/>
      <c r="AF557" s="73"/>
      <c r="AG557" s="73"/>
      <c r="AH557" s="73"/>
      <c r="AI557" s="73"/>
    </row>
    <row r="558" spans="1:35" ht="12.75" x14ac:dyDescent="0.2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  <c r="AA558" s="73"/>
      <c r="AB558" s="73"/>
      <c r="AC558" s="73"/>
      <c r="AD558" s="73"/>
      <c r="AE558" s="73"/>
      <c r="AF558" s="73"/>
      <c r="AG558" s="73"/>
      <c r="AH558" s="73"/>
      <c r="AI558" s="73"/>
    </row>
    <row r="559" spans="1:35" ht="12.75" x14ac:dyDescent="0.2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  <c r="AA559" s="73"/>
      <c r="AB559" s="73"/>
      <c r="AC559" s="73"/>
      <c r="AD559" s="73"/>
      <c r="AE559" s="73"/>
      <c r="AF559" s="73"/>
      <c r="AG559" s="73"/>
      <c r="AH559" s="73"/>
      <c r="AI559" s="73"/>
    </row>
    <row r="560" spans="1:35" ht="12.75" x14ac:dyDescent="0.2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  <c r="AA560" s="73"/>
      <c r="AB560" s="73"/>
      <c r="AC560" s="73"/>
      <c r="AD560" s="73"/>
      <c r="AE560" s="73"/>
      <c r="AF560" s="73"/>
      <c r="AG560" s="73"/>
      <c r="AH560" s="73"/>
      <c r="AI560" s="73"/>
    </row>
    <row r="561" spans="1:35" ht="12.75" x14ac:dyDescent="0.2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  <c r="AA561" s="73"/>
      <c r="AB561" s="73"/>
      <c r="AC561" s="73"/>
      <c r="AD561" s="73"/>
      <c r="AE561" s="73"/>
      <c r="AF561" s="73"/>
      <c r="AG561" s="73"/>
      <c r="AH561" s="73"/>
      <c r="AI561" s="73"/>
    </row>
    <row r="562" spans="1:35" ht="12.75" x14ac:dyDescent="0.2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  <c r="AA562" s="73"/>
      <c r="AB562" s="73"/>
      <c r="AC562" s="73"/>
      <c r="AD562" s="73"/>
      <c r="AE562" s="73"/>
      <c r="AF562" s="73"/>
      <c r="AG562" s="73"/>
      <c r="AH562" s="73"/>
      <c r="AI562" s="73"/>
    </row>
    <row r="563" spans="1:35" ht="12.75" x14ac:dyDescent="0.2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  <c r="AA563" s="73"/>
      <c r="AB563" s="73"/>
      <c r="AC563" s="73"/>
      <c r="AD563" s="73"/>
      <c r="AE563" s="73"/>
      <c r="AF563" s="73"/>
      <c r="AG563" s="73"/>
      <c r="AH563" s="73"/>
      <c r="AI563" s="73"/>
    </row>
    <row r="564" spans="1:35" ht="12.75" x14ac:dyDescent="0.2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  <c r="AA564" s="73"/>
      <c r="AB564" s="73"/>
      <c r="AC564" s="73"/>
      <c r="AD564" s="73"/>
      <c r="AE564" s="73"/>
      <c r="AF564" s="73"/>
      <c r="AG564" s="73"/>
      <c r="AH564" s="73"/>
      <c r="AI564" s="73"/>
    </row>
    <row r="565" spans="1:35" ht="12.75" x14ac:dyDescent="0.2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  <c r="AA565" s="73"/>
      <c r="AB565" s="73"/>
      <c r="AC565" s="73"/>
      <c r="AD565" s="73"/>
      <c r="AE565" s="73"/>
      <c r="AF565" s="73"/>
      <c r="AG565" s="73"/>
      <c r="AH565" s="73"/>
      <c r="AI565" s="73"/>
    </row>
    <row r="566" spans="1:35" ht="12.75" x14ac:dyDescent="0.2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  <c r="AA566" s="73"/>
      <c r="AB566" s="73"/>
      <c r="AC566" s="73"/>
      <c r="AD566" s="73"/>
      <c r="AE566" s="73"/>
      <c r="AF566" s="73"/>
      <c r="AG566" s="73"/>
      <c r="AH566" s="73"/>
      <c r="AI566" s="73"/>
    </row>
    <row r="567" spans="1:35" ht="12.75" x14ac:dyDescent="0.2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  <c r="AA567" s="73"/>
      <c r="AB567" s="73"/>
      <c r="AC567" s="73"/>
      <c r="AD567" s="73"/>
      <c r="AE567" s="73"/>
      <c r="AF567" s="73"/>
      <c r="AG567" s="73"/>
      <c r="AH567" s="73"/>
      <c r="AI567" s="73"/>
    </row>
    <row r="568" spans="1:35" ht="12.75" x14ac:dyDescent="0.2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  <c r="AA568" s="73"/>
      <c r="AB568" s="73"/>
      <c r="AC568" s="73"/>
      <c r="AD568" s="73"/>
      <c r="AE568" s="73"/>
      <c r="AF568" s="73"/>
      <c r="AG568" s="73"/>
      <c r="AH568" s="73"/>
      <c r="AI568" s="73"/>
    </row>
    <row r="569" spans="1:35" ht="12.75" x14ac:dyDescent="0.2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  <c r="AA569" s="73"/>
      <c r="AB569" s="73"/>
      <c r="AC569" s="73"/>
      <c r="AD569" s="73"/>
      <c r="AE569" s="73"/>
      <c r="AF569" s="73"/>
      <c r="AG569" s="73"/>
      <c r="AH569" s="73"/>
      <c r="AI569" s="73"/>
    </row>
    <row r="570" spans="1:35" ht="12.75" x14ac:dyDescent="0.2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  <c r="AA570" s="73"/>
      <c r="AB570" s="73"/>
      <c r="AC570" s="73"/>
      <c r="AD570" s="73"/>
      <c r="AE570" s="73"/>
      <c r="AF570" s="73"/>
      <c r="AG570" s="73"/>
      <c r="AH570" s="73"/>
      <c r="AI570" s="73"/>
    </row>
    <row r="571" spans="1:35" ht="12.75" x14ac:dyDescent="0.2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  <c r="AA571" s="73"/>
      <c r="AB571" s="73"/>
      <c r="AC571" s="73"/>
      <c r="AD571" s="73"/>
      <c r="AE571" s="73"/>
      <c r="AF571" s="73"/>
      <c r="AG571" s="73"/>
      <c r="AH571" s="73"/>
      <c r="AI571" s="73"/>
    </row>
    <row r="572" spans="1:35" ht="12.75" x14ac:dyDescent="0.2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  <c r="AA572" s="73"/>
      <c r="AB572" s="73"/>
      <c r="AC572" s="73"/>
      <c r="AD572" s="73"/>
      <c r="AE572" s="73"/>
      <c r="AF572" s="73"/>
      <c r="AG572" s="73"/>
      <c r="AH572" s="73"/>
      <c r="AI572" s="73"/>
    </row>
    <row r="573" spans="1:35" ht="12.75" x14ac:dyDescent="0.2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  <c r="AA573" s="73"/>
      <c r="AB573" s="73"/>
      <c r="AC573" s="73"/>
      <c r="AD573" s="73"/>
      <c r="AE573" s="73"/>
      <c r="AF573" s="73"/>
      <c r="AG573" s="73"/>
      <c r="AH573" s="73"/>
      <c r="AI573" s="73"/>
    </row>
    <row r="574" spans="1:35" ht="12.75" x14ac:dyDescent="0.2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  <c r="AA574" s="73"/>
      <c r="AB574" s="73"/>
      <c r="AC574" s="73"/>
      <c r="AD574" s="73"/>
      <c r="AE574" s="73"/>
      <c r="AF574" s="73"/>
      <c r="AG574" s="73"/>
      <c r="AH574" s="73"/>
      <c r="AI574" s="73"/>
    </row>
    <row r="575" spans="1:35" ht="12.75" x14ac:dyDescent="0.2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  <c r="AA575" s="73"/>
      <c r="AB575" s="73"/>
      <c r="AC575" s="73"/>
      <c r="AD575" s="73"/>
      <c r="AE575" s="73"/>
      <c r="AF575" s="73"/>
      <c r="AG575" s="73"/>
      <c r="AH575" s="73"/>
      <c r="AI575" s="73"/>
    </row>
    <row r="576" spans="1:35" ht="12.75" x14ac:dyDescent="0.2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  <c r="AA576" s="73"/>
      <c r="AB576" s="73"/>
      <c r="AC576" s="73"/>
      <c r="AD576" s="73"/>
      <c r="AE576" s="73"/>
      <c r="AF576" s="73"/>
      <c r="AG576" s="73"/>
      <c r="AH576" s="73"/>
      <c r="AI576" s="73"/>
    </row>
    <row r="577" spans="1:35" ht="12.75" x14ac:dyDescent="0.2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  <c r="AA577" s="73"/>
      <c r="AB577" s="73"/>
      <c r="AC577" s="73"/>
      <c r="AD577" s="73"/>
      <c r="AE577" s="73"/>
      <c r="AF577" s="73"/>
      <c r="AG577" s="73"/>
      <c r="AH577" s="73"/>
      <c r="AI577" s="73"/>
    </row>
    <row r="578" spans="1:35" ht="12.75" x14ac:dyDescent="0.2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  <c r="AA578" s="73"/>
      <c r="AB578" s="73"/>
      <c r="AC578" s="73"/>
      <c r="AD578" s="73"/>
      <c r="AE578" s="73"/>
      <c r="AF578" s="73"/>
      <c r="AG578" s="73"/>
      <c r="AH578" s="73"/>
      <c r="AI578" s="73"/>
    </row>
    <row r="579" spans="1:35" ht="12.75" x14ac:dyDescent="0.2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  <c r="AA579" s="73"/>
      <c r="AB579" s="73"/>
      <c r="AC579" s="73"/>
      <c r="AD579" s="73"/>
      <c r="AE579" s="73"/>
      <c r="AF579" s="73"/>
      <c r="AG579" s="73"/>
      <c r="AH579" s="73"/>
      <c r="AI579" s="73"/>
    </row>
    <row r="580" spans="1:35" ht="12.75" x14ac:dyDescent="0.2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  <c r="AA580" s="73"/>
      <c r="AB580" s="73"/>
      <c r="AC580" s="73"/>
      <c r="AD580" s="73"/>
      <c r="AE580" s="73"/>
      <c r="AF580" s="73"/>
      <c r="AG580" s="73"/>
      <c r="AH580" s="73"/>
      <c r="AI580" s="73"/>
    </row>
    <row r="581" spans="1:35" ht="12.75" x14ac:dyDescent="0.2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  <c r="AA581" s="73"/>
      <c r="AB581" s="73"/>
      <c r="AC581" s="73"/>
      <c r="AD581" s="73"/>
      <c r="AE581" s="73"/>
      <c r="AF581" s="73"/>
      <c r="AG581" s="73"/>
      <c r="AH581" s="73"/>
      <c r="AI581" s="73"/>
    </row>
    <row r="582" spans="1:35" ht="12.75" x14ac:dyDescent="0.2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  <c r="AA582" s="73"/>
      <c r="AB582" s="73"/>
      <c r="AC582" s="73"/>
      <c r="AD582" s="73"/>
      <c r="AE582" s="73"/>
      <c r="AF582" s="73"/>
      <c r="AG582" s="73"/>
      <c r="AH582" s="73"/>
      <c r="AI582" s="73"/>
    </row>
    <row r="583" spans="1:35" ht="12.75" x14ac:dyDescent="0.2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  <c r="AA583" s="73"/>
      <c r="AB583" s="73"/>
      <c r="AC583" s="73"/>
      <c r="AD583" s="73"/>
      <c r="AE583" s="73"/>
      <c r="AF583" s="73"/>
      <c r="AG583" s="73"/>
      <c r="AH583" s="73"/>
      <c r="AI583" s="73"/>
    </row>
    <row r="584" spans="1:35" ht="12.75" x14ac:dyDescent="0.2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  <c r="AA584" s="73"/>
      <c r="AB584" s="73"/>
      <c r="AC584" s="73"/>
      <c r="AD584" s="73"/>
      <c r="AE584" s="73"/>
      <c r="AF584" s="73"/>
      <c r="AG584" s="73"/>
      <c r="AH584" s="73"/>
      <c r="AI584" s="73"/>
    </row>
    <row r="585" spans="1:35" ht="12.75" x14ac:dyDescent="0.2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  <c r="AA585" s="73"/>
      <c r="AB585" s="73"/>
      <c r="AC585" s="73"/>
      <c r="AD585" s="73"/>
      <c r="AE585" s="73"/>
      <c r="AF585" s="73"/>
      <c r="AG585" s="73"/>
      <c r="AH585" s="73"/>
      <c r="AI585" s="73"/>
    </row>
    <row r="586" spans="1:35" ht="12.75" x14ac:dyDescent="0.2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  <c r="AA586" s="73"/>
      <c r="AB586" s="73"/>
      <c r="AC586" s="73"/>
      <c r="AD586" s="73"/>
      <c r="AE586" s="73"/>
      <c r="AF586" s="73"/>
      <c r="AG586" s="73"/>
      <c r="AH586" s="73"/>
      <c r="AI586" s="73"/>
    </row>
    <row r="587" spans="1:35" ht="12.75" x14ac:dyDescent="0.2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  <c r="AA587" s="73"/>
      <c r="AB587" s="73"/>
      <c r="AC587" s="73"/>
      <c r="AD587" s="73"/>
      <c r="AE587" s="73"/>
      <c r="AF587" s="73"/>
      <c r="AG587" s="73"/>
      <c r="AH587" s="73"/>
      <c r="AI587" s="73"/>
    </row>
    <row r="588" spans="1:35" ht="12.75" x14ac:dyDescent="0.2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  <c r="AA588" s="73"/>
      <c r="AB588" s="73"/>
      <c r="AC588" s="73"/>
      <c r="AD588" s="73"/>
      <c r="AE588" s="73"/>
      <c r="AF588" s="73"/>
      <c r="AG588" s="73"/>
      <c r="AH588" s="73"/>
      <c r="AI588" s="73"/>
    </row>
    <row r="589" spans="1:35" ht="12.75" x14ac:dyDescent="0.2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  <c r="AA589" s="73"/>
      <c r="AB589" s="73"/>
      <c r="AC589" s="73"/>
      <c r="AD589" s="73"/>
      <c r="AE589" s="73"/>
      <c r="AF589" s="73"/>
      <c r="AG589" s="73"/>
      <c r="AH589" s="73"/>
      <c r="AI589" s="73"/>
    </row>
    <row r="590" spans="1:35" ht="12.75" x14ac:dyDescent="0.2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  <c r="AA590" s="73"/>
      <c r="AB590" s="73"/>
      <c r="AC590" s="73"/>
      <c r="AD590" s="73"/>
      <c r="AE590" s="73"/>
      <c r="AF590" s="73"/>
      <c r="AG590" s="73"/>
      <c r="AH590" s="73"/>
      <c r="AI590" s="73"/>
    </row>
    <row r="591" spans="1:35" ht="12.75" x14ac:dyDescent="0.2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  <c r="AA591" s="73"/>
      <c r="AB591" s="73"/>
      <c r="AC591" s="73"/>
      <c r="AD591" s="73"/>
      <c r="AE591" s="73"/>
      <c r="AF591" s="73"/>
      <c r="AG591" s="73"/>
      <c r="AH591" s="73"/>
      <c r="AI591" s="73"/>
    </row>
    <row r="592" spans="1:35" ht="12.75" x14ac:dyDescent="0.2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  <c r="AA592" s="73"/>
      <c r="AB592" s="73"/>
      <c r="AC592" s="73"/>
      <c r="AD592" s="73"/>
      <c r="AE592" s="73"/>
      <c r="AF592" s="73"/>
      <c r="AG592" s="73"/>
      <c r="AH592" s="73"/>
      <c r="AI592" s="73"/>
    </row>
    <row r="593" spans="1:35" ht="12.75" x14ac:dyDescent="0.2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  <c r="AA593" s="73"/>
      <c r="AB593" s="73"/>
      <c r="AC593" s="73"/>
      <c r="AD593" s="73"/>
      <c r="AE593" s="73"/>
      <c r="AF593" s="73"/>
      <c r="AG593" s="73"/>
      <c r="AH593" s="73"/>
      <c r="AI593" s="73"/>
    </row>
    <row r="594" spans="1:35" ht="12.75" x14ac:dyDescent="0.2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  <c r="AA594" s="73"/>
      <c r="AB594" s="73"/>
      <c r="AC594" s="73"/>
      <c r="AD594" s="73"/>
      <c r="AE594" s="73"/>
      <c r="AF594" s="73"/>
      <c r="AG594" s="73"/>
      <c r="AH594" s="73"/>
      <c r="AI594" s="73"/>
    </row>
    <row r="595" spans="1:35" ht="12.75" x14ac:dyDescent="0.2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  <c r="AA595" s="73"/>
      <c r="AB595" s="73"/>
      <c r="AC595" s="73"/>
      <c r="AD595" s="73"/>
      <c r="AE595" s="73"/>
      <c r="AF595" s="73"/>
      <c r="AG595" s="73"/>
      <c r="AH595" s="73"/>
      <c r="AI595" s="73"/>
    </row>
    <row r="596" spans="1:35" ht="12.75" x14ac:dyDescent="0.2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  <c r="AA596" s="73"/>
      <c r="AB596" s="73"/>
      <c r="AC596" s="73"/>
      <c r="AD596" s="73"/>
      <c r="AE596" s="73"/>
      <c r="AF596" s="73"/>
      <c r="AG596" s="73"/>
      <c r="AH596" s="73"/>
      <c r="AI596" s="73"/>
    </row>
    <row r="597" spans="1:35" ht="12.75" x14ac:dyDescent="0.2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  <c r="AA597" s="73"/>
      <c r="AB597" s="73"/>
      <c r="AC597" s="73"/>
      <c r="AD597" s="73"/>
      <c r="AE597" s="73"/>
      <c r="AF597" s="73"/>
      <c r="AG597" s="73"/>
      <c r="AH597" s="73"/>
      <c r="AI597" s="73"/>
    </row>
    <row r="598" spans="1:35" ht="12.75" x14ac:dyDescent="0.2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  <c r="AA598" s="73"/>
      <c r="AB598" s="73"/>
      <c r="AC598" s="73"/>
      <c r="AD598" s="73"/>
      <c r="AE598" s="73"/>
      <c r="AF598" s="73"/>
      <c r="AG598" s="73"/>
      <c r="AH598" s="73"/>
      <c r="AI598" s="73"/>
    </row>
    <row r="599" spans="1:35" ht="12.75" x14ac:dyDescent="0.2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  <c r="AA599" s="73"/>
      <c r="AB599" s="73"/>
      <c r="AC599" s="73"/>
      <c r="AD599" s="73"/>
      <c r="AE599" s="73"/>
      <c r="AF599" s="73"/>
      <c r="AG599" s="73"/>
      <c r="AH599" s="73"/>
      <c r="AI599" s="73"/>
    </row>
    <row r="600" spans="1:35" ht="12.75" x14ac:dyDescent="0.2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  <c r="AA600" s="73"/>
      <c r="AB600" s="73"/>
      <c r="AC600" s="73"/>
      <c r="AD600" s="73"/>
      <c r="AE600" s="73"/>
      <c r="AF600" s="73"/>
      <c r="AG600" s="73"/>
      <c r="AH600" s="73"/>
      <c r="AI600" s="73"/>
    </row>
    <row r="601" spans="1:35" ht="12.75" x14ac:dyDescent="0.2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  <c r="AA601" s="73"/>
      <c r="AB601" s="73"/>
      <c r="AC601" s="73"/>
      <c r="AD601" s="73"/>
      <c r="AE601" s="73"/>
      <c r="AF601" s="73"/>
      <c r="AG601" s="73"/>
      <c r="AH601" s="73"/>
      <c r="AI601" s="73"/>
    </row>
    <row r="602" spans="1:35" ht="12.75" x14ac:dyDescent="0.2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  <c r="AA602" s="73"/>
      <c r="AB602" s="73"/>
      <c r="AC602" s="73"/>
      <c r="AD602" s="73"/>
      <c r="AE602" s="73"/>
      <c r="AF602" s="73"/>
      <c r="AG602" s="73"/>
      <c r="AH602" s="73"/>
      <c r="AI602" s="73"/>
    </row>
    <row r="603" spans="1:35" ht="12.75" x14ac:dyDescent="0.2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  <c r="AA603" s="73"/>
      <c r="AB603" s="73"/>
      <c r="AC603" s="73"/>
      <c r="AD603" s="73"/>
      <c r="AE603" s="73"/>
      <c r="AF603" s="73"/>
      <c r="AG603" s="73"/>
      <c r="AH603" s="73"/>
      <c r="AI603" s="73"/>
    </row>
    <row r="604" spans="1:35" ht="12.75" x14ac:dyDescent="0.2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  <c r="AA604" s="73"/>
      <c r="AB604" s="73"/>
      <c r="AC604" s="73"/>
      <c r="AD604" s="73"/>
      <c r="AE604" s="73"/>
      <c r="AF604" s="73"/>
      <c r="AG604" s="73"/>
      <c r="AH604" s="73"/>
      <c r="AI604" s="73"/>
    </row>
    <row r="605" spans="1:35" ht="12.75" x14ac:dyDescent="0.2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  <c r="AA605" s="73"/>
      <c r="AB605" s="73"/>
      <c r="AC605" s="73"/>
      <c r="AD605" s="73"/>
      <c r="AE605" s="73"/>
      <c r="AF605" s="73"/>
      <c r="AG605" s="73"/>
      <c r="AH605" s="73"/>
      <c r="AI605" s="73"/>
    </row>
    <row r="606" spans="1:35" ht="12.75" x14ac:dyDescent="0.2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  <c r="AA606" s="73"/>
      <c r="AB606" s="73"/>
      <c r="AC606" s="73"/>
      <c r="AD606" s="73"/>
      <c r="AE606" s="73"/>
      <c r="AF606" s="73"/>
      <c r="AG606" s="73"/>
      <c r="AH606" s="73"/>
      <c r="AI606" s="73"/>
    </row>
    <row r="607" spans="1:35" ht="12.75" x14ac:dyDescent="0.2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  <c r="AA607" s="73"/>
      <c r="AB607" s="73"/>
      <c r="AC607" s="73"/>
      <c r="AD607" s="73"/>
      <c r="AE607" s="73"/>
      <c r="AF607" s="73"/>
      <c r="AG607" s="73"/>
      <c r="AH607" s="73"/>
      <c r="AI607" s="73"/>
    </row>
    <row r="608" spans="1:35" ht="12.75" x14ac:dyDescent="0.2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  <c r="AA608" s="73"/>
      <c r="AB608" s="73"/>
      <c r="AC608" s="73"/>
      <c r="AD608" s="73"/>
      <c r="AE608" s="73"/>
      <c r="AF608" s="73"/>
      <c r="AG608" s="73"/>
      <c r="AH608" s="73"/>
      <c r="AI608" s="73"/>
    </row>
    <row r="609" spans="1:35" ht="12.75" x14ac:dyDescent="0.2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  <c r="AA609" s="73"/>
      <c r="AB609" s="73"/>
      <c r="AC609" s="73"/>
      <c r="AD609" s="73"/>
      <c r="AE609" s="73"/>
      <c r="AF609" s="73"/>
      <c r="AG609" s="73"/>
      <c r="AH609" s="73"/>
      <c r="AI609" s="73"/>
    </row>
    <row r="610" spans="1:35" ht="12.75" x14ac:dyDescent="0.2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  <c r="AA610" s="73"/>
      <c r="AB610" s="73"/>
      <c r="AC610" s="73"/>
      <c r="AD610" s="73"/>
      <c r="AE610" s="73"/>
      <c r="AF610" s="73"/>
      <c r="AG610" s="73"/>
      <c r="AH610" s="73"/>
      <c r="AI610" s="73"/>
    </row>
    <row r="611" spans="1:35" ht="12.75" x14ac:dyDescent="0.2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  <c r="AA611" s="73"/>
      <c r="AB611" s="73"/>
      <c r="AC611" s="73"/>
      <c r="AD611" s="73"/>
      <c r="AE611" s="73"/>
      <c r="AF611" s="73"/>
      <c r="AG611" s="73"/>
      <c r="AH611" s="73"/>
      <c r="AI611" s="73"/>
    </row>
    <row r="612" spans="1:35" ht="12.75" x14ac:dyDescent="0.2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  <c r="AA612" s="73"/>
      <c r="AB612" s="73"/>
      <c r="AC612" s="73"/>
      <c r="AD612" s="73"/>
      <c r="AE612" s="73"/>
      <c r="AF612" s="73"/>
      <c r="AG612" s="73"/>
      <c r="AH612" s="73"/>
      <c r="AI612" s="73"/>
    </row>
    <row r="613" spans="1:35" ht="12.75" x14ac:dyDescent="0.2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  <c r="AA613" s="73"/>
      <c r="AB613" s="73"/>
      <c r="AC613" s="73"/>
      <c r="AD613" s="73"/>
      <c r="AE613" s="73"/>
      <c r="AF613" s="73"/>
      <c r="AG613" s="73"/>
      <c r="AH613" s="73"/>
      <c r="AI613" s="73"/>
    </row>
    <row r="614" spans="1:35" ht="12.75" x14ac:dyDescent="0.2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  <c r="AA614" s="73"/>
      <c r="AB614" s="73"/>
      <c r="AC614" s="73"/>
      <c r="AD614" s="73"/>
      <c r="AE614" s="73"/>
      <c r="AF614" s="73"/>
      <c r="AG614" s="73"/>
      <c r="AH614" s="73"/>
      <c r="AI614" s="73"/>
    </row>
    <row r="615" spans="1:35" ht="12.75" x14ac:dyDescent="0.2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  <c r="AA615" s="73"/>
      <c r="AB615" s="73"/>
      <c r="AC615" s="73"/>
      <c r="AD615" s="73"/>
      <c r="AE615" s="73"/>
      <c r="AF615" s="73"/>
      <c r="AG615" s="73"/>
      <c r="AH615" s="73"/>
      <c r="AI615" s="73"/>
    </row>
    <row r="616" spans="1:35" ht="12.75" x14ac:dyDescent="0.2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  <c r="AA616" s="73"/>
      <c r="AB616" s="73"/>
      <c r="AC616" s="73"/>
      <c r="AD616" s="73"/>
      <c r="AE616" s="73"/>
      <c r="AF616" s="73"/>
      <c r="AG616" s="73"/>
      <c r="AH616" s="73"/>
      <c r="AI616" s="73"/>
    </row>
    <row r="617" spans="1:35" ht="12.75" x14ac:dyDescent="0.2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  <c r="AA617" s="73"/>
      <c r="AB617" s="73"/>
      <c r="AC617" s="73"/>
      <c r="AD617" s="73"/>
      <c r="AE617" s="73"/>
      <c r="AF617" s="73"/>
      <c r="AG617" s="73"/>
      <c r="AH617" s="73"/>
      <c r="AI617" s="73"/>
    </row>
    <row r="618" spans="1:35" ht="12.75" x14ac:dyDescent="0.2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  <c r="AA618" s="73"/>
      <c r="AB618" s="73"/>
      <c r="AC618" s="73"/>
      <c r="AD618" s="73"/>
      <c r="AE618" s="73"/>
      <c r="AF618" s="73"/>
      <c r="AG618" s="73"/>
      <c r="AH618" s="73"/>
      <c r="AI618" s="73"/>
    </row>
    <row r="619" spans="1:35" ht="12.75" x14ac:dyDescent="0.2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  <c r="AA619" s="73"/>
      <c r="AB619" s="73"/>
      <c r="AC619" s="73"/>
      <c r="AD619" s="73"/>
      <c r="AE619" s="73"/>
      <c r="AF619" s="73"/>
      <c r="AG619" s="73"/>
      <c r="AH619" s="73"/>
      <c r="AI619" s="73"/>
    </row>
    <row r="620" spans="1:35" ht="12.75" x14ac:dyDescent="0.2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  <c r="AA620" s="73"/>
      <c r="AB620" s="73"/>
      <c r="AC620" s="73"/>
      <c r="AD620" s="73"/>
      <c r="AE620" s="73"/>
      <c r="AF620" s="73"/>
      <c r="AG620" s="73"/>
      <c r="AH620" s="73"/>
      <c r="AI620" s="73"/>
    </row>
    <row r="621" spans="1:35" ht="12.75" x14ac:dyDescent="0.2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  <c r="AA621" s="73"/>
      <c r="AB621" s="73"/>
      <c r="AC621" s="73"/>
      <c r="AD621" s="73"/>
      <c r="AE621" s="73"/>
      <c r="AF621" s="73"/>
      <c r="AG621" s="73"/>
      <c r="AH621" s="73"/>
      <c r="AI621" s="73"/>
    </row>
    <row r="622" spans="1:35" ht="12.75" x14ac:dyDescent="0.2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  <c r="AA622" s="73"/>
      <c r="AB622" s="73"/>
      <c r="AC622" s="73"/>
      <c r="AD622" s="73"/>
      <c r="AE622" s="73"/>
      <c r="AF622" s="73"/>
      <c r="AG622" s="73"/>
      <c r="AH622" s="73"/>
      <c r="AI622" s="73"/>
    </row>
    <row r="623" spans="1:35" ht="12.75" x14ac:dyDescent="0.2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  <c r="AA623" s="73"/>
      <c r="AB623" s="73"/>
      <c r="AC623" s="73"/>
      <c r="AD623" s="73"/>
      <c r="AE623" s="73"/>
      <c r="AF623" s="73"/>
      <c r="AG623" s="73"/>
      <c r="AH623" s="73"/>
      <c r="AI623" s="73"/>
    </row>
    <row r="624" spans="1:35" ht="12.75" x14ac:dyDescent="0.2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  <c r="AA624" s="73"/>
      <c r="AB624" s="73"/>
      <c r="AC624" s="73"/>
      <c r="AD624" s="73"/>
      <c r="AE624" s="73"/>
      <c r="AF624" s="73"/>
      <c r="AG624" s="73"/>
      <c r="AH624" s="73"/>
      <c r="AI624" s="73"/>
    </row>
    <row r="625" spans="1:35" ht="12.75" x14ac:dyDescent="0.2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  <c r="AA625" s="73"/>
      <c r="AB625" s="73"/>
      <c r="AC625" s="73"/>
      <c r="AD625" s="73"/>
      <c r="AE625" s="73"/>
      <c r="AF625" s="73"/>
      <c r="AG625" s="73"/>
      <c r="AH625" s="73"/>
      <c r="AI625" s="73"/>
    </row>
    <row r="626" spans="1:35" ht="12.75" x14ac:dyDescent="0.2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  <c r="AA626" s="73"/>
      <c r="AB626" s="73"/>
      <c r="AC626" s="73"/>
      <c r="AD626" s="73"/>
      <c r="AE626" s="73"/>
      <c r="AF626" s="73"/>
      <c r="AG626" s="73"/>
      <c r="AH626" s="73"/>
      <c r="AI626" s="73"/>
    </row>
    <row r="627" spans="1:35" ht="12.75" x14ac:dyDescent="0.2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  <c r="AA627" s="73"/>
      <c r="AB627" s="73"/>
      <c r="AC627" s="73"/>
      <c r="AD627" s="73"/>
      <c r="AE627" s="73"/>
      <c r="AF627" s="73"/>
      <c r="AG627" s="73"/>
      <c r="AH627" s="73"/>
      <c r="AI627" s="73"/>
    </row>
    <row r="628" spans="1:35" ht="12.75" x14ac:dyDescent="0.2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  <c r="AA628" s="73"/>
      <c r="AB628" s="73"/>
      <c r="AC628" s="73"/>
      <c r="AD628" s="73"/>
      <c r="AE628" s="73"/>
      <c r="AF628" s="73"/>
      <c r="AG628" s="73"/>
      <c r="AH628" s="73"/>
      <c r="AI628" s="73"/>
    </row>
    <row r="629" spans="1:35" ht="12.75" x14ac:dyDescent="0.2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  <c r="AA629" s="73"/>
      <c r="AB629" s="73"/>
      <c r="AC629" s="73"/>
      <c r="AD629" s="73"/>
      <c r="AE629" s="73"/>
      <c r="AF629" s="73"/>
      <c r="AG629" s="73"/>
      <c r="AH629" s="73"/>
      <c r="AI629" s="73"/>
    </row>
    <row r="630" spans="1:35" ht="12.75" x14ac:dyDescent="0.2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  <c r="AA630" s="73"/>
      <c r="AB630" s="73"/>
      <c r="AC630" s="73"/>
      <c r="AD630" s="73"/>
      <c r="AE630" s="73"/>
      <c r="AF630" s="73"/>
      <c r="AG630" s="73"/>
      <c r="AH630" s="73"/>
      <c r="AI630" s="73"/>
    </row>
    <row r="631" spans="1:35" ht="12.75" x14ac:dyDescent="0.2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  <c r="AA631" s="73"/>
      <c r="AB631" s="73"/>
      <c r="AC631" s="73"/>
      <c r="AD631" s="73"/>
      <c r="AE631" s="73"/>
      <c r="AF631" s="73"/>
      <c r="AG631" s="73"/>
      <c r="AH631" s="73"/>
      <c r="AI631" s="73"/>
    </row>
    <row r="632" spans="1:35" ht="12.75" x14ac:dyDescent="0.2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  <c r="AA632" s="73"/>
      <c r="AB632" s="73"/>
      <c r="AC632" s="73"/>
      <c r="AD632" s="73"/>
      <c r="AE632" s="73"/>
      <c r="AF632" s="73"/>
      <c r="AG632" s="73"/>
      <c r="AH632" s="73"/>
      <c r="AI632" s="73"/>
    </row>
    <row r="633" spans="1:35" ht="12.75" x14ac:dyDescent="0.2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  <c r="AA633" s="73"/>
      <c r="AB633" s="73"/>
      <c r="AC633" s="73"/>
      <c r="AD633" s="73"/>
      <c r="AE633" s="73"/>
      <c r="AF633" s="73"/>
      <c r="AG633" s="73"/>
      <c r="AH633" s="73"/>
      <c r="AI633" s="73"/>
    </row>
    <row r="634" spans="1:35" ht="12.75" x14ac:dyDescent="0.2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  <c r="AA634" s="73"/>
      <c r="AB634" s="73"/>
      <c r="AC634" s="73"/>
      <c r="AD634" s="73"/>
      <c r="AE634" s="73"/>
      <c r="AF634" s="73"/>
      <c r="AG634" s="73"/>
      <c r="AH634" s="73"/>
      <c r="AI634" s="73"/>
    </row>
    <row r="635" spans="1:35" ht="12.75" x14ac:dyDescent="0.2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  <c r="AA635" s="73"/>
      <c r="AB635" s="73"/>
      <c r="AC635" s="73"/>
      <c r="AD635" s="73"/>
      <c r="AE635" s="73"/>
      <c r="AF635" s="73"/>
      <c r="AG635" s="73"/>
      <c r="AH635" s="73"/>
      <c r="AI635" s="73"/>
    </row>
    <row r="636" spans="1:35" ht="12.75" x14ac:dyDescent="0.2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  <c r="AA636" s="73"/>
      <c r="AB636" s="73"/>
      <c r="AC636" s="73"/>
      <c r="AD636" s="73"/>
      <c r="AE636" s="73"/>
      <c r="AF636" s="73"/>
      <c r="AG636" s="73"/>
      <c r="AH636" s="73"/>
      <c r="AI636" s="73"/>
    </row>
    <row r="637" spans="1:35" ht="12.75" x14ac:dyDescent="0.2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  <c r="AA637" s="73"/>
      <c r="AB637" s="73"/>
      <c r="AC637" s="73"/>
      <c r="AD637" s="73"/>
      <c r="AE637" s="73"/>
      <c r="AF637" s="73"/>
      <c r="AG637" s="73"/>
      <c r="AH637" s="73"/>
      <c r="AI637" s="73"/>
    </row>
    <row r="638" spans="1:35" ht="12.75" x14ac:dyDescent="0.2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  <c r="AA638" s="73"/>
      <c r="AB638" s="73"/>
      <c r="AC638" s="73"/>
      <c r="AD638" s="73"/>
      <c r="AE638" s="73"/>
      <c r="AF638" s="73"/>
      <c r="AG638" s="73"/>
      <c r="AH638" s="73"/>
      <c r="AI638" s="73"/>
    </row>
    <row r="639" spans="1:35" ht="12.75" x14ac:dyDescent="0.2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  <c r="AA639" s="73"/>
      <c r="AB639" s="73"/>
      <c r="AC639" s="73"/>
      <c r="AD639" s="73"/>
      <c r="AE639" s="73"/>
      <c r="AF639" s="73"/>
      <c r="AG639" s="73"/>
      <c r="AH639" s="73"/>
      <c r="AI639" s="73"/>
    </row>
    <row r="640" spans="1:35" ht="12.75" x14ac:dyDescent="0.2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  <c r="AA640" s="73"/>
      <c r="AB640" s="73"/>
      <c r="AC640" s="73"/>
      <c r="AD640" s="73"/>
      <c r="AE640" s="73"/>
      <c r="AF640" s="73"/>
      <c r="AG640" s="73"/>
      <c r="AH640" s="73"/>
      <c r="AI640" s="73"/>
    </row>
    <row r="641" spans="1:35" ht="12.75" x14ac:dyDescent="0.2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  <c r="AA641" s="73"/>
      <c r="AB641" s="73"/>
      <c r="AC641" s="73"/>
      <c r="AD641" s="73"/>
      <c r="AE641" s="73"/>
      <c r="AF641" s="73"/>
      <c r="AG641" s="73"/>
      <c r="AH641" s="73"/>
      <c r="AI641" s="73"/>
    </row>
    <row r="642" spans="1:35" ht="12.75" x14ac:dyDescent="0.2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  <c r="AA642" s="73"/>
      <c r="AB642" s="73"/>
      <c r="AC642" s="73"/>
      <c r="AD642" s="73"/>
      <c r="AE642" s="73"/>
      <c r="AF642" s="73"/>
      <c r="AG642" s="73"/>
      <c r="AH642" s="73"/>
      <c r="AI642" s="73"/>
    </row>
    <row r="643" spans="1:35" ht="12.75" x14ac:dyDescent="0.2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  <c r="AA643" s="73"/>
      <c r="AB643" s="73"/>
      <c r="AC643" s="73"/>
      <c r="AD643" s="73"/>
      <c r="AE643" s="73"/>
      <c r="AF643" s="73"/>
      <c r="AG643" s="73"/>
      <c r="AH643" s="73"/>
      <c r="AI643" s="73"/>
    </row>
    <row r="644" spans="1:35" ht="12.75" x14ac:dyDescent="0.2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  <c r="AA644" s="73"/>
      <c r="AB644" s="73"/>
      <c r="AC644" s="73"/>
      <c r="AD644" s="73"/>
      <c r="AE644" s="73"/>
      <c r="AF644" s="73"/>
      <c r="AG644" s="73"/>
      <c r="AH644" s="73"/>
      <c r="AI644" s="73"/>
    </row>
    <row r="645" spans="1:35" ht="12.75" x14ac:dyDescent="0.2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  <c r="AA645" s="73"/>
      <c r="AB645" s="73"/>
      <c r="AC645" s="73"/>
      <c r="AD645" s="73"/>
      <c r="AE645" s="73"/>
      <c r="AF645" s="73"/>
      <c r="AG645" s="73"/>
      <c r="AH645" s="73"/>
      <c r="AI645" s="73"/>
    </row>
    <row r="646" spans="1:35" ht="12.75" x14ac:dyDescent="0.2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  <c r="AA646" s="73"/>
      <c r="AB646" s="73"/>
      <c r="AC646" s="73"/>
      <c r="AD646" s="73"/>
      <c r="AE646" s="73"/>
      <c r="AF646" s="73"/>
      <c r="AG646" s="73"/>
      <c r="AH646" s="73"/>
      <c r="AI646" s="73"/>
    </row>
    <row r="647" spans="1:35" ht="12.75" x14ac:dyDescent="0.2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  <c r="AA647" s="73"/>
      <c r="AB647" s="73"/>
      <c r="AC647" s="73"/>
      <c r="AD647" s="73"/>
      <c r="AE647" s="73"/>
      <c r="AF647" s="73"/>
      <c r="AG647" s="73"/>
      <c r="AH647" s="73"/>
      <c r="AI647" s="73"/>
    </row>
    <row r="648" spans="1:35" ht="12.75" x14ac:dyDescent="0.2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  <c r="AA648" s="73"/>
      <c r="AB648" s="73"/>
      <c r="AC648" s="73"/>
      <c r="AD648" s="73"/>
      <c r="AE648" s="73"/>
      <c r="AF648" s="73"/>
      <c r="AG648" s="73"/>
      <c r="AH648" s="73"/>
      <c r="AI648" s="73"/>
    </row>
    <row r="649" spans="1:35" ht="12.75" x14ac:dyDescent="0.2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  <c r="AA649" s="73"/>
      <c r="AB649" s="73"/>
      <c r="AC649" s="73"/>
      <c r="AD649" s="73"/>
      <c r="AE649" s="73"/>
      <c r="AF649" s="73"/>
      <c r="AG649" s="73"/>
      <c r="AH649" s="73"/>
      <c r="AI649" s="73"/>
    </row>
    <row r="650" spans="1:35" ht="12.75" x14ac:dyDescent="0.2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  <c r="AA650" s="73"/>
      <c r="AB650" s="73"/>
      <c r="AC650" s="73"/>
      <c r="AD650" s="73"/>
      <c r="AE650" s="73"/>
      <c r="AF650" s="73"/>
      <c r="AG650" s="73"/>
      <c r="AH650" s="73"/>
      <c r="AI650" s="73"/>
    </row>
    <row r="651" spans="1:35" ht="12.75" x14ac:dyDescent="0.2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  <c r="AA651" s="73"/>
      <c r="AB651" s="73"/>
      <c r="AC651" s="73"/>
      <c r="AD651" s="73"/>
      <c r="AE651" s="73"/>
      <c r="AF651" s="73"/>
      <c r="AG651" s="73"/>
      <c r="AH651" s="73"/>
      <c r="AI651" s="73"/>
    </row>
    <row r="652" spans="1:35" ht="12.75" x14ac:dyDescent="0.2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  <c r="AA652" s="73"/>
      <c r="AB652" s="73"/>
      <c r="AC652" s="73"/>
      <c r="AD652" s="73"/>
      <c r="AE652" s="73"/>
      <c r="AF652" s="73"/>
      <c r="AG652" s="73"/>
      <c r="AH652" s="73"/>
      <c r="AI652" s="73"/>
    </row>
    <row r="653" spans="1:35" ht="12.75" x14ac:dyDescent="0.2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  <c r="AA653" s="73"/>
      <c r="AB653" s="73"/>
      <c r="AC653" s="73"/>
      <c r="AD653" s="73"/>
      <c r="AE653" s="73"/>
      <c r="AF653" s="73"/>
      <c r="AG653" s="73"/>
      <c r="AH653" s="73"/>
      <c r="AI653" s="73"/>
    </row>
    <row r="654" spans="1:35" ht="12.75" x14ac:dyDescent="0.2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  <c r="AA654" s="73"/>
      <c r="AB654" s="73"/>
      <c r="AC654" s="73"/>
      <c r="AD654" s="73"/>
      <c r="AE654" s="73"/>
      <c r="AF654" s="73"/>
      <c r="AG654" s="73"/>
      <c r="AH654" s="73"/>
      <c r="AI654" s="73"/>
    </row>
    <row r="655" spans="1:35" ht="12.75" x14ac:dyDescent="0.2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  <c r="AA655" s="73"/>
      <c r="AB655" s="73"/>
      <c r="AC655" s="73"/>
      <c r="AD655" s="73"/>
      <c r="AE655" s="73"/>
      <c r="AF655" s="73"/>
      <c r="AG655" s="73"/>
      <c r="AH655" s="73"/>
      <c r="AI655" s="73"/>
    </row>
    <row r="656" spans="1:35" ht="12.75" x14ac:dyDescent="0.2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  <c r="AA656" s="73"/>
      <c r="AB656" s="73"/>
      <c r="AC656" s="73"/>
      <c r="AD656" s="73"/>
      <c r="AE656" s="73"/>
      <c r="AF656" s="73"/>
      <c r="AG656" s="73"/>
      <c r="AH656" s="73"/>
      <c r="AI656" s="73"/>
    </row>
    <row r="657" spans="1:35" ht="12.75" x14ac:dyDescent="0.2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  <c r="AA657" s="73"/>
      <c r="AB657" s="73"/>
      <c r="AC657" s="73"/>
      <c r="AD657" s="73"/>
      <c r="AE657" s="73"/>
      <c r="AF657" s="73"/>
      <c r="AG657" s="73"/>
      <c r="AH657" s="73"/>
      <c r="AI657" s="73"/>
    </row>
    <row r="658" spans="1:35" ht="12.75" x14ac:dyDescent="0.2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  <c r="AA658" s="73"/>
      <c r="AB658" s="73"/>
      <c r="AC658" s="73"/>
      <c r="AD658" s="73"/>
      <c r="AE658" s="73"/>
      <c r="AF658" s="73"/>
      <c r="AG658" s="73"/>
      <c r="AH658" s="73"/>
      <c r="AI658" s="73"/>
    </row>
    <row r="659" spans="1:35" ht="12.75" x14ac:dyDescent="0.2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  <c r="AA659" s="73"/>
      <c r="AB659" s="73"/>
      <c r="AC659" s="73"/>
      <c r="AD659" s="73"/>
      <c r="AE659" s="73"/>
      <c r="AF659" s="73"/>
      <c r="AG659" s="73"/>
      <c r="AH659" s="73"/>
      <c r="AI659" s="73"/>
    </row>
    <row r="660" spans="1:35" ht="12.75" x14ac:dyDescent="0.2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  <c r="AA660" s="73"/>
      <c r="AB660" s="73"/>
      <c r="AC660" s="73"/>
      <c r="AD660" s="73"/>
      <c r="AE660" s="73"/>
      <c r="AF660" s="73"/>
      <c r="AG660" s="73"/>
      <c r="AH660" s="73"/>
      <c r="AI660" s="73"/>
    </row>
    <row r="661" spans="1:35" ht="12.75" x14ac:dyDescent="0.2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  <c r="AA661" s="73"/>
      <c r="AB661" s="73"/>
      <c r="AC661" s="73"/>
      <c r="AD661" s="73"/>
      <c r="AE661" s="73"/>
      <c r="AF661" s="73"/>
      <c r="AG661" s="73"/>
      <c r="AH661" s="73"/>
      <c r="AI661" s="73"/>
    </row>
    <row r="662" spans="1:35" ht="12.75" x14ac:dyDescent="0.2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  <c r="AA662" s="73"/>
      <c r="AB662" s="73"/>
      <c r="AC662" s="73"/>
      <c r="AD662" s="73"/>
      <c r="AE662" s="73"/>
      <c r="AF662" s="73"/>
      <c r="AG662" s="73"/>
      <c r="AH662" s="73"/>
      <c r="AI662" s="73"/>
    </row>
    <row r="663" spans="1:35" ht="12.75" x14ac:dyDescent="0.2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  <c r="AA663" s="73"/>
      <c r="AB663" s="73"/>
      <c r="AC663" s="73"/>
      <c r="AD663" s="73"/>
      <c r="AE663" s="73"/>
      <c r="AF663" s="73"/>
      <c r="AG663" s="73"/>
      <c r="AH663" s="73"/>
      <c r="AI663" s="73"/>
    </row>
    <row r="664" spans="1:35" ht="12.75" x14ac:dyDescent="0.2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  <c r="AA664" s="73"/>
      <c r="AB664" s="73"/>
      <c r="AC664" s="73"/>
      <c r="AD664" s="73"/>
      <c r="AE664" s="73"/>
      <c r="AF664" s="73"/>
      <c r="AG664" s="73"/>
      <c r="AH664" s="73"/>
      <c r="AI664" s="73"/>
    </row>
    <row r="665" spans="1:35" ht="12.75" x14ac:dyDescent="0.2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  <c r="AA665" s="73"/>
      <c r="AB665" s="73"/>
      <c r="AC665" s="73"/>
      <c r="AD665" s="73"/>
      <c r="AE665" s="73"/>
      <c r="AF665" s="73"/>
      <c r="AG665" s="73"/>
      <c r="AH665" s="73"/>
      <c r="AI665" s="73"/>
    </row>
    <row r="666" spans="1:35" ht="12.75" x14ac:dyDescent="0.2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  <c r="AA666" s="73"/>
      <c r="AB666" s="73"/>
      <c r="AC666" s="73"/>
      <c r="AD666" s="73"/>
      <c r="AE666" s="73"/>
      <c r="AF666" s="73"/>
      <c r="AG666" s="73"/>
      <c r="AH666" s="73"/>
      <c r="AI666" s="73"/>
    </row>
    <row r="667" spans="1:35" ht="12.75" x14ac:dyDescent="0.2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  <c r="AA667" s="73"/>
      <c r="AB667" s="73"/>
      <c r="AC667" s="73"/>
      <c r="AD667" s="73"/>
      <c r="AE667" s="73"/>
      <c r="AF667" s="73"/>
      <c r="AG667" s="73"/>
      <c r="AH667" s="73"/>
      <c r="AI667" s="73"/>
    </row>
    <row r="668" spans="1:35" ht="12.75" x14ac:dyDescent="0.2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  <c r="AA668" s="73"/>
      <c r="AB668" s="73"/>
      <c r="AC668" s="73"/>
      <c r="AD668" s="73"/>
      <c r="AE668" s="73"/>
      <c r="AF668" s="73"/>
      <c r="AG668" s="73"/>
      <c r="AH668" s="73"/>
      <c r="AI668" s="73"/>
    </row>
    <row r="669" spans="1:35" ht="12.75" x14ac:dyDescent="0.2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  <c r="AA669" s="73"/>
      <c r="AB669" s="73"/>
      <c r="AC669" s="73"/>
      <c r="AD669" s="73"/>
      <c r="AE669" s="73"/>
      <c r="AF669" s="73"/>
      <c r="AG669" s="73"/>
      <c r="AH669" s="73"/>
      <c r="AI669" s="73"/>
    </row>
    <row r="670" spans="1:35" ht="12.75" x14ac:dyDescent="0.2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  <c r="AA670" s="73"/>
      <c r="AB670" s="73"/>
      <c r="AC670" s="73"/>
      <c r="AD670" s="73"/>
      <c r="AE670" s="73"/>
      <c r="AF670" s="73"/>
      <c r="AG670" s="73"/>
      <c r="AH670" s="73"/>
      <c r="AI670" s="73"/>
    </row>
    <row r="671" spans="1:35" ht="12.75" x14ac:dyDescent="0.2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  <c r="AA671" s="73"/>
      <c r="AB671" s="73"/>
      <c r="AC671" s="73"/>
      <c r="AD671" s="73"/>
      <c r="AE671" s="73"/>
      <c r="AF671" s="73"/>
      <c r="AG671" s="73"/>
      <c r="AH671" s="73"/>
      <c r="AI671" s="73"/>
    </row>
    <row r="672" spans="1:35" ht="12.75" x14ac:dyDescent="0.2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  <c r="AA672" s="73"/>
      <c r="AB672" s="73"/>
      <c r="AC672" s="73"/>
      <c r="AD672" s="73"/>
      <c r="AE672" s="73"/>
      <c r="AF672" s="73"/>
      <c r="AG672" s="73"/>
      <c r="AH672" s="73"/>
      <c r="AI672" s="73"/>
    </row>
    <row r="673" spans="1:35" ht="12.75" x14ac:dyDescent="0.2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  <c r="AA673" s="73"/>
      <c r="AB673" s="73"/>
      <c r="AC673" s="73"/>
      <c r="AD673" s="73"/>
      <c r="AE673" s="73"/>
      <c r="AF673" s="73"/>
      <c r="AG673" s="73"/>
      <c r="AH673" s="73"/>
      <c r="AI673" s="73"/>
    </row>
    <row r="674" spans="1:35" ht="12.75" x14ac:dyDescent="0.2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  <c r="AA674" s="73"/>
      <c r="AB674" s="73"/>
      <c r="AC674" s="73"/>
      <c r="AD674" s="73"/>
      <c r="AE674" s="73"/>
      <c r="AF674" s="73"/>
      <c r="AG674" s="73"/>
      <c r="AH674" s="73"/>
      <c r="AI674" s="73"/>
    </row>
    <row r="675" spans="1:35" ht="12.75" x14ac:dyDescent="0.2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  <c r="AA675" s="73"/>
      <c r="AB675" s="73"/>
      <c r="AC675" s="73"/>
      <c r="AD675" s="73"/>
      <c r="AE675" s="73"/>
      <c r="AF675" s="73"/>
      <c r="AG675" s="73"/>
      <c r="AH675" s="73"/>
      <c r="AI675" s="73"/>
    </row>
    <row r="676" spans="1:35" ht="12.75" x14ac:dyDescent="0.2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  <c r="AA676" s="73"/>
      <c r="AB676" s="73"/>
      <c r="AC676" s="73"/>
      <c r="AD676" s="73"/>
      <c r="AE676" s="73"/>
      <c r="AF676" s="73"/>
      <c r="AG676" s="73"/>
      <c r="AH676" s="73"/>
      <c r="AI676" s="73"/>
    </row>
    <row r="677" spans="1:35" ht="12.75" x14ac:dyDescent="0.2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  <c r="AA677" s="73"/>
      <c r="AB677" s="73"/>
      <c r="AC677" s="73"/>
      <c r="AD677" s="73"/>
      <c r="AE677" s="73"/>
      <c r="AF677" s="73"/>
      <c r="AG677" s="73"/>
      <c r="AH677" s="73"/>
      <c r="AI677" s="73"/>
    </row>
    <row r="678" spans="1:35" ht="12.75" x14ac:dyDescent="0.2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  <c r="AA678" s="73"/>
      <c r="AB678" s="73"/>
      <c r="AC678" s="73"/>
      <c r="AD678" s="73"/>
      <c r="AE678" s="73"/>
      <c r="AF678" s="73"/>
      <c r="AG678" s="73"/>
      <c r="AH678" s="73"/>
      <c r="AI678" s="73"/>
    </row>
    <row r="679" spans="1:35" ht="12.75" x14ac:dyDescent="0.2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  <c r="AA679" s="73"/>
      <c r="AB679" s="73"/>
      <c r="AC679" s="73"/>
      <c r="AD679" s="73"/>
      <c r="AE679" s="73"/>
      <c r="AF679" s="73"/>
      <c r="AG679" s="73"/>
      <c r="AH679" s="73"/>
      <c r="AI679" s="73"/>
    </row>
    <row r="680" spans="1:35" ht="12.75" x14ac:dyDescent="0.2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  <c r="AA680" s="73"/>
      <c r="AB680" s="73"/>
      <c r="AC680" s="73"/>
      <c r="AD680" s="73"/>
      <c r="AE680" s="73"/>
      <c r="AF680" s="73"/>
      <c r="AG680" s="73"/>
      <c r="AH680" s="73"/>
      <c r="AI680" s="73"/>
    </row>
    <row r="681" spans="1:35" ht="12.75" x14ac:dyDescent="0.2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  <c r="AA681" s="73"/>
      <c r="AB681" s="73"/>
      <c r="AC681" s="73"/>
      <c r="AD681" s="73"/>
      <c r="AE681" s="73"/>
      <c r="AF681" s="73"/>
      <c r="AG681" s="73"/>
      <c r="AH681" s="73"/>
      <c r="AI681" s="73"/>
    </row>
    <row r="682" spans="1:35" ht="12.75" x14ac:dyDescent="0.2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  <c r="AA682" s="73"/>
      <c r="AB682" s="73"/>
      <c r="AC682" s="73"/>
      <c r="AD682" s="73"/>
      <c r="AE682" s="73"/>
      <c r="AF682" s="73"/>
      <c r="AG682" s="73"/>
      <c r="AH682" s="73"/>
      <c r="AI682" s="73"/>
    </row>
    <row r="683" spans="1:35" ht="12.75" x14ac:dyDescent="0.2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  <c r="AA683" s="73"/>
      <c r="AB683" s="73"/>
      <c r="AC683" s="73"/>
      <c r="AD683" s="73"/>
      <c r="AE683" s="73"/>
      <c r="AF683" s="73"/>
      <c r="AG683" s="73"/>
      <c r="AH683" s="73"/>
      <c r="AI683" s="73"/>
    </row>
    <row r="684" spans="1:35" ht="12.75" x14ac:dyDescent="0.2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  <c r="AA684" s="73"/>
      <c r="AB684" s="73"/>
      <c r="AC684" s="73"/>
      <c r="AD684" s="73"/>
      <c r="AE684" s="73"/>
      <c r="AF684" s="73"/>
      <c r="AG684" s="73"/>
      <c r="AH684" s="73"/>
      <c r="AI684" s="73"/>
    </row>
    <row r="685" spans="1:35" ht="12.75" x14ac:dyDescent="0.2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  <c r="AA685" s="73"/>
      <c r="AB685" s="73"/>
      <c r="AC685" s="73"/>
      <c r="AD685" s="73"/>
      <c r="AE685" s="73"/>
      <c r="AF685" s="73"/>
      <c r="AG685" s="73"/>
      <c r="AH685" s="73"/>
      <c r="AI685" s="73"/>
    </row>
    <row r="686" spans="1:35" ht="12.75" x14ac:dyDescent="0.2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  <c r="AA686" s="73"/>
      <c r="AB686" s="73"/>
      <c r="AC686" s="73"/>
      <c r="AD686" s="73"/>
      <c r="AE686" s="73"/>
      <c r="AF686" s="73"/>
      <c r="AG686" s="73"/>
      <c r="AH686" s="73"/>
      <c r="AI686" s="73"/>
    </row>
    <row r="687" spans="1:35" ht="12.75" x14ac:dyDescent="0.2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  <c r="AA687" s="73"/>
      <c r="AB687" s="73"/>
      <c r="AC687" s="73"/>
      <c r="AD687" s="73"/>
      <c r="AE687" s="73"/>
      <c r="AF687" s="73"/>
      <c r="AG687" s="73"/>
      <c r="AH687" s="73"/>
      <c r="AI687" s="73"/>
    </row>
    <row r="688" spans="1:35" ht="12.75" x14ac:dyDescent="0.2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  <c r="AA688" s="73"/>
      <c r="AB688" s="73"/>
      <c r="AC688" s="73"/>
      <c r="AD688" s="73"/>
      <c r="AE688" s="73"/>
      <c r="AF688" s="73"/>
      <c r="AG688" s="73"/>
      <c r="AH688" s="73"/>
      <c r="AI688" s="73"/>
    </row>
    <row r="689" spans="1:35" ht="12.75" x14ac:dyDescent="0.2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  <c r="AA689" s="73"/>
      <c r="AB689" s="73"/>
      <c r="AC689" s="73"/>
      <c r="AD689" s="73"/>
      <c r="AE689" s="73"/>
      <c r="AF689" s="73"/>
      <c r="AG689" s="73"/>
      <c r="AH689" s="73"/>
      <c r="AI689" s="73"/>
    </row>
    <row r="690" spans="1:35" ht="12.75" x14ac:dyDescent="0.2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  <c r="AA690" s="73"/>
      <c r="AB690" s="73"/>
      <c r="AC690" s="73"/>
      <c r="AD690" s="73"/>
      <c r="AE690" s="73"/>
      <c r="AF690" s="73"/>
      <c r="AG690" s="73"/>
      <c r="AH690" s="73"/>
      <c r="AI690" s="73"/>
    </row>
    <row r="691" spans="1:35" ht="12.75" x14ac:dyDescent="0.2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  <c r="AA691" s="73"/>
      <c r="AB691" s="73"/>
      <c r="AC691" s="73"/>
      <c r="AD691" s="73"/>
      <c r="AE691" s="73"/>
      <c r="AF691" s="73"/>
      <c r="AG691" s="73"/>
      <c r="AH691" s="73"/>
      <c r="AI691" s="73"/>
    </row>
    <row r="692" spans="1:35" ht="12.75" x14ac:dyDescent="0.2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  <c r="AA692" s="73"/>
      <c r="AB692" s="73"/>
      <c r="AC692" s="73"/>
      <c r="AD692" s="73"/>
      <c r="AE692" s="73"/>
      <c r="AF692" s="73"/>
      <c r="AG692" s="73"/>
      <c r="AH692" s="73"/>
      <c r="AI692" s="73"/>
    </row>
    <row r="693" spans="1:35" ht="12.75" x14ac:dyDescent="0.2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  <c r="AA693" s="73"/>
      <c r="AB693" s="73"/>
      <c r="AC693" s="73"/>
      <c r="AD693" s="73"/>
      <c r="AE693" s="73"/>
      <c r="AF693" s="73"/>
      <c r="AG693" s="73"/>
      <c r="AH693" s="73"/>
      <c r="AI693" s="73"/>
    </row>
    <row r="694" spans="1:35" ht="12.75" x14ac:dyDescent="0.2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  <c r="AA694" s="73"/>
      <c r="AB694" s="73"/>
      <c r="AC694" s="73"/>
      <c r="AD694" s="73"/>
      <c r="AE694" s="73"/>
      <c r="AF694" s="73"/>
      <c r="AG694" s="73"/>
      <c r="AH694" s="73"/>
      <c r="AI694" s="73"/>
    </row>
    <row r="695" spans="1:35" ht="12.75" x14ac:dyDescent="0.2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  <c r="AA695" s="73"/>
      <c r="AB695" s="73"/>
      <c r="AC695" s="73"/>
      <c r="AD695" s="73"/>
      <c r="AE695" s="73"/>
      <c r="AF695" s="73"/>
      <c r="AG695" s="73"/>
      <c r="AH695" s="73"/>
      <c r="AI695" s="73"/>
    </row>
    <row r="696" spans="1:35" ht="12.75" x14ac:dyDescent="0.2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  <c r="AA696" s="73"/>
      <c r="AB696" s="73"/>
      <c r="AC696" s="73"/>
      <c r="AD696" s="73"/>
      <c r="AE696" s="73"/>
      <c r="AF696" s="73"/>
      <c r="AG696" s="73"/>
      <c r="AH696" s="73"/>
      <c r="AI696" s="73"/>
    </row>
    <row r="697" spans="1:35" ht="12.75" x14ac:dyDescent="0.2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  <c r="AA697" s="73"/>
      <c r="AB697" s="73"/>
      <c r="AC697" s="73"/>
      <c r="AD697" s="73"/>
      <c r="AE697" s="73"/>
      <c r="AF697" s="73"/>
      <c r="AG697" s="73"/>
      <c r="AH697" s="73"/>
      <c r="AI697" s="73"/>
    </row>
    <row r="698" spans="1:35" ht="12.75" x14ac:dyDescent="0.2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  <c r="AA698" s="73"/>
      <c r="AB698" s="73"/>
      <c r="AC698" s="73"/>
      <c r="AD698" s="73"/>
      <c r="AE698" s="73"/>
      <c r="AF698" s="73"/>
      <c r="AG698" s="73"/>
      <c r="AH698" s="73"/>
      <c r="AI698" s="73"/>
    </row>
    <row r="699" spans="1:35" ht="12.75" x14ac:dyDescent="0.2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  <c r="AA699" s="73"/>
      <c r="AB699" s="73"/>
      <c r="AC699" s="73"/>
      <c r="AD699" s="73"/>
      <c r="AE699" s="73"/>
      <c r="AF699" s="73"/>
      <c r="AG699" s="73"/>
      <c r="AH699" s="73"/>
      <c r="AI699" s="73"/>
    </row>
    <row r="700" spans="1:35" ht="12.75" x14ac:dyDescent="0.2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  <c r="AA700" s="73"/>
      <c r="AB700" s="73"/>
      <c r="AC700" s="73"/>
      <c r="AD700" s="73"/>
      <c r="AE700" s="73"/>
      <c r="AF700" s="73"/>
      <c r="AG700" s="73"/>
      <c r="AH700" s="73"/>
      <c r="AI700" s="73"/>
    </row>
    <row r="701" spans="1:35" ht="12.75" x14ac:dyDescent="0.2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  <c r="AA701" s="73"/>
      <c r="AB701" s="73"/>
      <c r="AC701" s="73"/>
      <c r="AD701" s="73"/>
      <c r="AE701" s="73"/>
      <c r="AF701" s="73"/>
      <c r="AG701" s="73"/>
      <c r="AH701" s="73"/>
      <c r="AI701" s="73"/>
    </row>
    <row r="702" spans="1:35" ht="12.75" x14ac:dyDescent="0.2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  <c r="AA702" s="73"/>
      <c r="AB702" s="73"/>
      <c r="AC702" s="73"/>
      <c r="AD702" s="73"/>
      <c r="AE702" s="73"/>
      <c r="AF702" s="73"/>
      <c r="AG702" s="73"/>
      <c r="AH702" s="73"/>
      <c r="AI702" s="73"/>
    </row>
    <row r="703" spans="1:35" ht="12.75" x14ac:dyDescent="0.2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  <c r="AA703" s="73"/>
      <c r="AB703" s="73"/>
      <c r="AC703" s="73"/>
      <c r="AD703" s="73"/>
      <c r="AE703" s="73"/>
      <c r="AF703" s="73"/>
      <c r="AG703" s="73"/>
      <c r="AH703" s="73"/>
      <c r="AI703" s="73"/>
    </row>
    <row r="704" spans="1:35" ht="12.75" x14ac:dyDescent="0.2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  <c r="AA704" s="73"/>
      <c r="AB704" s="73"/>
      <c r="AC704" s="73"/>
      <c r="AD704" s="73"/>
      <c r="AE704" s="73"/>
      <c r="AF704" s="73"/>
      <c r="AG704" s="73"/>
      <c r="AH704" s="73"/>
      <c r="AI704" s="73"/>
    </row>
    <row r="705" spans="1:35" ht="12.75" x14ac:dyDescent="0.2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  <c r="AA705" s="73"/>
      <c r="AB705" s="73"/>
      <c r="AC705" s="73"/>
      <c r="AD705" s="73"/>
      <c r="AE705" s="73"/>
      <c r="AF705" s="73"/>
      <c r="AG705" s="73"/>
      <c r="AH705" s="73"/>
      <c r="AI705" s="73"/>
    </row>
    <row r="706" spans="1:35" ht="12.75" x14ac:dyDescent="0.2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  <c r="AA706" s="73"/>
      <c r="AB706" s="73"/>
      <c r="AC706" s="73"/>
      <c r="AD706" s="73"/>
      <c r="AE706" s="73"/>
      <c r="AF706" s="73"/>
      <c r="AG706" s="73"/>
      <c r="AH706" s="73"/>
      <c r="AI706" s="73"/>
    </row>
    <row r="707" spans="1:35" ht="12.75" x14ac:dyDescent="0.2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  <c r="AA707" s="73"/>
      <c r="AB707" s="73"/>
      <c r="AC707" s="73"/>
      <c r="AD707" s="73"/>
      <c r="AE707" s="73"/>
      <c r="AF707" s="73"/>
      <c r="AG707" s="73"/>
      <c r="AH707" s="73"/>
      <c r="AI707" s="73"/>
    </row>
    <row r="708" spans="1:35" ht="12.75" x14ac:dyDescent="0.2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  <c r="AA708" s="73"/>
      <c r="AB708" s="73"/>
      <c r="AC708" s="73"/>
      <c r="AD708" s="73"/>
      <c r="AE708" s="73"/>
      <c r="AF708" s="73"/>
      <c r="AG708" s="73"/>
      <c r="AH708" s="73"/>
      <c r="AI708" s="73"/>
    </row>
    <row r="709" spans="1:35" ht="12.75" x14ac:dyDescent="0.2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  <c r="AA709" s="73"/>
      <c r="AB709" s="73"/>
      <c r="AC709" s="73"/>
      <c r="AD709" s="73"/>
      <c r="AE709" s="73"/>
      <c r="AF709" s="73"/>
      <c r="AG709" s="73"/>
      <c r="AH709" s="73"/>
      <c r="AI709" s="73"/>
    </row>
    <row r="710" spans="1:35" ht="12.75" x14ac:dyDescent="0.2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  <c r="AA710" s="73"/>
      <c r="AB710" s="73"/>
      <c r="AC710" s="73"/>
      <c r="AD710" s="73"/>
      <c r="AE710" s="73"/>
      <c r="AF710" s="73"/>
      <c r="AG710" s="73"/>
      <c r="AH710" s="73"/>
      <c r="AI710" s="73"/>
    </row>
    <row r="711" spans="1:35" ht="12.75" x14ac:dyDescent="0.2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  <c r="AA711" s="73"/>
      <c r="AB711" s="73"/>
      <c r="AC711" s="73"/>
      <c r="AD711" s="73"/>
      <c r="AE711" s="73"/>
      <c r="AF711" s="73"/>
      <c r="AG711" s="73"/>
      <c r="AH711" s="73"/>
      <c r="AI711" s="73"/>
    </row>
    <row r="712" spans="1:35" ht="12.75" x14ac:dyDescent="0.2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  <c r="AA712" s="73"/>
      <c r="AB712" s="73"/>
      <c r="AC712" s="73"/>
      <c r="AD712" s="73"/>
      <c r="AE712" s="73"/>
      <c r="AF712" s="73"/>
      <c r="AG712" s="73"/>
      <c r="AH712" s="73"/>
      <c r="AI712" s="73"/>
    </row>
    <row r="713" spans="1:35" ht="12.75" x14ac:dyDescent="0.2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  <c r="AA713" s="73"/>
      <c r="AB713" s="73"/>
      <c r="AC713" s="73"/>
      <c r="AD713" s="73"/>
      <c r="AE713" s="73"/>
      <c r="AF713" s="73"/>
      <c r="AG713" s="73"/>
      <c r="AH713" s="73"/>
      <c r="AI713" s="73"/>
    </row>
    <row r="714" spans="1:35" ht="12.75" x14ac:dyDescent="0.2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  <c r="AA714" s="73"/>
      <c r="AB714" s="73"/>
      <c r="AC714" s="73"/>
      <c r="AD714" s="73"/>
      <c r="AE714" s="73"/>
      <c r="AF714" s="73"/>
      <c r="AG714" s="73"/>
      <c r="AH714" s="73"/>
      <c r="AI714" s="73"/>
    </row>
    <row r="715" spans="1:35" ht="12.75" x14ac:dyDescent="0.2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  <c r="AA715" s="73"/>
      <c r="AB715" s="73"/>
      <c r="AC715" s="73"/>
      <c r="AD715" s="73"/>
      <c r="AE715" s="73"/>
      <c r="AF715" s="73"/>
      <c r="AG715" s="73"/>
      <c r="AH715" s="73"/>
      <c r="AI715" s="73"/>
    </row>
    <row r="716" spans="1:35" ht="12.75" x14ac:dyDescent="0.2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  <c r="AA716" s="73"/>
      <c r="AB716" s="73"/>
      <c r="AC716" s="73"/>
      <c r="AD716" s="73"/>
      <c r="AE716" s="73"/>
      <c r="AF716" s="73"/>
      <c r="AG716" s="73"/>
      <c r="AH716" s="73"/>
      <c r="AI716" s="73"/>
    </row>
    <row r="717" spans="1:35" ht="12.75" x14ac:dyDescent="0.2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  <c r="AA717" s="73"/>
      <c r="AB717" s="73"/>
      <c r="AC717" s="73"/>
      <c r="AD717" s="73"/>
      <c r="AE717" s="73"/>
      <c r="AF717" s="73"/>
      <c r="AG717" s="73"/>
      <c r="AH717" s="73"/>
      <c r="AI717" s="73"/>
    </row>
    <row r="718" spans="1:35" ht="12.75" x14ac:dyDescent="0.2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  <c r="AA718" s="73"/>
      <c r="AB718" s="73"/>
      <c r="AC718" s="73"/>
      <c r="AD718" s="73"/>
      <c r="AE718" s="73"/>
      <c r="AF718" s="73"/>
      <c r="AG718" s="73"/>
      <c r="AH718" s="73"/>
      <c r="AI718" s="73"/>
    </row>
    <row r="719" spans="1:35" ht="12.75" x14ac:dyDescent="0.2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  <c r="AA719" s="73"/>
      <c r="AB719" s="73"/>
      <c r="AC719" s="73"/>
      <c r="AD719" s="73"/>
      <c r="AE719" s="73"/>
      <c r="AF719" s="73"/>
      <c r="AG719" s="73"/>
      <c r="AH719" s="73"/>
      <c r="AI719" s="73"/>
    </row>
    <row r="720" spans="1:35" ht="12.75" x14ac:dyDescent="0.2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  <c r="AA720" s="73"/>
      <c r="AB720" s="73"/>
      <c r="AC720" s="73"/>
      <c r="AD720" s="73"/>
      <c r="AE720" s="73"/>
      <c r="AF720" s="73"/>
      <c r="AG720" s="73"/>
      <c r="AH720" s="73"/>
      <c r="AI720" s="73"/>
    </row>
    <row r="721" spans="1:35" ht="12.75" x14ac:dyDescent="0.2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  <c r="AA721" s="73"/>
      <c r="AB721" s="73"/>
      <c r="AC721" s="73"/>
      <c r="AD721" s="73"/>
      <c r="AE721" s="73"/>
      <c r="AF721" s="73"/>
      <c r="AG721" s="73"/>
      <c r="AH721" s="73"/>
      <c r="AI721" s="73"/>
    </row>
    <row r="722" spans="1:35" ht="12.75" x14ac:dyDescent="0.2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  <c r="AA722" s="73"/>
      <c r="AB722" s="73"/>
      <c r="AC722" s="73"/>
      <c r="AD722" s="73"/>
      <c r="AE722" s="73"/>
      <c r="AF722" s="73"/>
      <c r="AG722" s="73"/>
      <c r="AH722" s="73"/>
      <c r="AI722" s="73"/>
    </row>
    <row r="723" spans="1:35" ht="12.75" x14ac:dyDescent="0.2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  <c r="AA723" s="73"/>
      <c r="AB723" s="73"/>
      <c r="AC723" s="73"/>
      <c r="AD723" s="73"/>
      <c r="AE723" s="73"/>
      <c r="AF723" s="73"/>
      <c r="AG723" s="73"/>
      <c r="AH723" s="73"/>
      <c r="AI723" s="73"/>
    </row>
    <row r="724" spans="1:35" ht="12.75" x14ac:dyDescent="0.2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  <c r="AA724" s="73"/>
      <c r="AB724" s="73"/>
      <c r="AC724" s="73"/>
      <c r="AD724" s="73"/>
      <c r="AE724" s="73"/>
      <c r="AF724" s="73"/>
      <c r="AG724" s="73"/>
      <c r="AH724" s="73"/>
      <c r="AI724" s="73"/>
    </row>
    <row r="725" spans="1:35" ht="12.75" x14ac:dyDescent="0.2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  <c r="AA725" s="73"/>
      <c r="AB725" s="73"/>
      <c r="AC725" s="73"/>
      <c r="AD725" s="73"/>
      <c r="AE725" s="73"/>
      <c r="AF725" s="73"/>
      <c r="AG725" s="73"/>
      <c r="AH725" s="73"/>
      <c r="AI725" s="73"/>
    </row>
    <row r="726" spans="1:35" ht="12.75" x14ac:dyDescent="0.2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  <c r="AA726" s="73"/>
      <c r="AB726" s="73"/>
      <c r="AC726" s="73"/>
      <c r="AD726" s="73"/>
      <c r="AE726" s="73"/>
      <c r="AF726" s="73"/>
      <c r="AG726" s="73"/>
      <c r="AH726" s="73"/>
      <c r="AI726" s="73"/>
    </row>
    <row r="727" spans="1:35" ht="12.75" x14ac:dyDescent="0.2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  <c r="AA727" s="73"/>
      <c r="AB727" s="73"/>
      <c r="AC727" s="73"/>
      <c r="AD727" s="73"/>
      <c r="AE727" s="73"/>
      <c r="AF727" s="73"/>
      <c r="AG727" s="73"/>
      <c r="AH727" s="73"/>
      <c r="AI727" s="73"/>
    </row>
    <row r="728" spans="1:35" ht="12.75" x14ac:dyDescent="0.2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  <c r="AA728" s="73"/>
      <c r="AB728" s="73"/>
      <c r="AC728" s="73"/>
      <c r="AD728" s="73"/>
      <c r="AE728" s="73"/>
      <c r="AF728" s="73"/>
      <c r="AG728" s="73"/>
      <c r="AH728" s="73"/>
      <c r="AI728" s="73"/>
    </row>
    <row r="729" spans="1:35" ht="12.75" x14ac:dyDescent="0.2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  <c r="AA729" s="73"/>
      <c r="AB729" s="73"/>
      <c r="AC729" s="73"/>
      <c r="AD729" s="73"/>
      <c r="AE729" s="73"/>
      <c r="AF729" s="73"/>
      <c r="AG729" s="73"/>
      <c r="AH729" s="73"/>
      <c r="AI729" s="73"/>
    </row>
    <row r="730" spans="1:35" ht="12.75" x14ac:dyDescent="0.2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  <c r="AA730" s="73"/>
      <c r="AB730" s="73"/>
      <c r="AC730" s="73"/>
      <c r="AD730" s="73"/>
      <c r="AE730" s="73"/>
      <c r="AF730" s="73"/>
      <c r="AG730" s="73"/>
      <c r="AH730" s="73"/>
      <c r="AI730" s="73"/>
    </row>
    <row r="731" spans="1:35" ht="12.75" x14ac:dyDescent="0.2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  <c r="AA731" s="73"/>
      <c r="AB731" s="73"/>
      <c r="AC731" s="73"/>
      <c r="AD731" s="73"/>
      <c r="AE731" s="73"/>
      <c r="AF731" s="73"/>
      <c r="AG731" s="73"/>
      <c r="AH731" s="73"/>
      <c r="AI731" s="73"/>
    </row>
    <row r="732" spans="1:35" ht="12.75" x14ac:dyDescent="0.2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  <c r="AA732" s="73"/>
      <c r="AB732" s="73"/>
      <c r="AC732" s="73"/>
      <c r="AD732" s="73"/>
      <c r="AE732" s="73"/>
      <c r="AF732" s="73"/>
      <c r="AG732" s="73"/>
      <c r="AH732" s="73"/>
      <c r="AI732" s="73"/>
    </row>
    <row r="733" spans="1:35" ht="12.75" x14ac:dyDescent="0.2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  <c r="AA733" s="73"/>
      <c r="AB733" s="73"/>
      <c r="AC733" s="73"/>
      <c r="AD733" s="73"/>
      <c r="AE733" s="73"/>
      <c r="AF733" s="73"/>
      <c r="AG733" s="73"/>
      <c r="AH733" s="73"/>
      <c r="AI733" s="73"/>
    </row>
    <row r="734" spans="1:35" ht="12.75" x14ac:dyDescent="0.2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  <c r="AA734" s="73"/>
      <c r="AB734" s="73"/>
      <c r="AC734" s="73"/>
      <c r="AD734" s="73"/>
      <c r="AE734" s="73"/>
      <c r="AF734" s="73"/>
      <c r="AG734" s="73"/>
      <c r="AH734" s="73"/>
      <c r="AI734" s="73"/>
    </row>
    <row r="735" spans="1:35" ht="12.75" x14ac:dyDescent="0.2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  <c r="AA735" s="73"/>
      <c r="AB735" s="73"/>
      <c r="AC735" s="73"/>
      <c r="AD735" s="73"/>
      <c r="AE735" s="73"/>
      <c r="AF735" s="73"/>
      <c r="AG735" s="73"/>
      <c r="AH735" s="73"/>
      <c r="AI735" s="73"/>
    </row>
    <row r="736" spans="1:35" ht="12.75" x14ac:dyDescent="0.2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  <c r="AA736" s="73"/>
      <c r="AB736" s="73"/>
      <c r="AC736" s="73"/>
      <c r="AD736" s="73"/>
      <c r="AE736" s="73"/>
      <c r="AF736" s="73"/>
      <c r="AG736" s="73"/>
      <c r="AH736" s="73"/>
      <c r="AI736" s="73"/>
    </row>
    <row r="737" spans="1:35" ht="12.75" x14ac:dyDescent="0.2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  <c r="AA737" s="73"/>
      <c r="AB737" s="73"/>
      <c r="AC737" s="73"/>
      <c r="AD737" s="73"/>
      <c r="AE737" s="73"/>
      <c r="AF737" s="73"/>
      <c r="AG737" s="73"/>
      <c r="AH737" s="73"/>
      <c r="AI737" s="73"/>
    </row>
    <row r="738" spans="1:35" ht="12.75" x14ac:dyDescent="0.2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  <c r="AA738" s="73"/>
      <c r="AB738" s="73"/>
      <c r="AC738" s="73"/>
      <c r="AD738" s="73"/>
      <c r="AE738" s="73"/>
      <c r="AF738" s="73"/>
      <c r="AG738" s="73"/>
      <c r="AH738" s="73"/>
      <c r="AI738" s="73"/>
    </row>
    <row r="739" spans="1:35" ht="12.75" x14ac:dyDescent="0.2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  <c r="AA739" s="73"/>
      <c r="AB739" s="73"/>
      <c r="AC739" s="73"/>
      <c r="AD739" s="73"/>
      <c r="AE739" s="73"/>
      <c r="AF739" s="73"/>
      <c r="AG739" s="73"/>
      <c r="AH739" s="73"/>
      <c r="AI739" s="73"/>
    </row>
    <row r="740" spans="1:35" ht="12.75" x14ac:dyDescent="0.2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  <c r="AA740" s="73"/>
      <c r="AB740" s="73"/>
      <c r="AC740" s="73"/>
      <c r="AD740" s="73"/>
      <c r="AE740" s="73"/>
      <c r="AF740" s="73"/>
      <c r="AG740" s="73"/>
      <c r="AH740" s="73"/>
      <c r="AI740" s="73"/>
    </row>
    <row r="741" spans="1:35" ht="12.75" x14ac:dyDescent="0.2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  <c r="AA741" s="73"/>
      <c r="AB741" s="73"/>
      <c r="AC741" s="73"/>
      <c r="AD741" s="73"/>
      <c r="AE741" s="73"/>
      <c r="AF741" s="73"/>
      <c r="AG741" s="73"/>
      <c r="AH741" s="73"/>
      <c r="AI741" s="73"/>
    </row>
    <row r="742" spans="1:35" ht="12.75" x14ac:dyDescent="0.2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  <c r="AA742" s="73"/>
      <c r="AB742" s="73"/>
      <c r="AC742" s="73"/>
      <c r="AD742" s="73"/>
      <c r="AE742" s="73"/>
      <c r="AF742" s="73"/>
      <c r="AG742" s="73"/>
      <c r="AH742" s="73"/>
      <c r="AI742" s="73"/>
    </row>
    <row r="743" spans="1:35" ht="12.75" x14ac:dyDescent="0.2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  <c r="AA743" s="73"/>
      <c r="AB743" s="73"/>
      <c r="AC743" s="73"/>
      <c r="AD743" s="73"/>
      <c r="AE743" s="73"/>
      <c r="AF743" s="73"/>
      <c r="AG743" s="73"/>
      <c r="AH743" s="73"/>
      <c r="AI743" s="73"/>
    </row>
    <row r="744" spans="1:35" ht="12.75" x14ac:dyDescent="0.2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  <c r="AA744" s="73"/>
      <c r="AB744" s="73"/>
      <c r="AC744" s="73"/>
      <c r="AD744" s="73"/>
      <c r="AE744" s="73"/>
      <c r="AF744" s="73"/>
      <c r="AG744" s="73"/>
      <c r="AH744" s="73"/>
      <c r="AI744" s="73"/>
    </row>
    <row r="745" spans="1:35" ht="12.75" x14ac:dyDescent="0.2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  <c r="AA745" s="73"/>
      <c r="AB745" s="73"/>
      <c r="AC745" s="73"/>
      <c r="AD745" s="73"/>
      <c r="AE745" s="73"/>
      <c r="AF745" s="73"/>
      <c r="AG745" s="73"/>
      <c r="AH745" s="73"/>
      <c r="AI745" s="73"/>
    </row>
    <row r="746" spans="1:35" ht="12.75" x14ac:dyDescent="0.2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  <c r="AA746" s="73"/>
      <c r="AB746" s="73"/>
      <c r="AC746" s="73"/>
      <c r="AD746" s="73"/>
      <c r="AE746" s="73"/>
      <c r="AF746" s="73"/>
      <c r="AG746" s="73"/>
      <c r="AH746" s="73"/>
      <c r="AI746" s="73"/>
    </row>
    <row r="747" spans="1:35" ht="12.75" x14ac:dyDescent="0.2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  <c r="AA747" s="73"/>
      <c r="AB747" s="73"/>
      <c r="AC747" s="73"/>
      <c r="AD747" s="73"/>
      <c r="AE747" s="73"/>
      <c r="AF747" s="73"/>
      <c r="AG747" s="73"/>
      <c r="AH747" s="73"/>
      <c r="AI747" s="73"/>
    </row>
    <row r="748" spans="1:35" ht="12.75" x14ac:dyDescent="0.2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  <c r="AA748" s="73"/>
      <c r="AB748" s="73"/>
      <c r="AC748" s="73"/>
      <c r="AD748" s="73"/>
      <c r="AE748" s="73"/>
      <c r="AF748" s="73"/>
      <c r="AG748" s="73"/>
      <c r="AH748" s="73"/>
      <c r="AI748" s="73"/>
    </row>
    <row r="749" spans="1:35" ht="12.75" x14ac:dyDescent="0.2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  <c r="AA749" s="73"/>
      <c r="AB749" s="73"/>
      <c r="AC749" s="73"/>
      <c r="AD749" s="73"/>
      <c r="AE749" s="73"/>
      <c r="AF749" s="73"/>
      <c r="AG749" s="73"/>
      <c r="AH749" s="73"/>
      <c r="AI749" s="73"/>
    </row>
    <row r="750" spans="1:35" ht="12.75" x14ac:dyDescent="0.2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  <c r="AA750" s="73"/>
      <c r="AB750" s="73"/>
      <c r="AC750" s="73"/>
      <c r="AD750" s="73"/>
      <c r="AE750" s="73"/>
      <c r="AF750" s="73"/>
      <c r="AG750" s="73"/>
      <c r="AH750" s="73"/>
      <c r="AI750" s="73"/>
    </row>
    <row r="751" spans="1:35" ht="12.75" x14ac:dyDescent="0.2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  <c r="AA751" s="73"/>
      <c r="AB751" s="73"/>
      <c r="AC751" s="73"/>
      <c r="AD751" s="73"/>
      <c r="AE751" s="73"/>
      <c r="AF751" s="73"/>
      <c r="AG751" s="73"/>
      <c r="AH751" s="73"/>
      <c r="AI751" s="73"/>
    </row>
    <row r="752" spans="1:35" ht="12.75" x14ac:dyDescent="0.2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  <c r="AA752" s="73"/>
      <c r="AB752" s="73"/>
      <c r="AC752" s="73"/>
      <c r="AD752" s="73"/>
      <c r="AE752" s="73"/>
      <c r="AF752" s="73"/>
      <c r="AG752" s="73"/>
      <c r="AH752" s="73"/>
      <c r="AI752" s="73"/>
    </row>
    <row r="753" spans="1:35" ht="12.75" x14ac:dyDescent="0.2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  <c r="AA753" s="73"/>
      <c r="AB753" s="73"/>
      <c r="AC753" s="73"/>
      <c r="AD753" s="73"/>
      <c r="AE753" s="73"/>
      <c r="AF753" s="73"/>
      <c r="AG753" s="73"/>
      <c r="AH753" s="73"/>
      <c r="AI753" s="73"/>
    </row>
    <row r="754" spans="1:35" ht="12.75" x14ac:dyDescent="0.2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  <c r="AA754" s="73"/>
      <c r="AB754" s="73"/>
      <c r="AC754" s="73"/>
      <c r="AD754" s="73"/>
      <c r="AE754" s="73"/>
      <c r="AF754" s="73"/>
      <c r="AG754" s="73"/>
      <c r="AH754" s="73"/>
      <c r="AI754" s="73"/>
    </row>
    <row r="755" spans="1:35" ht="12.75" x14ac:dyDescent="0.2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  <c r="AA755" s="73"/>
      <c r="AB755" s="73"/>
      <c r="AC755" s="73"/>
      <c r="AD755" s="73"/>
      <c r="AE755" s="73"/>
      <c r="AF755" s="73"/>
      <c r="AG755" s="73"/>
      <c r="AH755" s="73"/>
      <c r="AI755" s="73"/>
    </row>
    <row r="756" spans="1:35" ht="12.75" x14ac:dyDescent="0.2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  <c r="AA756" s="73"/>
      <c r="AB756" s="73"/>
      <c r="AC756" s="73"/>
      <c r="AD756" s="73"/>
      <c r="AE756" s="73"/>
      <c r="AF756" s="73"/>
      <c r="AG756" s="73"/>
      <c r="AH756" s="73"/>
      <c r="AI756" s="73"/>
    </row>
    <row r="757" spans="1:35" ht="12.75" x14ac:dyDescent="0.2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  <c r="AA757" s="73"/>
      <c r="AB757" s="73"/>
      <c r="AC757" s="73"/>
      <c r="AD757" s="73"/>
      <c r="AE757" s="73"/>
      <c r="AF757" s="73"/>
      <c r="AG757" s="73"/>
      <c r="AH757" s="73"/>
      <c r="AI757" s="73"/>
    </row>
    <row r="758" spans="1:35" ht="12.75" x14ac:dyDescent="0.2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  <c r="AA758" s="73"/>
      <c r="AB758" s="73"/>
      <c r="AC758" s="73"/>
      <c r="AD758" s="73"/>
      <c r="AE758" s="73"/>
      <c r="AF758" s="73"/>
      <c r="AG758" s="73"/>
      <c r="AH758" s="73"/>
      <c r="AI758" s="73"/>
    </row>
    <row r="759" spans="1:35" ht="12.75" x14ac:dyDescent="0.2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  <c r="AA759" s="73"/>
      <c r="AB759" s="73"/>
      <c r="AC759" s="73"/>
      <c r="AD759" s="73"/>
      <c r="AE759" s="73"/>
      <c r="AF759" s="73"/>
      <c r="AG759" s="73"/>
      <c r="AH759" s="73"/>
      <c r="AI759" s="73"/>
    </row>
    <row r="760" spans="1:35" ht="12.75" x14ac:dyDescent="0.2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  <c r="AA760" s="73"/>
      <c r="AB760" s="73"/>
      <c r="AC760" s="73"/>
      <c r="AD760" s="73"/>
      <c r="AE760" s="73"/>
      <c r="AF760" s="73"/>
      <c r="AG760" s="73"/>
      <c r="AH760" s="73"/>
      <c r="AI760" s="73"/>
    </row>
    <row r="761" spans="1:35" ht="12.75" x14ac:dyDescent="0.2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  <c r="AA761" s="73"/>
      <c r="AB761" s="73"/>
      <c r="AC761" s="73"/>
      <c r="AD761" s="73"/>
      <c r="AE761" s="73"/>
      <c r="AF761" s="73"/>
      <c r="AG761" s="73"/>
      <c r="AH761" s="73"/>
      <c r="AI761" s="73"/>
    </row>
    <row r="762" spans="1:35" ht="12.75" x14ac:dyDescent="0.2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  <c r="AA762" s="73"/>
      <c r="AB762" s="73"/>
      <c r="AC762" s="73"/>
      <c r="AD762" s="73"/>
      <c r="AE762" s="73"/>
      <c r="AF762" s="73"/>
      <c r="AG762" s="73"/>
      <c r="AH762" s="73"/>
      <c r="AI762" s="73"/>
    </row>
    <row r="763" spans="1:35" ht="12.75" x14ac:dyDescent="0.2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  <c r="AA763" s="73"/>
      <c r="AB763" s="73"/>
      <c r="AC763" s="73"/>
      <c r="AD763" s="73"/>
      <c r="AE763" s="73"/>
      <c r="AF763" s="73"/>
      <c r="AG763" s="73"/>
      <c r="AH763" s="73"/>
      <c r="AI763" s="73"/>
    </row>
    <row r="764" spans="1:35" ht="12.75" x14ac:dyDescent="0.2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  <c r="AA764" s="73"/>
      <c r="AB764" s="73"/>
      <c r="AC764" s="73"/>
      <c r="AD764" s="73"/>
      <c r="AE764" s="73"/>
      <c r="AF764" s="73"/>
      <c r="AG764" s="73"/>
      <c r="AH764" s="73"/>
      <c r="AI764" s="73"/>
    </row>
    <row r="765" spans="1:35" ht="12.75" x14ac:dyDescent="0.2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  <c r="AA765" s="73"/>
      <c r="AB765" s="73"/>
      <c r="AC765" s="73"/>
      <c r="AD765" s="73"/>
      <c r="AE765" s="73"/>
      <c r="AF765" s="73"/>
      <c r="AG765" s="73"/>
      <c r="AH765" s="73"/>
      <c r="AI765" s="73"/>
    </row>
    <row r="766" spans="1:35" ht="12.75" x14ac:dyDescent="0.2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  <c r="AA766" s="73"/>
      <c r="AB766" s="73"/>
      <c r="AC766" s="73"/>
      <c r="AD766" s="73"/>
      <c r="AE766" s="73"/>
      <c r="AF766" s="73"/>
      <c r="AG766" s="73"/>
      <c r="AH766" s="73"/>
      <c r="AI766" s="73"/>
    </row>
    <row r="767" spans="1:35" ht="12.75" x14ac:dyDescent="0.2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  <c r="AA767" s="73"/>
      <c r="AB767" s="73"/>
      <c r="AC767" s="73"/>
      <c r="AD767" s="73"/>
      <c r="AE767" s="73"/>
      <c r="AF767" s="73"/>
      <c r="AG767" s="73"/>
      <c r="AH767" s="73"/>
      <c r="AI767" s="73"/>
    </row>
    <row r="768" spans="1:35" ht="12.75" x14ac:dyDescent="0.2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  <c r="AA768" s="73"/>
      <c r="AB768" s="73"/>
      <c r="AC768" s="73"/>
      <c r="AD768" s="73"/>
      <c r="AE768" s="73"/>
      <c r="AF768" s="73"/>
      <c r="AG768" s="73"/>
      <c r="AH768" s="73"/>
      <c r="AI768" s="73"/>
    </row>
    <row r="769" spans="1:35" ht="12.75" x14ac:dyDescent="0.2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  <c r="AA769" s="73"/>
      <c r="AB769" s="73"/>
      <c r="AC769" s="73"/>
      <c r="AD769" s="73"/>
      <c r="AE769" s="73"/>
      <c r="AF769" s="73"/>
      <c r="AG769" s="73"/>
      <c r="AH769" s="73"/>
      <c r="AI769" s="73"/>
    </row>
    <row r="770" spans="1:35" ht="12.75" x14ac:dyDescent="0.2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  <c r="AA770" s="73"/>
      <c r="AB770" s="73"/>
      <c r="AC770" s="73"/>
      <c r="AD770" s="73"/>
      <c r="AE770" s="73"/>
      <c r="AF770" s="73"/>
      <c r="AG770" s="73"/>
      <c r="AH770" s="73"/>
      <c r="AI770" s="73"/>
    </row>
    <row r="771" spans="1:35" ht="12.75" x14ac:dyDescent="0.2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  <c r="AA771" s="73"/>
      <c r="AB771" s="73"/>
      <c r="AC771" s="73"/>
      <c r="AD771" s="73"/>
      <c r="AE771" s="73"/>
      <c r="AF771" s="73"/>
      <c r="AG771" s="73"/>
      <c r="AH771" s="73"/>
      <c r="AI771" s="73"/>
    </row>
    <row r="772" spans="1:35" ht="12.75" x14ac:dyDescent="0.2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  <c r="AA772" s="73"/>
      <c r="AB772" s="73"/>
      <c r="AC772" s="73"/>
      <c r="AD772" s="73"/>
      <c r="AE772" s="73"/>
      <c r="AF772" s="73"/>
      <c r="AG772" s="73"/>
      <c r="AH772" s="73"/>
      <c r="AI772" s="73"/>
    </row>
    <row r="773" spans="1:35" ht="12.75" x14ac:dyDescent="0.2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  <c r="AA773" s="73"/>
      <c r="AB773" s="73"/>
      <c r="AC773" s="73"/>
      <c r="AD773" s="73"/>
      <c r="AE773" s="73"/>
      <c r="AF773" s="73"/>
      <c r="AG773" s="73"/>
      <c r="AH773" s="73"/>
      <c r="AI773" s="73"/>
    </row>
    <row r="774" spans="1:35" ht="12.75" x14ac:dyDescent="0.2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  <c r="AA774" s="73"/>
      <c r="AB774" s="73"/>
      <c r="AC774" s="73"/>
      <c r="AD774" s="73"/>
      <c r="AE774" s="73"/>
      <c r="AF774" s="73"/>
      <c r="AG774" s="73"/>
      <c r="AH774" s="73"/>
      <c r="AI774" s="73"/>
    </row>
    <row r="775" spans="1:35" ht="12.75" x14ac:dyDescent="0.2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  <c r="AA775" s="73"/>
      <c r="AB775" s="73"/>
      <c r="AC775" s="73"/>
      <c r="AD775" s="73"/>
      <c r="AE775" s="73"/>
      <c r="AF775" s="73"/>
      <c r="AG775" s="73"/>
      <c r="AH775" s="73"/>
      <c r="AI775" s="73"/>
    </row>
    <row r="776" spans="1:35" ht="12.75" x14ac:dyDescent="0.2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  <c r="AA776" s="73"/>
      <c r="AB776" s="73"/>
      <c r="AC776" s="73"/>
      <c r="AD776" s="73"/>
      <c r="AE776" s="73"/>
      <c r="AF776" s="73"/>
      <c r="AG776" s="73"/>
      <c r="AH776" s="73"/>
      <c r="AI776" s="73"/>
    </row>
    <row r="777" spans="1:35" ht="12.75" x14ac:dyDescent="0.2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  <c r="AA777" s="73"/>
      <c r="AB777" s="73"/>
      <c r="AC777" s="73"/>
      <c r="AD777" s="73"/>
      <c r="AE777" s="73"/>
      <c r="AF777" s="73"/>
      <c r="AG777" s="73"/>
      <c r="AH777" s="73"/>
      <c r="AI777" s="73"/>
    </row>
    <row r="778" spans="1:35" ht="12.75" x14ac:dyDescent="0.2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  <c r="AA778" s="73"/>
      <c r="AB778" s="73"/>
      <c r="AC778" s="73"/>
      <c r="AD778" s="73"/>
      <c r="AE778" s="73"/>
      <c r="AF778" s="73"/>
      <c r="AG778" s="73"/>
      <c r="AH778" s="73"/>
      <c r="AI778" s="73"/>
    </row>
    <row r="779" spans="1:35" ht="12.75" x14ac:dyDescent="0.2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  <c r="AA779" s="73"/>
      <c r="AB779" s="73"/>
      <c r="AC779" s="73"/>
      <c r="AD779" s="73"/>
      <c r="AE779" s="73"/>
      <c r="AF779" s="73"/>
      <c r="AG779" s="73"/>
      <c r="AH779" s="73"/>
      <c r="AI779" s="73"/>
    </row>
    <row r="780" spans="1:35" ht="12.75" x14ac:dyDescent="0.2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  <c r="AA780" s="73"/>
      <c r="AB780" s="73"/>
      <c r="AC780" s="73"/>
      <c r="AD780" s="73"/>
      <c r="AE780" s="73"/>
      <c r="AF780" s="73"/>
      <c r="AG780" s="73"/>
      <c r="AH780" s="73"/>
      <c r="AI780" s="73"/>
    </row>
    <row r="781" spans="1:35" ht="12.75" x14ac:dyDescent="0.2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  <c r="AA781" s="73"/>
      <c r="AB781" s="73"/>
      <c r="AC781" s="73"/>
      <c r="AD781" s="73"/>
      <c r="AE781" s="73"/>
      <c r="AF781" s="73"/>
      <c r="AG781" s="73"/>
      <c r="AH781" s="73"/>
      <c r="AI781" s="73"/>
    </row>
    <row r="782" spans="1:35" ht="12.75" x14ac:dyDescent="0.2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  <c r="AA782" s="73"/>
      <c r="AB782" s="73"/>
      <c r="AC782" s="73"/>
      <c r="AD782" s="73"/>
      <c r="AE782" s="73"/>
      <c r="AF782" s="73"/>
      <c r="AG782" s="73"/>
      <c r="AH782" s="73"/>
      <c r="AI782" s="73"/>
    </row>
    <row r="783" spans="1:35" ht="12.75" x14ac:dyDescent="0.2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  <c r="AA783" s="73"/>
      <c r="AB783" s="73"/>
      <c r="AC783" s="73"/>
      <c r="AD783" s="73"/>
      <c r="AE783" s="73"/>
      <c r="AF783" s="73"/>
      <c r="AG783" s="73"/>
      <c r="AH783" s="73"/>
      <c r="AI783" s="73"/>
    </row>
    <row r="784" spans="1:35" ht="12.75" x14ac:dyDescent="0.2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  <c r="AA784" s="73"/>
      <c r="AB784" s="73"/>
      <c r="AC784" s="73"/>
      <c r="AD784" s="73"/>
      <c r="AE784" s="73"/>
      <c r="AF784" s="73"/>
      <c r="AG784" s="73"/>
      <c r="AH784" s="73"/>
      <c r="AI784" s="73"/>
    </row>
    <row r="785" spans="1:35" ht="12.75" x14ac:dyDescent="0.2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  <c r="AA785" s="73"/>
      <c r="AB785" s="73"/>
      <c r="AC785" s="73"/>
      <c r="AD785" s="73"/>
      <c r="AE785" s="73"/>
      <c r="AF785" s="73"/>
      <c r="AG785" s="73"/>
      <c r="AH785" s="73"/>
      <c r="AI785" s="73"/>
    </row>
    <row r="786" spans="1:35" ht="12.75" x14ac:dyDescent="0.2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  <c r="AA786" s="73"/>
      <c r="AB786" s="73"/>
      <c r="AC786" s="73"/>
      <c r="AD786" s="73"/>
      <c r="AE786" s="73"/>
      <c r="AF786" s="73"/>
      <c r="AG786" s="73"/>
      <c r="AH786" s="73"/>
      <c r="AI786" s="73"/>
    </row>
    <row r="787" spans="1:35" ht="12.75" x14ac:dyDescent="0.2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  <c r="AA787" s="73"/>
      <c r="AB787" s="73"/>
      <c r="AC787" s="73"/>
      <c r="AD787" s="73"/>
      <c r="AE787" s="73"/>
      <c r="AF787" s="73"/>
      <c r="AG787" s="73"/>
      <c r="AH787" s="73"/>
      <c r="AI787" s="73"/>
    </row>
    <row r="788" spans="1:35" ht="12.75" x14ac:dyDescent="0.2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  <c r="AA788" s="73"/>
      <c r="AB788" s="73"/>
      <c r="AC788" s="73"/>
      <c r="AD788" s="73"/>
      <c r="AE788" s="73"/>
      <c r="AF788" s="73"/>
      <c r="AG788" s="73"/>
      <c r="AH788" s="73"/>
      <c r="AI788" s="73"/>
    </row>
    <row r="789" spans="1:35" ht="12.75" x14ac:dyDescent="0.2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  <c r="AA789" s="73"/>
      <c r="AB789" s="73"/>
      <c r="AC789" s="73"/>
      <c r="AD789" s="73"/>
      <c r="AE789" s="73"/>
      <c r="AF789" s="73"/>
      <c r="AG789" s="73"/>
      <c r="AH789" s="73"/>
      <c r="AI789" s="73"/>
    </row>
    <row r="790" spans="1:35" ht="12.75" x14ac:dyDescent="0.2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  <c r="AA790" s="73"/>
      <c r="AB790" s="73"/>
      <c r="AC790" s="73"/>
      <c r="AD790" s="73"/>
      <c r="AE790" s="73"/>
      <c r="AF790" s="73"/>
      <c r="AG790" s="73"/>
      <c r="AH790" s="73"/>
      <c r="AI790" s="73"/>
    </row>
    <row r="791" spans="1:35" ht="12.75" x14ac:dyDescent="0.2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  <c r="AA791" s="73"/>
      <c r="AB791" s="73"/>
      <c r="AC791" s="73"/>
      <c r="AD791" s="73"/>
      <c r="AE791" s="73"/>
      <c r="AF791" s="73"/>
      <c r="AG791" s="73"/>
      <c r="AH791" s="73"/>
      <c r="AI791" s="73"/>
    </row>
    <row r="792" spans="1:35" ht="12.75" x14ac:dyDescent="0.2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  <c r="AA792" s="73"/>
      <c r="AB792" s="73"/>
      <c r="AC792" s="73"/>
      <c r="AD792" s="73"/>
      <c r="AE792" s="73"/>
      <c r="AF792" s="73"/>
      <c r="AG792" s="73"/>
      <c r="AH792" s="73"/>
      <c r="AI792" s="73"/>
    </row>
    <row r="793" spans="1:35" ht="12.75" x14ac:dyDescent="0.2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  <c r="AA793" s="73"/>
      <c r="AB793" s="73"/>
      <c r="AC793" s="73"/>
      <c r="AD793" s="73"/>
      <c r="AE793" s="73"/>
      <c r="AF793" s="73"/>
      <c r="AG793" s="73"/>
      <c r="AH793" s="73"/>
      <c r="AI793" s="73"/>
    </row>
    <row r="794" spans="1:35" ht="12.75" x14ac:dyDescent="0.2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  <c r="AA794" s="73"/>
      <c r="AB794" s="73"/>
      <c r="AC794" s="73"/>
      <c r="AD794" s="73"/>
      <c r="AE794" s="73"/>
      <c r="AF794" s="73"/>
      <c r="AG794" s="73"/>
      <c r="AH794" s="73"/>
      <c r="AI794" s="73"/>
    </row>
    <row r="795" spans="1:35" ht="12.75" x14ac:dyDescent="0.2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  <c r="AA795" s="73"/>
      <c r="AB795" s="73"/>
      <c r="AC795" s="73"/>
      <c r="AD795" s="73"/>
      <c r="AE795" s="73"/>
      <c r="AF795" s="73"/>
      <c r="AG795" s="73"/>
      <c r="AH795" s="73"/>
      <c r="AI795" s="73"/>
    </row>
    <row r="796" spans="1:35" ht="12.75" x14ac:dyDescent="0.2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  <c r="AA796" s="73"/>
      <c r="AB796" s="73"/>
      <c r="AC796" s="73"/>
      <c r="AD796" s="73"/>
      <c r="AE796" s="73"/>
      <c r="AF796" s="73"/>
      <c r="AG796" s="73"/>
      <c r="AH796" s="73"/>
      <c r="AI796" s="73"/>
    </row>
    <row r="797" spans="1:35" ht="12.75" x14ac:dyDescent="0.2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  <c r="AA797" s="73"/>
      <c r="AB797" s="73"/>
      <c r="AC797" s="73"/>
      <c r="AD797" s="73"/>
      <c r="AE797" s="73"/>
      <c r="AF797" s="73"/>
      <c r="AG797" s="73"/>
      <c r="AH797" s="73"/>
      <c r="AI797" s="73"/>
    </row>
    <row r="798" spans="1:35" ht="12.75" x14ac:dyDescent="0.2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  <c r="AA798" s="73"/>
      <c r="AB798" s="73"/>
      <c r="AC798" s="73"/>
      <c r="AD798" s="73"/>
      <c r="AE798" s="73"/>
      <c r="AF798" s="73"/>
      <c r="AG798" s="73"/>
      <c r="AH798" s="73"/>
      <c r="AI798" s="73"/>
    </row>
    <row r="799" spans="1:35" ht="12.75" x14ac:dyDescent="0.2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  <c r="AA799" s="73"/>
      <c r="AB799" s="73"/>
      <c r="AC799" s="73"/>
      <c r="AD799" s="73"/>
      <c r="AE799" s="73"/>
      <c r="AF799" s="73"/>
      <c r="AG799" s="73"/>
      <c r="AH799" s="73"/>
      <c r="AI799" s="73"/>
    </row>
    <row r="800" spans="1:35" ht="12.75" x14ac:dyDescent="0.2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  <c r="AA800" s="73"/>
      <c r="AB800" s="73"/>
      <c r="AC800" s="73"/>
      <c r="AD800" s="73"/>
      <c r="AE800" s="73"/>
      <c r="AF800" s="73"/>
      <c r="AG800" s="73"/>
      <c r="AH800" s="73"/>
      <c r="AI800" s="73"/>
    </row>
    <row r="801" spans="1:35" ht="12.75" x14ac:dyDescent="0.2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  <c r="AA801" s="73"/>
      <c r="AB801" s="73"/>
      <c r="AC801" s="73"/>
      <c r="AD801" s="73"/>
      <c r="AE801" s="73"/>
      <c r="AF801" s="73"/>
      <c r="AG801" s="73"/>
      <c r="AH801" s="73"/>
      <c r="AI801" s="73"/>
    </row>
    <row r="802" spans="1:35" ht="12.75" x14ac:dyDescent="0.2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  <c r="AA802" s="73"/>
      <c r="AB802" s="73"/>
      <c r="AC802" s="73"/>
      <c r="AD802" s="73"/>
      <c r="AE802" s="73"/>
      <c r="AF802" s="73"/>
      <c r="AG802" s="73"/>
      <c r="AH802" s="73"/>
      <c r="AI802" s="73"/>
    </row>
    <row r="803" spans="1:35" ht="12.75" x14ac:dyDescent="0.2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  <c r="AA803" s="73"/>
      <c r="AB803" s="73"/>
      <c r="AC803" s="73"/>
      <c r="AD803" s="73"/>
      <c r="AE803" s="73"/>
      <c r="AF803" s="73"/>
      <c r="AG803" s="73"/>
      <c r="AH803" s="73"/>
      <c r="AI803" s="73"/>
    </row>
    <row r="804" spans="1:35" ht="12.75" x14ac:dyDescent="0.2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  <c r="AA804" s="73"/>
      <c r="AB804" s="73"/>
      <c r="AC804" s="73"/>
      <c r="AD804" s="73"/>
      <c r="AE804" s="73"/>
      <c r="AF804" s="73"/>
      <c r="AG804" s="73"/>
      <c r="AH804" s="73"/>
      <c r="AI804" s="73"/>
    </row>
    <row r="805" spans="1:35" ht="12.75" x14ac:dyDescent="0.2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  <c r="AA805" s="73"/>
      <c r="AB805" s="73"/>
      <c r="AC805" s="73"/>
      <c r="AD805" s="73"/>
      <c r="AE805" s="73"/>
      <c r="AF805" s="73"/>
      <c r="AG805" s="73"/>
      <c r="AH805" s="73"/>
      <c r="AI805" s="73"/>
    </row>
    <row r="806" spans="1:35" ht="12.75" x14ac:dyDescent="0.2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  <c r="AA806" s="73"/>
      <c r="AB806" s="73"/>
      <c r="AC806" s="73"/>
      <c r="AD806" s="73"/>
      <c r="AE806" s="73"/>
      <c r="AF806" s="73"/>
      <c r="AG806" s="73"/>
      <c r="AH806" s="73"/>
      <c r="AI806" s="73"/>
    </row>
    <row r="807" spans="1:35" ht="12.75" x14ac:dyDescent="0.2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  <c r="AA807" s="73"/>
      <c r="AB807" s="73"/>
      <c r="AC807" s="73"/>
      <c r="AD807" s="73"/>
      <c r="AE807" s="73"/>
      <c r="AF807" s="73"/>
      <c r="AG807" s="73"/>
      <c r="AH807" s="73"/>
      <c r="AI807" s="73"/>
    </row>
    <row r="808" spans="1:35" ht="12.75" x14ac:dyDescent="0.2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  <c r="AA808" s="73"/>
      <c r="AB808" s="73"/>
      <c r="AC808" s="73"/>
      <c r="AD808" s="73"/>
      <c r="AE808" s="73"/>
      <c r="AF808" s="73"/>
      <c r="AG808" s="73"/>
      <c r="AH808" s="73"/>
      <c r="AI808" s="73"/>
    </row>
    <row r="809" spans="1:35" ht="12.75" x14ac:dyDescent="0.2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  <c r="AA809" s="73"/>
      <c r="AB809" s="73"/>
      <c r="AC809" s="73"/>
      <c r="AD809" s="73"/>
      <c r="AE809" s="73"/>
      <c r="AF809" s="73"/>
      <c r="AG809" s="73"/>
      <c r="AH809" s="73"/>
      <c r="AI809" s="73"/>
    </row>
    <row r="810" spans="1:35" ht="12.75" x14ac:dyDescent="0.2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  <c r="AA810" s="73"/>
      <c r="AB810" s="73"/>
      <c r="AC810" s="73"/>
      <c r="AD810" s="73"/>
      <c r="AE810" s="73"/>
      <c r="AF810" s="73"/>
      <c r="AG810" s="73"/>
      <c r="AH810" s="73"/>
      <c r="AI810" s="73"/>
    </row>
    <row r="811" spans="1:35" ht="12.75" x14ac:dyDescent="0.2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  <c r="AA811" s="73"/>
      <c r="AB811" s="73"/>
      <c r="AC811" s="73"/>
      <c r="AD811" s="73"/>
      <c r="AE811" s="73"/>
      <c r="AF811" s="73"/>
      <c r="AG811" s="73"/>
      <c r="AH811" s="73"/>
      <c r="AI811" s="73"/>
    </row>
    <row r="812" spans="1:35" ht="12.75" x14ac:dyDescent="0.2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  <c r="AA812" s="73"/>
      <c r="AB812" s="73"/>
      <c r="AC812" s="73"/>
      <c r="AD812" s="73"/>
      <c r="AE812" s="73"/>
      <c r="AF812" s="73"/>
      <c r="AG812" s="73"/>
      <c r="AH812" s="73"/>
      <c r="AI812" s="73"/>
    </row>
    <row r="813" spans="1:35" ht="12.75" x14ac:dyDescent="0.2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  <c r="AA813" s="73"/>
      <c r="AB813" s="73"/>
      <c r="AC813" s="73"/>
      <c r="AD813" s="73"/>
      <c r="AE813" s="73"/>
      <c r="AF813" s="73"/>
      <c r="AG813" s="73"/>
      <c r="AH813" s="73"/>
      <c r="AI813" s="73"/>
    </row>
    <row r="814" spans="1:35" ht="12.75" x14ac:dyDescent="0.2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  <c r="AA814" s="73"/>
      <c r="AB814" s="73"/>
      <c r="AC814" s="73"/>
      <c r="AD814" s="73"/>
      <c r="AE814" s="73"/>
      <c r="AF814" s="73"/>
      <c r="AG814" s="73"/>
      <c r="AH814" s="73"/>
      <c r="AI814" s="73"/>
    </row>
    <row r="815" spans="1:35" ht="12.75" x14ac:dyDescent="0.2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  <c r="AA815" s="73"/>
      <c r="AB815" s="73"/>
      <c r="AC815" s="73"/>
      <c r="AD815" s="73"/>
      <c r="AE815" s="73"/>
      <c r="AF815" s="73"/>
      <c r="AG815" s="73"/>
      <c r="AH815" s="73"/>
      <c r="AI815" s="73"/>
    </row>
    <row r="816" spans="1:35" ht="12.75" x14ac:dyDescent="0.2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  <c r="AA816" s="73"/>
      <c r="AB816" s="73"/>
      <c r="AC816" s="73"/>
      <c r="AD816" s="73"/>
      <c r="AE816" s="73"/>
      <c r="AF816" s="73"/>
      <c r="AG816" s="73"/>
      <c r="AH816" s="73"/>
      <c r="AI816" s="73"/>
    </row>
    <row r="817" spans="1:35" ht="12.75" x14ac:dyDescent="0.2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  <c r="AA817" s="73"/>
      <c r="AB817" s="73"/>
      <c r="AC817" s="73"/>
      <c r="AD817" s="73"/>
      <c r="AE817" s="73"/>
      <c r="AF817" s="73"/>
      <c r="AG817" s="73"/>
      <c r="AH817" s="73"/>
      <c r="AI817" s="73"/>
    </row>
    <row r="818" spans="1:35" ht="12.75" x14ac:dyDescent="0.2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  <c r="AA818" s="73"/>
      <c r="AB818" s="73"/>
      <c r="AC818" s="73"/>
      <c r="AD818" s="73"/>
      <c r="AE818" s="73"/>
      <c r="AF818" s="73"/>
      <c r="AG818" s="73"/>
      <c r="AH818" s="73"/>
      <c r="AI818" s="73"/>
    </row>
    <row r="819" spans="1:35" ht="12.75" x14ac:dyDescent="0.2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  <c r="AA819" s="73"/>
      <c r="AB819" s="73"/>
      <c r="AC819" s="73"/>
      <c r="AD819" s="73"/>
      <c r="AE819" s="73"/>
      <c r="AF819" s="73"/>
      <c r="AG819" s="73"/>
      <c r="AH819" s="73"/>
      <c r="AI819" s="73"/>
    </row>
    <row r="820" spans="1:35" ht="12.75" x14ac:dyDescent="0.2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  <c r="AA820" s="73"/>
      <c r="AB820" s="73"/>
      <c r="AC820" s="73"/>
      <c r="AD820" s="73"/>
      <c r="AE820" s="73"/>
      <c r="AF820" s="73"/>
      <c r="AG820" s="73"/>
      <c r="AH820" s="73"/>
      <c r="AI820" s="73"/>
    </row>
    <row r="821" spans="1:35" ht="12.75" x14ac:dyDescent="0.2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  <c r="AA821" s="73"/>
      <c r="AB821" s="73"/>
      <c r="AC821" s="73"/>
      <c r="AD821" s="73"/>
      <c r="AE821" s="73"/>
      <c r="AF821" s="73"/>
      <c r="AG821" s="73"/>
      <c r="AH821" s="73"/>
      <c r="AI821" s="73"/>
    </row>
    <row r="822" spans="1:35" ht="12.75" x14ac:dyDescent="0.2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  <c r="AA822" s="73"/>
      <c r="AB822" s="73"/>
      <c r="AC822" s="73"/>
      <c r="AD822" s="73"/>
      <c r="AE822" s="73"/>
      <c r="AF822" s="73"/>
      <c r="AG822" s="73"/>
      <c r="AH822" s="73"/>
      <c r="AI822" s="73"/>
    </row>
    <row r="823" spans="1:35" ht="12.75" x14ac:dyDescent="0.2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  <c r="AA823" s="73"/>
      <c r="AB823" s="73"/>
      <c r="AC823" s="73"/>
      <c r="AD823" s="73"/>
      <c r="AE823" s="73"/>
      <c r="AF823" s="73"/>
      <c r="AG823" s="73"/>
      <c r="AH823" s="73"/>
      <c r="AI823" s="73"/>
    </row>
    <row r="824" spans="1:35" ht="12.75" x14ac:dyDescent="0.2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  <c r="AA824" s="73"/>
      <c r="AB824" s="73"/>
      <c r="AC824" s="73"/>
      <c r="AD824" s="73"/>
      <c r="AE824" s="73"/>
      <c r="AF824" s="73"/>
      <c r="AG824" s="73"/>
      <c r="AH824" s="73"/>
      <c r="AI824" s="73"/>
    </row>
    <row r="825" spans="1:35" ht="12.75" x14ac:dyDescent="0.2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  <c r="AA825" s="73"/>
      <c r="AB825" s="73"/>
      <c r="AC825" s="73"/>
      <c r="AD825" s="73"/>
      <c r="AE825" s="73"/>
      <c r="AF825" s="73"/>
      <c r="AG825" s="73"/>
      <c r="AH825" s="73"/>
      <c r="AI825" s="73"/>
    </row>
    <row r="826" spans="1:35" ht="12.75" x14ac:dyDescent="0.2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  <c r="AA826" s="73"/>
      <c r="AB826" s="73"/>
      <c r="AC826" s="73"/>
      <c r="AD826" s="73"/>
      <c r="AE826" s="73"/>
      <c r="AF826" s="73"/>
      <c r="AG826" s="73"/>
      <c r="AH826" s="73"/>
      <c r="AI826" s="73"/>
    </row>
    <row r="827" spans="1:35" ht="12.75" x14ac:dyDescent="0.2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  <c r="AA827" s="73"/>
      <c r="AB827" s="73"/>
      <c r="AC827" s="73"/>
      <c r="AD827" s="73"/>
      <c r="AE827" s="73"/>
      <c r="AF827" s="73"/>
      <c r="AG827" s="73"/>
      <c r="AH827" s="73"/>
      <c r="AI827" s="73"/>
    </row>
    <row r="828" spans="1:35" ht="12.75" x14ac:dyDescent="0.2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  <c r="AA828" s="73"/>
      <c r="AB828" s="73"/>
      <c r="AC828" s="73"/>
      <c r="AD828" s="73"/>
      <c r="AE828" s="73"/>
      <c r="AF828" s="73"/>
      <c r="AG828" s="73"/>
      <c r="AH828" s="73"/>
      <c r="AI828" s="73"/>
    </row>
    <row r="829" spans="1:35" ht="12.75" x14ac:dyDescent="0.2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  <c r="AA829" s="73"/>
      <c r="AB829" s="73"/>
      <c r="AC829" s="73"/>
      <c r="AD829" s="73"/>
      <c r="AE829" s="73"/>
      <c r="AF829" s="73"/>
      <c r="AG829" s="73"/>
      <c r="AH829" s="73"/>
      <c r="AI829" s="73"/>
    </row>
    <row r="830" spans="1:35" ht="12.75" x14ac:dyDescent="0.2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  <c r="AA830" s="73"/>
      <c r="AB830" s="73"/>
      <c r="AC830" s="73"/>
      <c r="AD830" s="73"/>
      <c r="AE830" s="73"/>
      <c r="AF830" s="73"/>
      <c r="AG830" s="73"/>
      <c r="AH830" s="73"/>
      <c r="AI830" s="73"/>
    </row>
    <row r="831" spans="1:35" ht="12.75" x14ac:dyDescent="0.2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  <c r="AA831" s="73"/>
      <c r="AB831" s="73"/>
      <c r="AC831" s="73"/>
      <c r="AD831" s="73"/>
      <c r="AE831" s="73"/>
      <c r="AF831" s="73"/>
      <c r="AG831" s="73"/>
      <c r="AH831" s="73"/>
      <c r="AI831" s="73"/>
    </row>
    <row r="832" spans="1:35" ht="12.75" x14ac:dyDescent="0.2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  <c r="AA832" s="73"/>
      <c r="AB832" s="73"/>
      <c r="AC832" s="73"/>
      <c r="AD832" s="73"/>
      <c r="AE832" s="73"/>
      <c r="AF832" s="73"/>
      <c r="AG832" s="73"/>
      <c r="AH832" s="73"/>
      <c r="AI832" s="73"/>
    </row>
    <row r="833" spans="1:35" ht="12.75" x14ac:dyDescent="0.2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  <c r="AA833" s="73"/>
      <c r="AB833" s="73"/>
      <c r="AC833" s="73"/>
      <c r="AD833" s="73"/>
      <c r="AE833" s="73"/>
      <c r="AF833" s="73"/>
      <c r="AG833" s="73"/>
      <c r="AH833" s="73"/>
      <c r="AI833" s="73"/>
    </row>
    <row r="834" spans="1:35" ht="12.75" x14ac:dyDescent="0.2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  <c r="AA834" s="73"/>
      <c r="AB834" s="73"/>
      <c r="AC834" s="73"/>
      <c r="AD834" s="73"/>
      <c r="AE834" s="73"/>
      <c r="AF834" s="73"/>
      <c r="AG834" s="73"/>
      <c r="AH834" s="73"/>
      <c r="AI834" s="73"/>
    </row>
    <row r="835" spans="1:35" ht="12.75" x14ac:dyDescent="0.2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  <c r="AA835" s="73"/>
      <c r="AB835" s="73"/>
      <c r="AC835" s="73"/>
      <c r="AD835" s="73"/>
      <c r="AE835" s="73"/>
      <c r="AF835" s="73"/>
      <c r="AG835" s="73"/>
      <c r="AH835" s="73"/>
      <c r="AI835" s="73"/>
    </row>
    <row r="836" spans="1:35" ht="12.75" x14ac:dyDescent="0.2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  <c r="AA836" s="73"/>
      <c r="AB836" s="73"/>
      <c r="AC836" s="73"/>
      <c r="AD836" s="73"/>
      <c r="AE836" s="73"/>
      <c r="AF836" s="73"/>
      <c r="AG836" s="73"/>
      <c r="AH836" s="73"/>
      <c r="AI836" s="73"/>
    </row>
    <row r="837" spans="1:35" ht="12.75" x14ac:dyDescent="0.2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  <c r="AA837" s="73"/>
      <c r="AB837" s="73"/>
      <c r="AC837" s="73"/>
      <c r="AD837" s="73"/>
      <c r="AE837" s="73"/>
      <c r="AF837" s="73"/>
      <c r="AG837" s="73"/>
      <c r="AH837" s="73"/>
      <c r="AI837" s="73"/>
    </row>
    <row r="838" spans="1:35" ht="12.75" x14ac:dyDescent="0.2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  <c r="AA838" s="73"/>
      <c r="AB838" s="73"/>
      <c r="AC838" s="73"/>
      <c r="AD838" s="73"/>
      <c r="AE838" s="73"/>
      <c r="AF838" s="73"/>
      <c r="AG838" s="73"/>
      <c r="AH838" s="73"/>
      <c r="AI838" s="73"/>
    </row>
    <row r="839" spans="1:35" ht="12.75" x14ac:dyDescent="0.2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  <c r="AA839" s="73"/>
      <c r="AB839" s="73"/>
      <c r="AC839" s="73"/>
      <c r="AD839" s="73"/>
      <c r="AE839" s="73"/>
      <c r="AF839" s="73"/>
      <c r="AG839" s="73"/>
      <c r="AH839" s="73"/>
      <c r="AI839" s="73"/>
    </row>
    <row r="840" spans="1:35" ht="12.75" x14ac:dyDescent="0.2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  <c r="AA840" s="73"/>
      <c r="AB840" s="73"/>
      <c r="AC840" s="73"/>
      <c r="AD840" s="73"/>
      <c r="AE840" s="73"/>
      <c r="AF840" s="73"/>
      <c r="AG840" s="73"/>
      <c r="AH840" s="73"/>
      <c r="AI840" s="73"/>
    </row>
    <row r="841" spans="1:35" ht="12.75" x14ac:dyDescent="0.2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  <c r="AA841" s="73"/>
      <c r="AB841" s="73"/>
      <c r="AC841" s="73"/>
      <c r="AD841" s="73"/>
      <c r="AE841" s="73"/>
      <c r="AF841" s="73"/>
      <c r="AG841" s="73"/>
      <c r="AH841" s="73"/>
      <c r="AI841" s="73"/>
    </row>
    <row r="842" spans="1:35" ht="12.75" x14ac:dyDescent="0.2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  <c r="AA842" s="73"/>
      <c r="AB842" s="73"/>
      <c r="AC842" s="73"/>
      <c r="AD842" s="73"/>
      <c r="AE842" s="73"/>
      <c r="AF842" s="73"/>
      <c r="AG842" s="73"/>
      <c r="AH842" s="73"/>
      <c r="AI842" s="73"/>
    </row>
    <row r="843" spans="1:35" ht="12.75" x14ac:dyDescent="0.2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  <c r="AA843" s="73"/>
      <c r="AB843" s="73"/>
      <c r="AC843" s="73"/>
      <c r="AD843" s="73"/>
      <c r="AE843" s="73"/>
      <c r="AF843" s="73"/>
      <c r="AG843" s="73"/>
      <c r="AH843" s="73"/>
      <c r="AI843" s="73"/>
    </row>
    <row r="844" spans="1:35" ht="12.75" x14ac:dyDescent="0.2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  <c r="AA844" s="73"/>
      <c r="AB844" s="73"/>
      <c r="AC844" s="73"/>
      <c r="AD844" s="73"/>
      <c r="AE844" s="73"/>
      <c r="AF844" s="73"/>
      <c r="AG844" s="73"/>
      <c r="AH844" s="73"/>
      <c r="AI844" s="73"/>
    </row>
    <row r="845" spans="1:35" ht="12.75" x14ac:dyDescent="0.2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  <c r="AA845" s="73"/>
      <c r="AB845" s="73"/>
      <c r="AC845" s="73"/>
      <c r="AD845" s="73"/>
      <c r="AE845" s="73"/>
      <c r="AF845" s="73"/>
      <c r="AG845" s="73"/>
      <c r="AH845" s="73"/>
      <c r="AI845" s="73"/>
    </row>
    <row r="846" spans="1:35" ht="12.75" x14ac:dyDescent="0.2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  <c r="AA846" s="73"/>
      <c r="AB846" s="73"/>
      <c r="AC846" s="73"/>
      <c r="AD846" s="73"/>
      <c r="AE846" s="73"/>
      <c r="AF846" s="73"/>
      <c r="AG846" s="73"/>
      <c r="AH846" s="73"/>
      <c r="AI846" s="73"/>
    </row>
    <row r="847" spans="1:35" ht="12.75" x14ac:dyDescent="0.2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  <c r="AA847" s="73"/>
      <c r="AB847" s="73"/>
      <c r="AC847" s="73"/>
      <c r="AD847" s="73"/>
      <c r="AE847" s="73"/>
      <c r="AF847" s="73"/>
      <c r="AG847" s="73"/>
      <c r="AH847" s="73"/>
      <c r="AI847" s="73"/>
    </row>
    <row r="848" spans="1:35" ht="12.75" x14ac:dyDescent="0.2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  <c r="AA848" s="73"/>
      <c r="AB848" s="73"/>
      <c r="AC848" s="73"/>
      <c r="AD848" s="73"/>
      <c r="AE848" s="73"/>
      <c r="AF848" s="73"/>
      <c r="AG848" s="73"/>
      <c r="AH848" s="73"/>
      <c r="AI848" s="73"/>
    </row>
    <row r="849" spans="1:35" ht="12.75" x14ac:dyDescent="0.2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  <c r="AA849" s="73"/>
      <c r="AB849" s="73"/>
      <c r="AC849" s="73"/>
      <c r="AD849" s="73"/>
      <c r="AE849" s="73"/>
      <c r="AF849" s="73"/>
      <c r="AG849" s="73"/>
      <c r="AH849" s="73"/>
      <c r="AI849" s="73"/>
    </row>
    <row r="850" spans="1:35" ht="12.75" x14ac:dyDescent="0.2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  <c r="AA850" s="73"/>
      <c r="AB850" s="73"/>
      <c r="AC850" s="73"/>
      <c r="AD850" s="73"/>
      <c r="AE850" s="73"/>
      <c r="AF850" s="73"/>
      <c r="AG850" s="73"/>
      <c r="AH850" s="73"/>
      <c r="AI850" s="73"/>
    </row>
    <row r="851" spans="1:35" ht="12.75" x14ac:dyDescent="0.2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  <c r="AA851" s="73"/>
      <c r="AB851" s="73"/>
      <c r="AC851" s="73"/>
      <c r="AD851" s="73"/>
      <c r="AE851" s="73"/>
      <c r="AF851" s="73"/>
      <c r="AG851" s="73"/>
      <c r="AH851" s="73"/>
      <c r="AI851" s="73"/>
    </row>
    <row r="852" spans="1:35" ht="12.75" x14ac:dyDescent="0.2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  <c r="AA852" s="73"/>
      <c r="AB852" s="73"/>
      <c r="AC852" s="73"/>
      <c r="AD852" s="73"/>
      <c r="AE852" s="73"/>
      <c r="AF852" s="73"/>
      <c r="AG852" s="73"/>
      <c r="AH852" s="73"/>
      <c r="AI852" s="73"/>
    </row>
    <row r="853" spans="1:35" ht="12.75" x14ac:dyDescent="0.2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  <c r="AA853" s="73"/>
      <c r="AB853" s="73"/>
      <c r="AC853" s="73"/>
      <c r="AD853" s="73"/>
      <c r="AE853" s="73"/>
      <c r="AF853" s="73"/>
      <c r="AG853" s="73"/>
      <c r="AH853" s="73"/>
      <c r="AI853" s="73"/>
    </row>
    <row r="854" spans="1:35" ht="12.75" x14ac:dyDescent="0.2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  <c r="AA854" s="73"/>
      <c r="AB854" s="73"/>
      <c r="AC854" s="73"/>
      <c r="AD854" s="73"/>
      <c r="AE854" s="73"/>
      <c r="AF854" s="73"/>
      <c r="AG854" s="73"/>
      <c r="AH854" s="73"/>
      <c r="AI854" s="73"/>
    </row>
    <row r="855" spans="1:35" ht="12.75" x14ac:dyDescent="0.2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  <c r="AA855" s="73"/>
      <c r="AB855" s="73"/>
      <c r="AC855" s="73"/>
      <c r="AD855" s="73"/>
      <c r="AE855" s="73"/>
      <c r="AF855" s="73"/>
      <c r="AG855" s="73"/>
      <c r="AH855" s="73"/>
      <c r="AI855" s="73"/>
    </row>
    <row r="856" spans="1:35" ht="12.75" x14ac:dyDescent="0.2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  <c r="AA856" s="73"/>
      <c r="AB856" s="73"/>
      <c r="AC856" s="73"/>
      <c r="AD856" s="73"/>
      <c r="AE856" s="73"/>
      <c r="AF856" s="73"/>
      <c r="AG856" s="73"/>
      <c r="AH856" s="73"/>
      <c r="AI856" s="73"/>
    </row>
    <row r="857" spans="1:35" ht="12.75" x14ac:dyDescent="0.2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  <c r="AA857" s="73"/>
      <c r="AB857" s="73"/>
      <c r="AC857" s="73"/>
      <c r="AD857" s="73"/>
      <c r="AE857" s="73"/>
      <c r="AF857" s="73"/>
      <c r="AG857" s="73"/>
      <c r="AH857" s="73"/>
      <c r="AI857" s="73"/>
    </row>
    <row r="858" spans="1:35" ht="12.75" x14ac:dyDescent="0.2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  <c r="AA858" s="73"/>
      <c r="AB858" s="73"/>
      <c r="AC858" s="73"/>
      <c r="AD858" s="73"/>
      <c r="AE858" s="73"/>
      <c r="AF858" s="73"/>
      <c r="AG858" s="73"/>
      <c r="AH858" s="73"/>
      <c r="AI858" s="73"/>
    </row>
    <row r="859" spans="1:35" ht="12.75" x14ac:dyDescent="0.2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  <c r="AA859" s="73"/>
      <c r="AB859" s="73"/>
      <c r="AC859" s="73"/>
      <c r="AD859" s="73"/>
      <c r="AE859" s="73"/>
      <c r="AF859" s="73"/>
      <c r="AG859" s="73"/>
      <c r="AH859" s="73"/>
      <c r="AI859" s="73"/>
    </row>
    <row r="860" spans="1:35" ht="12.75" x14ac:dyDescent="0.2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  <c r="AA860" s="73"/>
      <c r="AB860" s="73"/>
      <c r="AC860" s="73"/>
      <c r="AD860" s="73"/>
      <c r="AE860" s="73"/>
      <c r="AF860" s="73"/>
      <c r="AG860" s="73"/>
      <c r="AH860" s="73"/>
      <c r="AI860" s="73"/>
    </row>
    <row r="861" spans="1:35" ht="12.75" x14ac:dyDescent="0.2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  <c r="AA861" s="73"/>
      <c r="AB861" s="73"/>
      <c r="AC861" s="73"/>
      <c r="AD861" s="73"/>
      <c r="AE861" s="73"/>
      <c r="AF861" s="73"/>
      <c r="AG861" s="73"/>
      <c r="AH861" s="73"/>
      <c r="AI861" s="73"/>
    </row>
    <row r="862" spans="1:35" ht="12.75" x14ac:dyDescent="0.2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  <c r="AA862" s="73"/>
      <c r="AB862" s="73"/>
      <c r="AC862" s="73"/>
      <c r="AD862" s="73"/>
      <c r="AE862" s="73"/>
      <c r="AF862" s="73"/>
      <c r="AG862" s="73"/>
      <c r="AH862" s="73"/>
      <c r="AI862" s="73"/>
    </row>
    <row r="863" spans="1:35" ht="12.75" x14ac:dyDescent="0.2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  <c r="AA863" s="73"/>
      <c r="AB863" s="73"/>
      <c r="AC863" s="73"/>
      <c r="AD863" s="73"/>
      <c r="AE863" s="73"/>
      <c r="AF863" s="73"/>
      <c r="AG863" s="73"/>
      <c r="AH863" s="73"/>
      <c r="AI863" s="73"/>
    </row>
    <row r="864" spans="1:35" ht="12.75" x14ac:dyDescent="0.2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  <c r="AA864" s="73"/>
      <c r="AB864" s="73"/>
      <c r="AC864" s="73"/>
      <c r="AD864" s="73"/>
      <c r="AE864" s="73"/>
      <c r="AF864" s="73"/>
      <c r="AG864" s="73"/>
      <c r="AH864" s="73"/>
      <c r="AI864" s="73"/>
    </row>
    <row r="865" spans="1:35" ht="12.75" x14ac:dyDescent="0.2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  <c r="AA865" s="73"/>
      <c r="AB865" s="73"/>
      <c r="AC865" s="73"/>
      <c r="AD865" s="73"/>
      <c r="AE865" s="73"/>
      <c r="AF865" s="73"/>
      <c r="AG865" s="73"/>
      <c r="AH865" s="73"/>
      <c r="AI865" s="73"/>
    </row>
    <row r="866" spans="1:35" ht="12.75" x14ac:dyDescent="0.2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  <c r="AA866" s="73"/>
      <c r="AB866" s="73"/>
      <c r="AC866" s="73"/>
      <c r="AD866" s="73"/>
      <c r="AE866" s="73"/>
      <c r="AF866" s="73"/>
      <c r="AG866" s="73"/>
      <c r="AH866" s="73"/>
      <c r="AI866" s="73"/>
    </row>
    <row r="867" spans="1:35" ht="12.75" x14ac:dyDescent="0.2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  <c r="AA867" s="73"/>
      <c r="AB867" s="73"/>
      <c r="AC867" s="73"/>
      <c r="AD867" s="73"/>
      <c r="AE867" s="73"/>
      <c r="AF867" s="73"/>
      <c r="AG867" s="73"/>
      <c r="AH867" s="73"/>
      <c r="AI867" s="73"/>
    </row>
    <row r="868" spans="1:35" ht="12.75" x14ac:dyDescent="0.2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  <c r="AA868" s="73"/>
      <c r="AB868" s="73"/>
      <c r="AC868" s="73"/>
      <c r="AD868" s="73"/>
      <c r="AE868" s="73"/>
      <c r="AF868" s="73"/>
      <c r="AG868" s="73"/>
      <c r="AH868" s="73"/>
      <c r="AI868" s="73"/>
    </row>
    <row r="869" spans="1:35" ht="12.75" x14ac:dyDescent="0.2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  <c r="AA869" s="73"/>
      <c r="AB869" s="73"/>
      <c r="AC869" s="73"/>
      <c r="AD869" s="73"/>
      <c r="AE869" s="73"/>
      <c r="AF869" s="73"/>
      <c r="AG869" s="73"/>
      <c r="AH869" s="73"/>
      <c r="AI869" s="73"/>
    </row>
    <row r="870" spans="1:35" ht="12.75" x14ac:dyDescent="0.2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  <c r="AA870" s="73"/>
      <c r="AB870" s="73"/>
      <c r="AC870" s="73"/>
      <c r="AD870" s="73"/>
      <c r="AE870" s="73"/>
      <c r="AF870" s="73"/>
      <c r="AG870" s="73"/>
      <c r="AH870" s="73"/>
      <c r="AI870" s="73"/>
    </row>
    <row r="871" spans="1:35" ht="12.75" x14ac:dyDescent="0.2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  <c r="AA871" s="73"/>
      <c r="AB871" s="73"/>
      <c r="AC871" s="73"/>
      <c r="AD871" s="73"/>
      <c r="AE871" s="73"/>
      <c r="AF871" s="73"/>
      <c r="AG871" s="73"/>
      <c r="AH871" s="73"/>
      <c r="AI871" s="73"/>
    </row>
    <row r="872" spans="1:35" ht="12.75" x14ac:dyDescent="0.2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  <c r="AA872" s="73"/>
      <c r="AB872" s="73"/>
      <c r="AC872" s="73"/>
      <c r="AD872" s="73"/>
      <c r="AE872" s="73"/>
      <c r="AF872" s="73"/>
      <c r="AG872" s="73"/>
      <c r="AH872" s="73"/>
      <c r="AI872" s="73"/>
    </row>
    <row r="873" spans="1:35" ht="12.75" x14ac:dyDescent="0.2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  <c r="AA873" s="73"/>
      <c r="AB873" s="73"/>
      <c r="AC873" s="73"/>
      <c r="AD873" s="73"/>
      <c r="AE873" s="73"/>
      <c r="AF873" s="73"/>
      <c r="AG873" s="73"/>
      <c r="AH873" s="73"/>
      <c r="AI873" s="73"/>
    </row>
    <row r="874" spans="1:35" ht="12.75" x14ac:dyDescent="0.2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  <c r="AA874" s="73"/>
      <c r="AB874" s="73"/>
      <c r="AC874" s="73"/>
      <c r="AD874" s="73"/>
      <c r="AE874" s="73"/>
      <c r="AF874" s="73"/>
      <c r="AG874" s="73"/>
      <c r="AH874" s="73"/>
      <c r="AI874" s="73"/>
    </row>
    <row r="875" spans="1:35" ht="12.75" x14ac:dyDescent="0.2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  <c r="AA875" s="73"/>
      <c r="AB875" s="73"/>
      <c r="AC875" s="73"/>
      <c r="AD875" s="73"/>
      <c r="AE875" s="73"/>
      <c r="AF875" s="73"/>
      <c r="AG875" s="73"/>
      <c r="AH875" s="73"/>
      <c r="AI875" s="73"/>
    </row>
    <row r="876" spans="1:35" ht="12.75" x14ac:dyDescent="0.2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  <c r="AA876" s="73"/>
      <c r="AB876" s="73"/>
      <c r="AC876" s="73"/>
      <c r="AD876" s="73"/>
      <c r="AE876" s="73"/>
      <c r="AF876" s="73"/>
      <c r="AG876" s="73"/>
      <c r="AH876" s="73"/>
      <c r="AI876" s="73"/>
    </row>
    <row r="877" spans="1:35" ht="12.75" x14ac:dyDescent="0.2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  <c r="AA877" s="73"/>
      <c r="AB877" s="73"/>
      <c r="AC877" s="73"/>
      <c r="AD877" s="73"/>
      <c r="AE877" s="73"/>
      <c r="AF877" s="73"/>
      <c r="AG877" s="73"/>
      <c r="AH877" s="73"/>
      <c r="AI877" s="73"/>
    </row>
    <row r="878" spans="1:35" ht="12.75" x14ac:dyDescent="0.2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  <c r="AA878" s="73"/>
      <c r="AB878" s="73"/>
      <c r="AC878" s="73"/>
      <c r="AD878" s="73"/>
      <c r="AE878" s="73"/>
      <c r="AF878" s="73"/>
      <c r="AG878" s="73"/>
      <c r="AH878" s="73"/>
      <c r="AI878" s="73"/>
    </row>
    <row r="879" spans="1:35" ht="12.75" x14ac:dyDescent="0.2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  <c r="AA879" s="73"/>
      <c r="AB879" s="73"/>
      <c r="AC879" s="73"/>
      <c r="AD879" s="73"/>
      <c r="AE879" s="73"/>
      <c r="AF879" s="73"/>
      <c r="AG879" s="73"/>
      <c r="AH879" s="73"/>
      <c r="AI879" s="73"/>
    </row>
    <row r="880" spans="1:35" ht="12.75" x14ac:dyDescent="0.2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  <c r="AA880" s="73"/>
      <c r="AB880" s="73"/>
      <c r="AC880" s="73"/>
      <c r="AD880" s="73"/>
      <c r="AE880" s="73"/>
      <c r="AF880" s="73"/>
      <c r="AG880" s="73"/>
      <c r="AH880" s="73"/>
      <c r="AI880" s="73"/>
    </row>
    <row r="881" spans="1:35" ht="12.75" x14ac:dyDescent="0.2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  <c r="AA881" s="73"/>
      <c r="AB881" s="73"/>
      <c r="AC881" s="73"/>
      <c r="AD881" s="73"/>
      <c r="AE881" s="73"/>
      <c r="AF881" s="73"/>
      <c r="AG881" s="73"/>
      <c r="AH881" s="73"/>
      <c r="AI881" s="73"/>
    </row>
    <row r="882" spans="1:35" ht="12.75" x14ac:dyDescent="0.2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  <c r="AA882" s="73"/>
      <c r="AB882" s="73"/>
      <c r="AC882" s="73"/>
      <c r="AD882" s="73"/>
      <c r="AE882" s="73"/>
      <c r="AF882" s="73"/>
      <c r="AG882" s="73"/>
      <c r="AH882" s="73"/>
      <c r="AI882" s="73"/>
    </row>
    <row r="883" spans="1:35" ht="12.75" x14ac:dyDescent="0.2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  <c r="AA883" s="73"/>
      <c r="AB883" s="73"/>
      <c r="AC883" s="73"/>
      <c r="AD883" s="73"/>
      <c r="AE883" s="73"/>
      <c r="AF883" s="73"/>
      <c r="AG883" s="73"/>
      <c r="AH883" s="73"/>
      <c r="AI883" s="73"/>
    </row>
    <row r="884" spans="1:35" ht="12.75" x14ac:dyDescent="0.2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  <c r="AA884" s="73"/>
      <c r="AB884" s="73"/>
      <c r="AC884" s="73"/>
      <c r="AD884" s="73"/>
      <c r="AE884" s="73"/>
      <c r="AF884" s="73"/>
      <c r="AG884" s="73"/>
      <c r="AH884" s="73"/>
      <c r="AI884" s="73"/>
    </row>
    <row r="885" spans="1:35" ht="12.75" x14ac:dyDescent="0.2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  <c r="AA885" s="73"/>
      <c r="AB885" s="73"/>
      <c r="AC885" s="73"/>
      <c r="AD885" s="73"/>
      <c r="AE885" s="73"/>
      <c r="AF885" s="73"/>
      <c r="AG885" s="73"/>
      <c r="AH885" s="73"/>
      <c r="AI885" s="73"/>
    </row>
    <row r="886" spans="1:35" ht="12.75" x14ac:dyDescent="0.2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  <c r="AA886" s="73"/>
      <c r="AB886" s="73"/>
      <c r="AC886" s="73"/>
      <c r="AD886" s="73"/>
      <c r="AE886" s="73"/>
      <c r="AF886" s="73"/>
      <c r="AG886" s="73"/>
      <c r="AH886" s="73"/>
      <c r="AI886" s="73"/>
    </row>
    <row r="887" spans="1:35" ht="12.75" x14ac:dyDescent="0.2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  <c r="AA887" s="73"/>
      <c r="AB887" s="73"/>
      <c r="AC887" s="73"/>
      <c r="AD887" s="73"/>
      <c r="AE887" s="73"/>
      <c r="AF887" s="73"/>
      <c r="AG887" s="73"/>
      <c r="AH887" s="73"/>
      <c r="AI887" s="73"/>
    </row>
    <row r="888" spans="1:35" ht="12.75" x14ac:dyDescent="0.2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  <c r="AA888" s="73"/>
      <c r="AB888" s="73"/>
      <c r="AC888" s="73"/>
      <c r="AD888" s="73"/>
      <c r="AE888" s="73"/>
      <c r="AF888" s="73"/>
      <c r="AG888" s="73"/>
      <c r="AH888" s="73"/>
      <c r="AI888" s="73"/>
    </row>
    <row r="889" spans="1:35" ht="12.75" x14ac:dyDescent="0.2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  <c r="AA889" s="73"/>
      <c r="AB889" s="73"/>
      <c r="AC889" s="73"/>
      <c r="AD889" s="73"/>
      <c r="AE889" s="73"/>
      <c r="AF889" s="73"/>
      <c r="AG889" s="73"/>
      <c r="AH889" s="73"/>
      <c r="AI889" s="73"/>
    </row>
    <row r="890" spans="1:35" ht="12.75" x14ac:dyDescent="0.2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  <c r="AA890" s="73"/>
      <c r="AB890" s="73"/>
      <c r="AC890" s="73"/>
      <c r="AD890" s="73"/>
      <c r="AE890" s="73"/>
      <c r="AF890" s="73"/>
      <c r="AG890" s="73"/>
      <c r="AH890" s="73"/>
      <c r="AI890" s="73"/>
    </row>
    <row r="891" spans="1:35" ht="12.75" x14ac:dyDescent="0.2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  <c r="AA891" s="73"/>
      <c r="AB891" s="73"/>
      <c r="AC891" s="73"/>
      <c r="AD891" s="73"/>
      <c r="AE891" s="73"/>
      <c r="AF891" s="73"/>
      <c r="AG891" s="73"/>
      <c r="AH891" s="73"/>
      <c r="AI891" s="73"/>
    </row>
    <row r="892" spans="1:35" ht="12.75" x14ac:dyDescent="0.2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  <c r="AA892" s="73"/>
      <c r="AB892" s="73"/>
      <c r="AC892" s="73"/>
      <c r="AD892" s="73"/>
      <c r="AE892" s="73"/>
      <c r="AF892" s="73"/>
      <c r="AG892" s="73"/>
      <c r="AH892" s="73"/>
      <c r="AI892" s="73"/>
    </row>
    <row r="893" spans="1:35" ht="12.75" x14ac:dyDescent="0.2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  <c r="AA893" s="73"/>
      <c r="AB893" s="73"/>
      <c r="AC893" s="73"/>
      <c r="AD893" s="73"/>
      <c r="AE893" s="73"/>
      <c r="AF893" s="73"/>
      <c r="AG893" s="73"/>
      <c r="AH893" s="73"/>
      <c r="AI893" s="73"/>
    </row>
    <row r="894" spans="1:35" ht="12.75" x14ac:dyDescent="0.2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  <c r="AA894" s="73"/>
      <c r="AB894" s="73"/>
      <c r="AC894" s="73"/>
      <c r="AD894" s="73"/>
      <c r="AE894" s="73"/>
      <c r="AF894" s="73"/>
      <c r="AG894" s="73"/>
      <c r="AH894" s="73"/>
      <c r="AI894" s="73"/>
    </row>
    <row r="895" spans="1:35" ht="12.75" x14ac:dyDescent="0.2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  <c r="AA895" s="73"/>
      <c r="AB895" s="73"/>
      <c r="AC895" s="73"/>
      <c r="AD895" s="73"/>
      <c r="AE895" s="73"/>
      <c r="AF895" s="73"/>
      <c r="AG895" s="73"/>
      <c r="AH895" s="73"/>
      <c r="AI895" s="73"/>
    </row>
    <row r="896" spans="1:35" ht="12.75" x14ac:dyDescent="0.2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  <c r="AA896" s="73"/>
      <c r="AB896" s="73"/>
      <c r="AC896" s="73"/>
      <c r="AD896" s="73"/>
      <c r="AE896" s="73"/>
      <c r="AF896" s="73"/>
      <c r="AG896" s="73"/>
      <c r="AH896" s="73"/>
      <c r="AI896" s="73"/>
    </row>
    <row r="897" spans="1:35" ht="12.75" x14ac:dyDescent="0.2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  <c r="AA897" s="73"/>
      <c r="AB897" s="73"/>
      <c r="AC897" s="73"/>
      <c r="AD897" s="73"/>
      <c r="AE897" s="73"/>
      <c r="AF897" s="73"/>
      <c r="AG897" s="73"/>
      <c r="AH897" s="73"/>
      <c r="AI897" s="73"/>
    </row>
    <row r="898" spans="1:35" ht="12.75" x14ac:dyDescent="0.2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  <c r="AA898" s="73"/>
      <c r="AB898" s="73"/>
      <c r="AC898" s="73"/>
      <c r="AD898" s="73"/>
      <c r="AE898" s="73"/>
      <c r="AF898" s="73"/>
      <c r="AG898" s="73"/>
      <c r="AH898" s="73"/>
      <c r="AI898" s="73"/>
    </row>
    <row r="899" spans="1:35" ht="12.75" x14ac:dyDescent="0.2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  <c r="AA899" s="73"/>
      <c r="AB899" s="73"/>
      <c r="AC899" s="73"/>
      <c r="AD899" s="73"/>
      <c r="AE899" s="73"/>
      <c r="AF899" s="73"/>
      <c r="AG899" s="73"/>
      <c r="AH899" s="73"/>
      <c r="AI899" s="73"/>
    </row>
    <row r="900" spans="1:35" ht="12.75" x14ac:dyDescent="0.2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  <c r="AA900" s="73"/>
      <c r="AB900" s="73"/>
      <c r="AC900" s="73"/>
      <c r="AD900" s="73"/>
      <c r="AE900" s="73"/>
      <c r="AF900" s="73"/>
      <c r="AG900" s="73"/>
      <c r="AH900" s="73"/>
      <c r="AI900" s="73"/>
    </row>
    <row r="901" spans="1:35" ht="12.75" x14ac:dyDescent="0.2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  <c r="AA901" s="73"/>
      <c r="AB901" s="73"/>
      <c r="AC901" s="73"/>
      <c r="AD901" s="73"/>
      <c r="AE901" s="73"/>
      <c r="AF901" s="73"/>
      <c r="AG901" s="73"/>
      <c r="AH901" s="73"/>
      <c r="AI901" s="73"/>
    </row>
    <row r="902" spans="1:35" ht="12.75" x14ac:dyDescent="0.2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  <c r="AA902" s="73"/>
      <c r="AB902" s="73"/>
      <c r="AC902" s="73"/>
      <c r="AD902" s="73"/>
      <c r="AE902" s="73"/>
      <c r="AF902" s="73"/>
      <c r="AG902" s="73"/>
      <c r="AH902" s="73"/>
      <c r="AI902" s="73"/>
    </row>
    <row r="903" spans="1:35" ht="12.75" x14ac:dyDescent="0.2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  <c r="AA903" s="73"/>
      <c r="AB903" s="73"/>
      <c r="AC903" s="73"/>
      <c r="AD903" s="73"/>
      <c r="AE903" s="73"/>
      <c r="AF903" s="73"/>
      <c r="AG903" s="73"/>
      <c r="AH903" s="73"/>
      <c r="AI903" s="73"/>
    </row>
    <row r="904" spans="1:35" ht="12.75" x14ac:dyDescent="0.2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  <c r="AA904" s="73"/>
      <c r="AB904" s="73"/>
      <c r="AC904" s="73"/>
      <c r="AD904" s="73"/>
      <c r="AE904" s="73"/>
      <c r="AF904" s="73"/>
      <c r="AG904" s="73"/>
      <c r="AH904" s="73"/>
      <c r="AI904" s="73"/>
    </row>
    <row r="905" spans="1:35" ht="12.75" x14ac:dyDescent="0.2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  <c r="AA905" s="73"/>
      <c r="AB905" s="73"/>
      <c r="AC905" s="73"/>
      <c r="AD905" s="73"/>
      <c r="AE905" s="73"/>
      <c r="AF905" s="73"/>
      <c r="AG905" s="73"/>
      <c r="AH905" s="73"/>
      <c r="AI905" s="73"/>
    </row>
    <row r="906" spans="1:35" ht="12.75" x14ac:dyDescent="0.2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  <c r="AA906" s="73"/>
      <c r="AB906" s="73"/>
      <c r="AC906" s="73"/>
      <c r="AD906" s="73"/>
      <c r="AE906" s="73"/>
      <c r="AF906" s="73"/>
      <c r="AG906" s="73"/>
      <c r="AH906" s="73"/>
      <c r="AI906" s="73"/>
    </row>
    <row r="907" spans="1:35" ht="12.75" x14ac:dyDescent="0.2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  <c r="AA907" s="73"/>
      <c r="AB907" s="73"/>
      <c r="AC907" s="73"/>
      <c r="AD907" s="73"/>
      <c r="AE907" s="73"/>
      <c r="AF907" s="73"/>
      <c r="AG907" s="73"/>
      <c r="AH907" s="73"/>
      <c r="AI907" s="73"/>
    </row>
    <row r="908" spans="1:35" ht="12.75" x14ac:dyDescent="0.2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  <c r="AA908" s="73"/>
      <c r="AB908" s="73"/>
      <c r="AC908" s="73"/>
      <c r="AD908" s="73"/>
      <c r="AE908" s="73"/>
      <c r="AF908" s="73"/>
      <c r="AG908" s="73"/>
      <c r="AH908" s="73"/>
      <c r="AI908" s="73"/>
    </row>
    <row r="909" spans="1:35" ht="12.75" x14ac:dyDescent="0.2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  <c r="AA909" s="73"/>
      <c r="AB909" s="73"/>
      <c r="AC909" s="73"/>
      <c r="AD909" s="73"/>
      <c r="AE909" s="73"/>
      <c r="AF909" s="73"/>
      <c r="AG909" s="73"/>
      <c r="AH909" s="73"/>
      <c r="AI909" s="73"/>
    </row>
    <row r="910" spans="1:35" ht="12.75" x14ac:dyDescent="0.2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  <c r="AA910" s="73"/>
      <c r="AB910" s="73"/>
      <c r="AC910" s="73"/>
      <c r="AD910" s="73"/>
      <c r="AE910" s="73"/>
      <c r="AF910" s="73"/>
      <c r="AG910" s="73"/>
      <c r="AH910" s="73"/>
      <c r="AI910" s="73"/>
    </row>
    <row r="911" spans="1:35" ht="12.75" x14ac:dyDescent="0.2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  <c r="AA911" s="73"/>
      <c r="AB911" s="73"/>
      <c r="AC911" s="73"/>
      <c r="AD911" s="73"/>
      <c r="AE911" s="73"/>
      <c r="AF911" s="73"/>
      <c r="AG911" s="73"/>
      <c r="AH911" s="73"/>
      <c r="AI911" s="73"/>
    </row>
    <row r="912" spans="1:35" ht="12.75" x14ac:dyDescent="0.2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  <c r="AA912" s="73"/>
      <c r="AB912" s="73"/>
      <c r="AC912" s="73"/>
      <c r="AD912" s="73"/>
      <c r="AE912" s="73"/>
      <c r="AF912" s="73"/>
      <c r="AG912" s="73"/>
      <c r="AH912" s="73"/>
      <c r="AI912" s="73"/>
    </row>
    <row r="913" spans="1:35" ht="12.75" x14ac:dyDescent="0.2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  <c r="AA913" s="73"/>
      <c r="AB913" s="73"/>
      <c r="AC913" s="73"/>
      <c r="AD913" s="73"/>
      <c r="AE913" s="73"/>
      <c r="AF913" s="73"/>
      <c r="AG913" s="73"/>
      <c r="AH913" s="73"/>
      <c r="AI913" s="73"/>
    </row>
    <row r="914" spans="1:35" ht="12.75" x14ac:dyDescent="0.2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  <c r="AA914" s="73"/>
      <c r="AB914" s="73"/>
      <c r="AC914" s="73"/>
      <c r="AD914" s="73"/>
      <c r="AE914" s="73"/>
      <c r="AF914" s="73"/>
      <c r="AG914" s="73"/>
      <c r="AH914" s="73"/>
      <c r="AI914" s="73"/>
    </row>
    <row r="915" spans="1:35" ht="12.75" x14ac:dyDescent="0.2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  <c r="AA915" s="73"/>
      <c r="AB915" s="73"/>
      <c r="AC915" s="73"/>
      <c r="AD915" s="73"/>
      <c r="AE915" s="73"/>
      <c r="AF915" s="73"/>
      <c r="AG915" s="73"/>
      <c r="AH915" s="73"/>
      <c r="AI915" s="73"/>
    </row>
    <row r="916" spans="1:35" ht="12.75" x14ac:dyDescent="0.2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  <c r="AA916" s="73"/>
      <c r="AB916" s="73"/>
      <c r="AC916" s="73"/>
      <c r="AD916" s="73"/>
      <c r="AE916" s="73"/>
      <c r="AF916" s="73"/>
      <c r="AG916" s="73"/>
      <c r="AH916" s="73"/>
      <c r="AI916" s="73"/>
    </row>
    <row r="917" spans="1:35" ht="12.75" x14ac:dyDescent="0.2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  <c r="AA917" s="73"/>
      <c r="AB917" s="73"/>
      <c r="AC917" s="73"/>
      <c r="AD917" s="73"/>
      <c r="AE917" s="73"/>
      <c r="AF917" s="73"/>
      <c r="AG917" s="73"/>
      <c r="AH917" s="73"/>
      <c r="AI917" s="73"/>
    </row>
    <row r="918" spans="1:35" ht="12.75" x14ac:dyDescent="0.2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  <c r="AA918" s="73"/>
      <c r="AB918" s="73"/>
      <c r="AC918" s="73"/>
      <c r="AD918" s="73"/>
      <c r="AE918" s="73"/>
      <c r="AF918" s="73"/>
      <c r="AG918" s="73"/>
      <c r="AH918" s="73"/>
      <c r="AI918" s="73"/>
    </row>
    <row r="919" spans="1:35" ht="12.75" x14ac:dyDescent="0.2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  <c r="AA919" s="73"/>
      <c r="AB919" s="73"/>
      <c r="AC919" s="73"/>
      <c r="AD919" s="73"/>
      <c r="AE919" s="73"/>
      <c r="AF919" s="73"/>
      <c r="AG919" s="73"/>
      <c r="AH919" s="73"/>
      <c r="AI919" s="73"/>
    </row>
    <row r="920" spans="1:35" ht="12.75" x14ac:dyDescent="0.2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  <c r="AA920" s="73"/>
      <c r="AB920" s="73"/>
      <c r="AC920" s="73"/>
      <c r="AD920" s="73"/>
      <c r="AE920" s="73"/>
      <c r="AF920" s="73"/>
      <c r="AG920" s="73"/>
      <c r="AH920" s="73"/>
      <c r="AI920" s="73"/>
    </row>
    <row r="921" spans="1:35" ht="12.75" x14ac:dyDescent="0.2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  <c r="AA921" s="73"/>
      <c r="AB921" s="73"/>
      <c r="AC921" s="73"/>
      <c r="AD921" s="73"/>
      <c r="AE921" s="73"/>
      <c r="AF921" s="73"/>
      <c r="AG921" s="73"/>
      <c r="AH921" s="73"/>
      <c r="AI921" s="73"/>
    </row>
    <row r="922" spans="1:35" ht="12.75" x14ac:dyDescent="0.2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  <c r="AA922" s="73"/>
      <c r="AB922" s="73"/>
      <c r="AC922" s="73"/>
      <c r="AD922" s="73"/>
      <c r="AE922" s="73"/>
      <c r="AF922" s="73"/>
      <c r="AG922" s="73"/>
      <c r="AH922" s="73"/>
      <c r="AI922" s="73"/>
    </row>
    <row r="923" spans="1:35" ht="12.75" x14ac:dyDescent="0.2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  <c r="AA923" s="73"/>
      <c r="AB923" s="73"/>
      <c r="AC923" s="73"/>
      <c r="AD923" s="73"/>
      <c r="AE923" s="73"/>
      <c r="AF923" s="73"/>
      <c r="AG923" s="73"/>
      <c r="AH923" s="73"/>
      <c r="AI923" s="73"/>
    </row>
    <row r="924" spans="1:35" ht="12.75" x14ac:dyDescent="0.2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  <c r="AA924" s="73"/>
      <c r="AB924" s="73"/>
      <c r="AC924" s="73"/>
      <c r="AD924" s="73"/>
      <c r="AE924" s="73"/>
      <c r="AF924" s="73"/>
      <c r="AG924" s="73"/>
      <c r="AH924" s="73"/>
      <c r="AI924" s="73"/>
    </row>
    <row r="925" spans="1:35" ht="12.75" x14ac:dyDescent="0.2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  <c r="AA925" s="73"/>
      <c r="AB925" s="73"/>
      <c r="AC925" s="73"/>
      <c r="AD925" s="73"/>
      <c r="AE925" s="73"/>
      <c r="AF925" s="73"/>
      <c r="AG925" s="73"/>
      <c r="AH925" s="73"/>
      <c r="AI925" s="73"/>
    </row>
    <row r="926" spans="1:35" ht="12.75" x14ac:dyDescent="0.2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  <c r="AA926" s="73"/>
      <c r="AB926" s="73"/>
      <c r="AC926" s="73"/>
      <c r="AD926" s="73"/>
      <c r="AE926" s="73"/>
      <c r="AF926" s="73"/>
      <c r="AG926" s="73"/>
      <c r="AH926" s="73"/>
      <c r="AI926" s="73"/>
    </row>
    <row r="927" spans="1:35" ht="12.75" x14ac:dyDescent="0.2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  <c r="AA927" s="73"/>
      <c r="AB927" s="73"/>
      <c r="AC927" s="73"/>
      <c r="AD927" s="73"/>
      <c r="AE927" s="73"/>
      <c r="AF927" s="73"/>
      <c r="AG927" s="73"/>
      <c r="AH927" s="73"/>
      <c r="AI927" s="73"/>
    </row>
    <row r="928" spans="1:35" ht="12.75" x14ac:dyDescent="0.2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  <c r="AA928" s="73"/>
      <c r="AB928" s="73"/>
      <c r="AC928" s="73"/>
      <c r="AD928" s="73"/>
      <c r="AE928" s="73"/>
      <c r="AF928" s="73"/>
      <c r="AG928" s="73"/>
      <c r="AH928" s="73"/>
      <c r="AI928" s="73"/>
    </row>
    <row r="929" spans="1:35" ht="12.75" x14ac:dyDescent="0.2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  <c r="AA929" s="73"/>
      <c r="AB929" s="73"/>
      <c r="AC929" s="73"/>
      <c r="AD929" s="73"/>
      <c r="AE929" s="73"/>
      <c r="AF929" s="73"/>
      <c r="AG929" s="73"/>
      <c r="AH929" s="73"/>
      <c r="AI929" s="73"/>
    </row>
    <row r="930" spans="1:35" ht="12.75" x14ac:dyDescent="0.2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  <c r="AA930" s="73"/>
      <c r="AB930" s="73"/>
      <c r="AC930" s="73"/>
      <c r="AD930" s="73"/>
      <c r="AE930" s="73"/>
      <c r="AF930" s="73"/>
      <c r="AG930" s="73"/>
      <c r="AH930" s="73"/>
      <c r="AI930" s="73"/>
    </row>
    <row r="931" spans="1:35" ht="12.75" x14ac:dyDescent="0.2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  <c r="AA931" s="73"/>
      <c r="AB931" s="73"/>
      <c r="AC931" s="73"/>
      <c r="AD931" s="73"/>
      <c r="AE931" s="73"/>
      <c r="AF931" s="73"/>
      <c r="AG931" s="73"/>
      <c r="AH931" s="73"/>
      <c r="AI931" s="73"/>
    </row>
    <row r="932" spans="1:35" ht="12.75" x14ac:dyDescent="0.2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  <c r="AA932" s="73"/>
      <c r="AB932" s="73"/>
      <c r="AC932" s="73"/>
      <c r="AD932" s="73"/>
      <c r="AE932" s="73"/>
      <c r="AF932" s="73"/>
      <c r="AG932" s="73"/>
      <c r="AH932" s="73"/>
      <c r="AI932" s="73"/>
    </row>
    <row r="933" spans="1:35" ht="12.75" x14ac:dyDescent="0.2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  <c r="AA933" s="73"/>
      <c r="AB933" s="73"/>
      <c r="AC933" s="73"/>
      <c r="AD933" s="73"/>
      <c r="AE933" s="73"/>
      <c r="AF933" s="73"/>
      <c r="AG933" s="73"/>
      <c r="AH933" s="73"/>
      <c r="AI933" s="73"/>
    </row>
    <row r="934" spans="1:35" ht="12.75" x14ac:dyDescent="0.2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  <c r="AA934" s="73"/>
      <c r="AB934" s="73"/>
      <c r="AC934" s="73"/>
      <c r="AD934" s="73"/>
      <c r="AE934" s="73"/>
      <c r="AF934" s="73"/>
      <c r="AG934" s="73"/>
      <c r="AH934" s="73"/>
      <c r="AI934" s="73"/>
    </row>
    <row r="935" spans="1:35" ht="12.75" x14ac:dyDescent="0.2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  <c r="AA935" s="73"/>
      <c r="AB935" s="73"/>
      <c r="AC935" s="73"/>
      <c r="AD935" s="73"/>
      <c r="AE935" s="73"/>
      <c r="AF935" s="73"/>
      <c r="AG935" s="73"/>
      <c r="AH935" s="73"/>
      <c r="AI935" s="73"/>
    </row>
    <row r="936" spans="1:35" ht="12.75" x14ac:dyDescent="0.2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  <c r="AA936" s="73"/>
      <c r="AB936" s="73"/>
      <c r="AC936" s="73"/>
      <c r="AD936" s="73"/>
      <c r="AE936" s="73"/>
      <c r="AF936" s="73"/>
      <c r="AG936" s="73"/>
      <c r="AH936" s="73"/>
      <c r="AI936" s="73"/>
    </row>
    <row r="937" spans="1:35" ht="12.75" x14ac:dyDescent="0.2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  <c r="AA937" s="73"/>
      <c r="AB937" s="73"/>
      <c r="AC937" s="73"/>
      <c r="AD937" s="73"/>
      <c r="AE937" s="73"/>
      <c r="AF937" s="73"/>
      <c r="AG937" s="73"/>
      <c r="AH937" s="73"/>
      <c r="AI937" s="73"/>
    </row>
    <row r="938" spans="1:35" ht="12.75" x14ac:dyDescent="0.2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  <c r="AA938" s="73"/>
      <c r="AB938" s="73"/>
      <c r="AC938" s="73"/>
      <c r="AD938" s="73"/>
      <c r="AE938" s="73"/>
      <c r="AF938" s="73"/>
      <c r="AG938" s="73"/>
      <c r="AH938" s="73"/>
      <c r="AI938" s="73"/>
    </row>
    <row r="939" spans="1:35" ht="12.75" x14ac:dyDescent="0.2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  <c r="AA939" s="73"/>
      <c r="AB939" s="73"/>
      <c r="AC939" s="73"/>
      <c r="AD939" s="73"/>
      <c r="AE939" s="73"/>
      <c r="AF939" s="73"/>
      <c r="AG939" s="73"/>
      <c r="AH939" s="73"/>
      <c r="AI939" s="73"/>
    </row>
    <row r="940" spans="1:35" ht="12.75" x14ac:dyDescent="0.2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  <c r="AA940" s="73"/>
      <c r="AB940" s="73"/>
      <c r="AC940" s="73"/>
      <c r="AD940" s="73"/>
      <c r="AE940" s="73"/>
      <c r="AF940" s="73"/>
      <c r="AG940" s="73"/>
      <c r="AH940" s="73"/>
      <c r="AI940" s="73"/>
    </row>
    <row r="941" spans="1:35" ht="12.75" x14ac:dyDescent="0.2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  <c r="AA941" s="73"/>
      <c r="AB941" s="73"/>
      <c r="AC941" s="73"/>
      <c r="AD941" s="73"/>
      <c r="AE941" s="73"/>
      <c r="AF941" s="73"/>
      <c r="AG941" s="73"/>
      <c r="AH941" s="73"/>
      <c r="AI941" s="73"/>
    </row>
    <row r="942" spans="1:35" ht="12.75" x14ac:dyDescent="0.2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  <c r="AA942" s="73"/>
      <c r="AB942" s="73"/>
      <c r="AC942" s="73"/>
      <c r="AD942" s="73"/>
      <c r="AE942" s="73"/>
      <c r="AF942" s="73"/>
      <c r="AG942" s="73"/>
      <c r="AH942" s="73"/>
      <c r="AI942" s="73"/>
    </row>
    <row r="943" spans="1:35" ht="12.75" x14ac:dyDescent="0.2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  <c r="AA943" s="73"/>
      <c r="AB943" s="73"/>
      <c r="AC943" s="73"/>
      <c r="AD943" s="73"/>
      <c r="AE943" s="73"/>
      <c r="AF943" s="73"/>
      <c r="AG943" s="73"/>
      <c r="AH943" s="73"/>
      <c r="AI943" s="73"/>
    </row>
    <row r="944" spans="1:35" ht="12.75" x14ac:dyDescent="0.2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  <c r="AA944" s="73"/>
      <c r="AB944" s="73"/>
      <c r="AC944" s="73"/>
      <c r="AD944" s="73"/>
      <c r="AE944" s="73"/>
      <c r="AF944" s="73"/>
      <c r="AG944" s="73"/>
      <c r="AH944" s="73"/>
      <c r="AI944" s="73"/>
    </row>
    <row r="945" spans="1:35" ht="12.75" x14ac:dyDescent="0.2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  <c r="AA945" s="73"/>
      <c r="AB945" s="73"/>
      <c r="AC945" s="73"/>
      <c r="AD945" s="73"/>
      <c r="AE945" s="73"/>
      <c r="AF945" s="73"/>
      <c r="AG945" s="73"/>
      <c r="AH945" s="73"/>
      <c r="AI945" s="73"/>
    </row>
    <row r="946" spans="1:35" ht="12.75" x14ac:dyDescent="0.2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  <c r="AA946" s="73"/>
      <c r="AB946" s="73"/>
      <c r="AC946" s="73"/>
      <c r="AD946" s="73"/>
      <c r="AE946" s="73"/>
      <c r="AF946" s="73"/>
      <c r="AG946" s="73"/>
      <c r="AH946" s="73"/>
      <c r="AI946" s="73"/>
    </row>
    <row r="947" spans="1:35" ht="12.75" x14ac:dyDescent="0.2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  <c r="AA947" s="73"/>
      <c r="AB947" s="73"/>
      <c r="AC947" s="73"/>
      <c r="AD947" s="73"/>
      <c r="AE947" s="73"/>
      <c r="AF947" s="73"/>
      <c r="AG947" s="73"/>
      <c r="AH947" s="73"/>
      <c r="AI947" s="73"/>
    </row>
    <row r="948" spans="1:35" ht="12.75" x14ac:dyDescent="0.2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  <c r="AA948" s="73"/>
      <c r="AB948" s="73"/>
      <c r="AC948" s="73"/>
      <c r="AD948" s="73"/>
      <c r="AE948" s="73"/>
      <c r="AF948" s="73"/>
      <c r="AG948" s="73"/>
      <c r="AH948" s="73"/>
      <c r="AI948" s="73"/>
    </row>
    <row r="949" spans="1:35" ht="12.75" x14ac:dyDescent="0.2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  <c r="AA949" s="73"/>
      <c r="AB949" s="73"/>
      <c r="AC949" s="73"/>
      <c r="AD949" s="73"/>
      <c r="AE949" s="73"/>
      <c r="AF949" s="73"/>
      <c r="AG949" s="73"/>
      <c r="AH949" s="73"/>
      <c r="AI949" s="73"/>
    </row>
    <row r="950" spans="1:35" ht="12.75" x14ac:dyDescent="0.2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  <c r="AA950" s="73"/>
      <c r="AB950" s="73"/>
      <c r="AC950" s="73"/>
      <c r="AD950" s="73"/>
      <c r="AE950" s="73"/>
      <c r="AF950" s="73"/>
      <c r="AG950" s="73"/>
      <c r="AH950" s="73"/>
      <c r="AI950" s="73"/>
    </row>
    <row r="951" spans="1:35" ht="12.75" x14ac:dyDescent="0.2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  <c r="AA951" s="73"/>
      <c r="AB951" s="73"/>
      <c r="AC951" s="73"/>
      <c r="AD951" s="73"/>
      <c r="AE951" s="73"/>
      <c r="AF951" s="73"/>
      <c r="AG951" s="73"/>
      <c r="AH951" s="73"/>
      <c r="AI951" s="73"/>
    </row>
    <row r="952" spans="1:35" ht="12.75" x14ac:dyDescent="0.2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  <c r="AA952" s="73"/>
      <c r="AB952" s="73"/>
      <c r="AC952" s="73"/>
      <c r="AD952" s="73"/>
      <c r="AE952" s="73"/>
      <c r="AF952" s="73"/>
      <c r="AG952" s="73"/>
      <c r="AH952" s="73"/>
      <c r="AI952" s="73"/>
    </row>
    <row r="953" spans="1:35" ht="12.75" x14ac:dyDescent="0.2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  <c r="AA953" s="73"/>
      <c r="AB953" s="73"/>
      <c r="AC953" s="73"/>
      <c r="AD953" s="73"/>
      <c r="AE953" s="73"/>
      <c r="AF953" s="73"/>
      <c r="AG953" s="73"/>
      <c r="AH953" s="73"/>
      <c r="AI953" s="73"/>
    </row>
    <row r="954" spans="1:35" ht="12.75" x14ac:dyDescent="0.2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  <c r="AA954" s="73"/>
      <c r="AB954" s="73"/>
      <c r="AC954" s="73"/>
      <c r="AD954" s="73"/>
      <c r="AE954" s="73"/>
      <c r="AF954" s="73"/>
      <c r="AG954" s="73"/>
      <c r="AH954" s="73"/>
      <c r="AI954" s="73"/>
    </row>
    <row r="955" spans="1:35" ht="12.75" x14ac:dyDescent="0.2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  <c r="AA955" s="73"/>
      <c r="AB955" s="73"/>
      <c r="AC955" s="73"/>
      <c r="AD955" s="73"/>
      <c r="AE955" s="73"/>
      <c r="AF955" s="73"/>
      <c r="AG955" s="73"/>
      <c r="AH955" s="73"/>
      <c r="AI955" s="73"/>
    </row>
    <row r="956" spans="1:35" ht="12.75" x14ac:dyDescent="0.2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  <c r="AA956" s="73"/>
      <c r="AB956" s="73"/>
      <c r="AC956" s="73"/>
      <c r="AD956" s="73"/>
      <c r="AE956" s="73"/>
      <c r="AF956" s="73"/>
      <c r="AG956" s="73"/>
      <c r="AH956" s="73"/>
      <c r="AI956" s="73"/>
    </row>
    <row r="957" spans="1:35" ht="12.75" x14ac:dyDescent="0.2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  <c r="AA957" s="73"/>
      <c r="AB957" s="73"/>
      <c r="AC957" s="73"/>
      <c r="AD957" s="73"/>
      <c r="AE957" s="73"/>
      <c r="AF957" s="73"/>
      <c r="AG957" s="73"/>
      <c r="AH957" s="73"/>
      <c r="AI957" s="73"/>
    </row>
    <row r="958" spans="1:35" ht="12.75" x14ac:dyDescent="0.2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  <c r="AA958" s="73"/>
      <c r="AB958" s="73"/>
      <c r="AC958" s="73"/>
      <c r="AD958" s="73"/>
      <c r="AE958" s="73"/>
      <c r="AF958" s="73"/>
      <c r="AG958" s="73"/>
      <c r="AH958" s="73"/>
      <c r="AI958" s="73"/>
    </row>
    <row r="959" spans="1:35" ht="12.75" x14ac:dyDescent="0.2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  <c r="AA959" s="73"/>
      <c r="AB959" s="73"/>
      <c r="AC959" s="73"/>
      <c r="AD959" s="73"/>
      <c r="AE959" s="73"/>
      <c r="AF959" s="73"/>
      <c r="AG959" s="73"/>
      <c r="AH959" s="73"/>
      <c r="AI959" s="73"/>
    </row>
    <row r="960" spans="1:35" ht="12.75" x14ac:dyDescent="0.2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  <c r="AA960" s="73"/>
      <c r="AB960" s="73"/>
      <c r="AC960" s="73"/>
      <c r="AD960" s="73"/>
      <c r="AE960" s="73"/>
      <c r="AF960" s="73"/>
      <c r="AG960" s="73"/>
      <c r="AH960" s="73"/>
      <c r="AI960" s="73"/>
    </row>
    <row r="961" spans="1:35" ht="12.75" x14ac:dyDescent="0.2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  <c r="AA961" s="73"/>
      <c r="AB961" s="73"/>
      <c r="AC961" s="73"/>
      <c r="AD961" s="73"/>
      <c r="AE961" s="73"/>
      <c r="AF961" s="73"/>
      <c r="AG961" s="73"/>
      <c r="AH961" s="73"/>
      <c r="AI961" s="73"/>
    </row>
    <row r="962" spans="1:35" ht="12.75" x14ac:dyDescent="0.2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  <c r="AA962" s="73"/>
      <c r="AB962" s="73"/>
      <c r="AC962" s="73"/>
      <c r="AD962" s="73"/>
      <c r="AE962" s="73"/>
      <c r="AF962" s="73"/>
      <c r="AG962" s="73"/>
      <c r="AH962" s="73"/>
      <c r="AI962" s="73"/>
    </row>
    <row r="963" spans="1:35" ht="12.75" x14ac:dyDescent="0.2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  <c r="AA963" s="73"/>
      <c r="AB963" s="73"/>
      <c r="AC963" s="73"/>
      <c r="AD963" s="73"/>
      <c r="AE963" s="73"/>
      <c r="AF963" s="73"/>
      <c r="AG963" s="73"/>
      <c r="AH963" s="73"/>
      <c r="AI963" s="73"/>
    </row>
    <row r="964" spans="1:35" ht="12.75" x14ac:dyDescent="0.2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  <c r="AA964" s="73"/>
      <c r="AB964" s="73"/>
      <c r="AC964" s="73"/>
      <c r="AD964" s="73"/>
      <c r="AE964" s="73"/>
      <c r="AF964" s="73"/>
      <c r="AG964" s="73"/>
      <c r="AH964" s="73"/>
      <c r="AI964" s="73"/>
    </row>
    <row r="965" spans="1:35" ht="12.75" x14ac:dyDescent="0.2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  <c r="AA965" s="73"/>
      <c r="AB965" s="73"/>
      <c r="AC965" s="73"/>
      <c r="AD965" s="73"/>
      <c r="AE965" s="73"/>
      <c r="AF965" s="73"/>
      <c r="AG965" s="73"/>
      <c r="AH965" s="73"/>
      <c r="AI965" s="73"/>
    </row>
    <row r="966" spans="1:35" ht="12.75" x14ac:dyDescent="0.2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  <c r="AA966" s="73"/>
      <c r="AB966" s="73"/>
      <c r="AC966" s="73"/>
      <c r="AD966" s="73"/>
      <c r="AE966" s="73"/>
      <c r="AF966" s="73"/>
      <c r="AG966" s="73"/>
      <c r="AH966" s="73"/>
      <c r="AI966" s="73"/>
    </row>
    <row r="967" spans="1:35" ht="12.75" x14ac:dyDescent="0.2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  <c r="AA967" s="73"/>
      <c r="AB967" s="73"/>
      <c r="AC967" s="73"/>
      <c r="AD967" s="73"/>
      <c r="AE967" s="73"/>
      <c r="AF967" s="73"/>
      <c r="AG967" s="73"/>
      <c r="AH967" s="73"/>
      <c r="AI967" s="73"/>
    </row>
    <row r="968" spans="1:35" ht="12.75" x14ac:dyDescent="0.2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  <c r="AA968" s="73"/>
      <c r="AB968" s="73"/>
      <c r="AC968" s="73"/>
      <c r="AD968" s="73"/>
      <c r="AE968" s="73"/>
      <c r="AF968" s="73"/>
      <c r="AG968" s="73"/>
      <c r="AH968" s="73"/>
      <c r="AI968" s="73"/>
    </row>
    <row r="969" spans="1:35" ht="12.75" x14ac:dyDescent="0.2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  <c r="AA969" s="73"/>
      <c r="AB969" s="73"/>
      <c r="AC969" s="73"/>
      <c r="AD969" s="73"/>
      <c r="AE969" s="73"/>
      <c r="AF969" s="73"/>
      <c r="AG969" s="73"/>
      <c r="AH969" s="73"/>
      <c r="AI969" s="73"/>
    </row>
    <row r="970" spans="1:35" ht="12.75" x14ac:dyDescent="0.2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  <c r="AA970" s="73"/>
      <c r="AB970" s="73"/>
      <c r="AC970" s="73"/>
      <c r="AD970" s="73"/>
      <c r="AE970" s="73"/>
      <c r="AF970" s="73"/>
      <c r="AG970" s="73"/>
      <c r="AH970" s="73"/>
      <c r="AI970" s="73"/>
    </row>
    <row r="971" spans="1:35" ht="12.75" x14ac:dyDescent="0.2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  <c r="AA971" s="73"/>
      <c r="AB971" s="73"/>
      <c r="AC971" s="73"/>
      <c r="AD971" s="73"/>
      <c r="AE971" s="73"/>
      <c r="AF971" s="73"/>
      <c r="AG971" s="73"/>
      <c r="AH971" s="73"/>
      <c r="AI971" s="73"/>
    </row>
    <row r="972" spans="1:35" ht="12.75" x14ac:dyDescent="0.2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  <c r="AA972" s="73"/>
      <c r="AB972" s="73"/>
      <c r="AC972" s="73"/>
      <c r="AD972" s="73"/>
      <c r="AE972" s="73"/>
      <c r="AF972" s="73"/>
      <c r="AG972" s="73"/>
      <c r="AH972" s="73"/>
      <c r="AI972" s="73"/>
    </row>
    <row r="973" spans="1:35" ht="12.75" x14ac:dyDescent="0.2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  <c r="AA973" s="73"/>
      <c r="AB973" s="73"/>
      <c r="AC973" s="73"/>
      <c r="AD973" s="73"/>
      <c r="AE973" s="73"/>
      <c r="AF973" s="73"/>
      <c r="AG973" s="73"/>
      <c r="AH973" s="73"/>
      <c r="AI973" s="73"/>
    </row>
    <row r="974" spans="1:35" ht="12.75" x14ac:dyDescent="0.2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  <c r="AA974" s="73"/>
      <c r="AB974" s="73"/>
      <c r="AC974" s="73"/>
      <c r="AD974" s="73"/>
      <c r="AE974" s="73"/>
      <c r="AF974" s="73"/>
      <c r="AG974" s="73"/>
      <c r="AH974" s="73"/>
      <c r="AI974" s="73"/>
    </row>
    <row r="975" spans="1:35" ht="12.75" x14ac:dyDescent="0.2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  <c r="AA975" s="73"/>
      <c r="AB975" s="73"/>
      <c r="AC975" s="73"/>
      <c r="AD975" s="73"/>
      <c r="AE975" s="73"/>
      <c r="AF975" s="73"/>
      <c r="AG975" s="73"/>
      <c r="AH975" s="73"/>
      <c r="AI975" s="73"/>
    </row>
    <row r="976" spans="1:35" ht="12.75" x14ac:dyDescent="0.2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  <c r="AA976" s="73"/>
      <c r="AB976" s="73"/>
      <c r="AC976" s="73"/>
      <c r="AD976" s="73"/>
      <c r="AE976" s="73"/>
      <c r="AF976" s="73"/>
      <c r="AG976" s="73"/>
      <c r="AH976" s="73"/>
      <c r="AI976" s="73"/>
    </row>
    <row r="977" spans="1:35" ht="12.75" x14ac:dyDescent="0.2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  <c r="AA977" s="73"/>
      <c r="AB977" s="73"/>
      <c r="AC977" s="73"/>
      <c r="AD977" s="73"/>
      <c r="AE977" s="73"/>
      <c r="AF977" s="73"/>
      <c r="AG977" s="73"/>
      <c r="AH977" s="73"/>
      <c r="AI977" s="73"/>
    </row>
    <row r="978" spans="1:35" ht="12.75" x14ac:dyDescent="0.2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  <c r="AA978" s="73"/>
      <c r="AB978" s="73"/>
      <c r="AC978" s="73"/>
      <c r="AD978" s="73"/>
      <c r="AE978" s="73"/>
      <c r="AF978" s="73"/>
      <c r="AG978" s="73"/>
      <c r="AH978" s="73"/>
      <c r="AI978" s="73"/>
    </row>
    <row r="979" spans="1:35" ht="12.75" x14ac:dyDescent="0.2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  <c r="AA979" s="73"/>
      <c r="AB979" s="73"/>
      <c r="AC979" s="73"/>
      <c r="AD979" s="73"/>
      <c r="AE979" s="73"/>
      <c r="AF979" s="73"/>
      <c r="AG979" s="73"/>
      <c r="AH979" s="73"/>
      <c r="AI979" s="73"/>
    </row>
    <row r="980" spans="1:35" ht="12.75" x14ac:dyDescent="0.2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  <c r="AA980" s="73"/>
      <c r="AB980" s="73"/>
      <c r="AC980" s="73"/>
      <c r="AD980" s="73"/>
      <c r="AE980" s="73"/>
      <c r="AF980" s="73"/>
      <c r="AG980" s="73"/>
      <c r="AH980" s="73"/>
      <c r="AI980" s="73"/>
    </row>
    <row r="981" spans="1:35" ht="12.75" x14ac:dyDescent="0.2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  <c r="AA981" s="73"/>
      <c r="AB981" s="73"/>
      <c r="AC981" s="73"/>
      <c r="AD981" s="73"/>
      <c r="AE981" s="73"/>
      <c r="AF981" s="73"/>
      <c r="AG981" s="73"/>
      <c r="AH981" s="73"/>
      <c r="AI981" s="73"/>
    </row>
    <row r="982" spans="1:35" ht="12.75" x14ac:dyDescent="0.2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  <c r="AA982" s="73"/>
      <c r="AB982" s="73"/>
      <c r="AC982" s="73"/>
      <c r="AD982" s="73"/>
      <c r="AE982" s="73"/>
      <c r="AF982" s="73"/>
      <c r="AG982" s="73"/>
      <c r="AH982" s="73"/>
      <c r="AI982" s="73"/>
    </row>
    <row r="983" spans="1:35" ht="12.75" x14ac:dyDescent="0.2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  <c r="AA983" s="73"/>
      <c r="AB983" s="73"/>
      <c r="AC983" s="73"/>
      <c r="AD983" s="73"/>
      <c r="AE983" s="73"/>
      <c r="AF983" s="73"/>
      <c r="AG983" s="73"/>
      <c r="AH983" s="73"/>
      <c r="AI983" s="73"/>
    </row>
    <row r="984" spans="1:35" ht="12.75" x14ac:dyDescent="0.2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  <c r="AA984" s="73"/>
      <c r="AB984" s="73"/>
      <c r="AC984" s="73"/>
      <c r="AD984" s="73"/>
      <c r="AE984" s="73"/>
      <c r="AF984" s="73"/>
      <c r="AG984" s="73"/>
      <c r="AH984" s="73"/>
      <c r="AI984" s="73"/>
    </row>
    <row r="985" spans="1:35" ht="12.75" x14ac:dyDescent="0.2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  <c r="AA985" s="73"/>
      <c r="AB985" s="73"/>
      <c r="AC985" s="73"/>
      <c r="AD985" s="73"/>
      <c r="AE985" s="73"/>
      <c r="AF985" s="73"/>
      <c r="AG985" s="73"/>
      <c r="AH985" s="73"/>
      <c r="AI985" s="73"/>
    </row>
    <row r="986" spans="1:35" ht="12.75" x14ac:dyDescent="0.2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  <c r="AA986" s="73"/>
      <c r="AB986" s="73"/>
      <c r="AC986" s="73"/>
      <c r="AD986" s="73"/>
      <c r="AE986" s="73"/>
      <c r="AF986" s="73"/>
      <c r="AG986" s="73"/>
      <c r="AH986" s="73"/>
      <c r="AI986" s="73"/>
    </row>
    <row r="987" spans="1:35" ht="12.75" x14ac:dyDescent="0.2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  <c r="AA987" s="73"/>
      <c r="AB987" s="73"/>
      <c r="AC987" s="73"/>
      <c r="AD987" s="73"/>
      <c r="AE987" s="73"/>
      <c r="AF987" s="73"/>
      <c r="AG987" s="73"/>
      <c r="AH987" s="73"/>
      <c r="AI987" s="73"/>
    </row>
    <row r="988" spans="1:35" ht="12.75" x14ac:dyDescent="0.2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  <c r="AA988" s="73"/>
      <c r="AB988" s="73"/>
      <c r="AC988" s="73"/>
      <c r="AD988" s="73"/>
      <c r="AE988" s="73"/>
      <c r="AF988" s="73"/>
      <c r="AG988" s="73"/>
      <c r="AH988" s="73"/>
      <c r="AI988" s="73"/>
    </row>
    <row r="989" spans="1:35" ht="12.75" x14ac:dyDescent="0.2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  <c r="AA989" s="73"/>
      <c r="AB989" s="73"/>
      <c r="AC989" s="73"/>
      <c r="AD989" s="73"/>
      <c r="AE989" s="73"/>
      <c r="AF989" s="73"/>
      <c r="AG989" s="73"/>
      <c r="AH989" s="73"/>
      <c r="AI989" s="73"/>
    </row>
    <row r="990" spans="1:35" ht="12.75" x14ac:dyDescent="0.2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  <c r="AA990" s="73"/>
      <c r="AB990" s="73"/>
      <c r="AC990" s="73"/>
      <c r="AD990" s="73"/>
      <c r="AE990" s="73"/>
      <c r="AF990" s="73"/>
      <c r="AG990" s="73"/>
      <c r="AH990" s="73"/>
      <c r="AI990" s="73"/>
    </row>
    <row r="991" spans="1:35" ht="12.75" x14ac:dyDescent="0.2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  <c r="AA991" s="73"/>
      <c r="AB991" s="73"/>
      <c r="AC991" s="73"/>
      <c r="AD991" s="73"/>
      <c r="AE991" s="73"/>
      <c r="AF991" s="73"/>
      <c r="AG991" s="73"/>
      <c r="AH991" s="73"/>
      <c r="AI991" s="73"/>
    </row>
    <row r="992" spans="1:35" ht="12.75" x14ac:dyDescent="0.2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  <c r="AA992" s="73"/>
      <c r="AB992" s="73"/>
      <c r="AC992" s="73"/>
      <c r="AD992" s="73"/>
      <c r="AE992" s="73"/>
      <c r="AF992" s="73"/>
      <c r="AG992" s="73"/>
      <c r="AH992" s="73"/>
      <c r="AI992" s="73"/>
    </row>
    <row r="993" spans="1:35" ht="12.75" x14ac:dyDescent="0.2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  <c r="AA993" s="73"/>
      <c r="AB993" s="73"/>
      <c r="AC993" s="73"/>
      <c r="AD993" s="73"/>
      <c r="AE993" s="73"/>
      <c r="AF993" s="73"/>
      <c r="AG993" s="73"/>
      <c r="AH993" s="73"/>
      <c r="AI993" s="73"/>
    </row>
    <row r="994" spans="1:35" ht="12.75" x14ac:dyDescent="0.2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  <c r="AA994" s="73"/>
      <c r="AB994" s="73"/>
      <c r="AC994" s="73"/>
      <c r="AD994" s="73"/>
      <c r="AE994" s="73"/>
      <c r="AF994" s="73"/>
      <c r="AG994" s="73"/>
      <c r="AH994" s="73"/>
      <c r="AI994" s="73"/>
    </row>
    <row r="995" spans="1:35" ht="12.75" x14ac:dyDescent="0.2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  <c r="AA995" s="73"/>
      <c r="AB995" s="73"/>
      <c r="AC995" s="73"/>
      <c r="AD995" s="73"/>
      <c r="AE995" s="73"/>
      <c r="AF995" s="73"/>
      <c r="AG995" s="73"/>
      <c r="AH995" s="73"/>
      <c r="AI995" s="73"/>
    </row>
    <row r="996" spans="1:35" ht="12.75" x14ac:dyDescent="0.2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  <c r="AA996" s="73"/>
      <c r="AB996" s="73"/>
      <c r="AC996" s="73"/>
      <c r="AD996" s="73"/>
      <c r="AE996" s="73"/>
      <c r="AF996" s="73"/>
      <c r="AG996" s="73"/>
      <c r="AH996" s="73"/>
      <c r="AI996" s="73"/>
    </row>
    <row r="997" spans="1:35" ht="12.75" x14ac:dyDescent="0.2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  <c r="AA997" s="73"/>
      <c r="AB997" s="73"/>
      <c r="AC997" s="73"/>
      <c r="AD997" s="73"/>
      <c r="AE997" s="73"/>
      <c r="AF997" s="73"/>
      <c r="AG997" s="73"/>
      <c r="AH997" s="73"/>
      <c r="AI997" s="73"/>
    </row>
    <row r="998" spans="1:35" ht="12.75" x14ac:dyDescent="0.2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  <c r="AA998" s="73"/>
      <c r="AB998" s="73"/>
      <c r="AC998" s="73"/>
      <c r="AD998" s="73"/>
      <c r="AE998" s="73"/>
      <c r="AF998" s="73"/>
      <c r="AG998" s="73"/>
      <c r="AH998" s="73"/>
      <c r="AI998" s="73"/>
    </row>
    <row r="999" spans="1:35" ht="12.75" x14ac:dyDescent="0.2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  <c r="AA999" s="73"/>
      <c r="AB999" s="73"/>
      <c r="AC999" s="73"/>
      <c r="AD999" s="73"/>
      <c r="AE999" s="73"/>
      <c r="AF999" s="73"/>
      <c r="AG999" s="73"/>
      <c r="AH999" s="73"/>
      <c r="AI999" s="73"/>
    </row>
    <row r="1000" spans="1:35" ht="12.75" x14ac:dyDescent="0.2">
      <c r="A1000" s="73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  <c r="AA1000" s="73"/>
      <c r="AB1000" s="73"/>
      <c r="AC1000" s="73"/>
      <c r="AD1000" s="73"/>
      <c r="AE1000" s="73"/>
      <c r="AF1000" s="73"/>
      <c r="AG1000" s="73"/>
      <c r="AH1000" s="73"/>
      <c r="AI1000" s="7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0"/>
  <sheetViews>
    <sheetView workbookViewId="0"/>
  </sheetViews>
  <sheetFormatPr defaultColWidth="17.28515625" defaultRowHeight="15" customHeight="1" x14ac:dyDescent="0.2"/>
  <cols>
    <col min="1" max="23" width="9.5703125" customWidth="1"/>
    <col min="24" max="24" width="9.7109375" customWidth="1"/>
    <col min="25" max="25" width="9.5703125" customWidth="1"/>
    <col min="26" max="35" width="10.140625" customWidth="1"/>
  </cols>
  <sheetData>
    <row r="1" spans="1:35" ht="12.75" customHeight="1" x14ac:dyDescent="0.25">
      <c r="A1" s="71">
        <v>-8.7527999999999995E-2</v>
      </c>
      <c r="B1" s="71">
        <v>-8.6562E-2</v>
      </c>
      <c r="C1" s="71">
        <v>-8.5294999999999996E-2</v>
      </c>
      <c r="D1" s="71">
        <v>-8.2913000000000001E-2</v>
      </c>
      <c r="E1" s="71">
        <v>-7.9870999999999998E-2</v>
      </c>
      <c r="F1" s="71">
        <v>-7.6132000000000005E-2</v>
      </c>
      <c r="G1" s="71">
        <v>-7.2702000000000003E-2</v>
      </c>
      <c r="H1" s="71">
        <v>-7.0722999999999994E-2</v>
      </c>
      <c r="I1" s="71">
        <v>-6.5173999999999996E-2</v>
      </c>
      <c r="J1" s="71">
        <v>-6.1165999999999998E-2</v>
      </c>
      <c r="K1" s="71">
        <v>-5.8127999999999999E-2</v>
      </c>
      <c r="L1" s="71">
        <v>-5.4501000000000001E-2</v>
      </c>
      <c r="M1" s="71">
        <v>-5.0623000000000001E-2</v>
      </c>
      <c r="N1" s="71">
        <v>-4.6622999999999998E-2</v>
      </c>
      <c r="O1" s="71">
        <v>-4.156E-2</v>
      </c>
      <c r="P1" s="71">
        <v>-3.7794000000000001E-2</v>
      </c>
      <c r="Q1" s="71">
        <v>-3.2460000000000003E-2</v>
      </c>
      <c r="R1" s="71">
        <v>-2.7342999999999999E-2</v>
      </c>
      <c r="S1" s="71">
        <v>-2.5503000000000001E-2</v>
      </c>
      <c r="T1" s="71">
        <v>-2.0313999999999999E-2</v>
      </c>
      <c r="U1" s="71">
        <v>-1.7305000000000001E-2</v>
      </c>
      <c r="V1" s="71">
        <v>-1.1382E-2</v>
      </c>
      <c r="W1" s="71">
        <v>-9.0080000000000004E-3</v>
      </c>
      <c r="X1" s="71">
        <v>-3.408E-3</v>
      </c>
      <c r="Y1" s="71">
        <v>0</v>
      </c>
      <c r="Z1" s="71">
        <v>3.117E-3</v>
      </c>
      <c r="AA1" s="71">
        <v>6.5079999999999999E-3</v>
      </c>
      <c r="AB1" s="71">
        <v>1.1287E-2</v>
      </c>
      <c r="AC1" s="71">
        <v>1.6007E-2</v>
      </c>
      <c r="AD1" s="71">
        <v>1.804E-2</v>
      </c>
      <c r="AE1" s="71">
        <v>2.2426000000000001E-2</v>
      </c>
      <c r="AF1" s="71">
        <v>2.7309E-2</v>
      </c>
      <c r="AG1" s="71">
        <v>2.9899999999999999E-2</v>
      </c>
      <c r="AH1" s="71">
        <v>3.2716000000000002E-2</v>
      </c>
      <c r="AI1" s="71">
        <v>3.3688000000000003E-2</v>
      </c>
    </row>
    <row r="2" spans="1:35" ht="12.75" customHeight="1" x14ac:dyDescent="0.25">
      <c r="A2" s="71">
        <v>-7.6688000000000006E-2</v>
      </c>
      <c r="B2" s="71">
        <v>-7.4697E-2</v>
      </c>
      <c r="C2" s="71">
        <v>-7.2644E-2</v>
      </c>
      <c r="D2" s="71">
        <v>-7.0615999999999998E-2</v>
      </c>
      <c r="E2" s="71">
        <v>-6.7793999999999993E-2</v>
      </c>
      <c r="F2" s="71">
        <v>-6.4715999999999996E-2</v>
      </c>
      <c r="G2" s="71">
        <v>-6.1605E-2</v>
      </c>
      <c r="H2" s="71">
        <v>-5.9820999999999999E-2</v>
      </c>
      <c r="I2" s="71">
        <v>-5.5293000000000002E-2</v>
      </c>
      <c r="J2" s="71">
        <v>-5.2038000000000001E-2</v>
      </c>
      <c r="K2" s="71">
        <v>-4.9845E-2</v>
      </c>
      <c r="L2" s="71">
        <v>-4.6329000000000002E-2</v>
      </c>
      <c r="M2" s="71">
        <v>-4.3270999999999997E-2</v>
      </c>
      <c r="N2" s="71">
        <v>-3.977E-2</v>
      </c>
      <c r="O2" s="71">
        <v>-3.6165000000000003E-2</v>
      </c>
      <c r="P2" s="71">
        <v>-3.2716000000000002E-2</v>
      </c>
      <c r="Q2" s="71">
        <v>-2.8077999999999999E-2</v>
      </c>
      <c r="R2" s="71">
        <v>-2.3726000000000001E-2</v>
      </c>
      <c r="S2" s="71">
        <v>-2.2127999999999998E-2</v>
      </c>
      <c r="T2" s="71">
        <v>-1.8239999999999999E-2</v>
      </c>
      <c r="U2" s="71">
        <v>-1.4334E-2</v>
      </c>
      <c r="V2" s="71">
        <v>-9.9679999999999994E-3</v>
      </c>
      <c r="W2" s="71">
        <v>-7.9139999999999992E-3</v>
      </c>
      <c r="X2" s="71">
        <v>-2.7420000000000001E-3</v>
      </c>
      <c r="Y2" s="71">
        <v>0</v>
      </c>
      <c r="Z2" s="71">
        <v>1.4679999999999999E-3</v>
      </c>
      <c r="AA2" s="71">
        <v>4.0260000000000001E-3</v>
      </c>
      <c r="AB2" s="71">
        <v>8.3359999999999997E-3</v>
      </c>
      <c r="AC2" s="71">
        <v>1.1651E-2</v>
      </c>
      <c r="AD2" s="71">
        <v>1.3140000000000001E-2</v>
      </c>
      <c r="AE2" s="71">
        <v>1.6687E-2</v>
      </c>
      <c r="AF2" s="71">
        <v>2.0282999999999999E-2</v>
      </c>
      <c r="AG2" s="71">
        <v>2.2335000000000001E-2</v>
      </c>
      <c r="AH2" s="71">
        <v>2.4729999999999999E-2</v>
      </c>
      <c r="AI2" s="71">
        <v>2.5153999999999999E-2</v>
      </c>
    </row>
    <row r="3" spans="1:35" ht="12.75" customHeight="1" x14ac:dyDescent="0.25">
      <c r="A3" s="71">
        <v>-6.2667E-2</v>
      </c>
      <c r="B3" s="71">
        <v>-6.0063999999999999E-2</v>
      </c>
      <c r="C3" s="71">
        <v>-5.8320999999999998E-2</v>
      </c>
      <c r="D3" s="71">
        <v>-5.6406999999999999E-2</v>
      </c>
      <c r="E3" s="71">
        <v>-5.4053999999999998E-2</v>
      </c>
      <c r="F3" s="71">
        <v>-5.1785999999999999E-2</v>
      </c>
      <c r="G3" s="71">
        <v>-4.9374000000000001E-2</v>
      </c>
      <c r="H3" s="71">
        <v>-4.7627000000000003E-2</v>
      </c>
      <c r="I3" s="71">
        <v>-4.3614E-2</v>
      </c>
      <c r="J3" s="71">
        <v>-4.1251999999999997E-2</v>
      </c>
      <c r="K3" s="71">
        <v>-3.9548E-2</v>
      </c>
      <c r="L3" s="71">
        <v>-3.7025000000000002E-2</v>
      </c>
      <c r="M3" s="71">
        <v>-3.4345000000000001E-2</v>
      </c>
      <c r="N3" s="71">
        <v>-3.1238999999999999E-2</v>
      </c>
      <c r="O3" s="71">
        <v>-2.8309999999999998E-2</v>
      </c>
      <c r="P3" s="71">
        <v>-2.5885999999999999E-2</v>
      </c>
      <c r="Q3" s="71">
        <v>-2.2412999999999999E-2</v>
      </c>
      <c r="R3" s="71">
        <v>-1.8717000000000001E-2</v>
      </c>
      <c r="S3" s="71">
        <v>-1.7225000000000001E-2</v>
      </c>
      <c r="T3" s="71">
        <v>-1.4324999999999999E-2</v>
      </c>
      <c r="U3" s="71">
        <v>-1.1448E-2</v>
      </c>
      <c r="V3" s="71">
        <v>-7.8320000000000004E-3</v>
      </c>
      <c r="W3" s="71">
        <v>-6.1250000000000002E-3</v>
      </c>
      <c r="X3" s="71">
        <v>-1.946E-3</v>
      </c>
      <c r="Y3" s="71">
        <v>0</v>
      </c>
      <c r="Z3" s="71">
        <v>1.6429999999999999E-3</v>
      </c>
      <c r="AA3" s="71">
        <v>3.578E-3</v>
      </c>
      <c r="AB3" s="71">
        <v>6.3670000000000003E-3</v>
      </c>
      <c r="AC3" s="71">
        <v>8.8900000000000003E-3</v>
      </c>
      <c r="AD3" s="71">
        <v>9.5680000000000001E-3</v>
      </c>
      <c r="AE3" s="71">
        <v>1.2404999999999999E-2</v>
      </c>
      <c r="AF3" s="71">
        <v>1.5242E-2</v>
      </c>
      <c r="AG3" s="71">
        <v>1.6001000000000001E-2</v>
      </c>
      <c r="AH3" s="71">
        <v>1.8185E-2</v>
      </c>
      <c r="AI3" s="71">
        <v>1.8484E-2</v>
      </c>
    </row>
    <row r="4" spans="1:35" ht="12.75" customHeight="1" x14ac:dyDescent="0.25">
      <c r="A4" s="71">
        <v>-5.0472999999999997E-2</v>
      </c>
      <c r="B4" s="71">
        <v>-4.7855000000000002E-2</v>
      </c>
      <c r="C4" s="71">
        <v>-4.6401999999999999E-2</v>
      </c>
      <c r="D4" s="71">
        <v>-4.4660999999999999E-2</v>
      </c>
      <c r="E4" s="71">
        <v>-4.3074000000000001E-2</v>
      </c>
      <c r="F4" s="71">
        <v>-4.0964E-2</v>
      </c>
      <c r="G4" s="71">
        <v>-3.9115999999999998E-2</v>
      </c>
      <c r="H4" s="71">
        <v>-3.8036E-2</v>
      </c>
      <c r="I4" s="71">
        <v>-3.5364E-2</v>
      </c>
      <c r="J4" s="71">
        <v>-3.3029000000000003E-2</v>
      </c>
      <c r="K4" s="71">
        <v>-3.1733999999999998E-2</v>
      </c>
      <c r="L4" s="71">
        <v>-2.8958999999999999E-2</v>
      </c>
      <c r="M4" s="71">
        <v>-2.7463000000000001E-2</v>
      </c>
      <c r="N4" s="71">
        <v>-2.5243000000000002E-2</v>
      </c>
      <c r="O4" s="71">
        <v>-2.2976E-2</v>
      </c>
      <c r="P4" s="71">
        <v>-2.0836E-2</v>
      </c>
      <c r="Q4" s="71">
        <v>-1.7953E-2</v>
      </c>
      <c r="R4" s="71">
        <v>-1.4451E-2</v>
      </c>
      <c r="S4" s="71">
        <v>-1.4003E-2</v>
      </c>
      <c r="T4" s="71">
        <v>-1.1440000000000001E-2</v>
      </c>
      <c r="U4" s="71">
        <v>-9.2029999999999994E-3</v>
      </c>
      <c r="V4" s="71">
        <v>-5.7749999999999998E-3</v>
      </c>
      <c r="W4" s="71">
        <v>-4.6909999999999999E-3</v>
      </c>
      <c r="X4" s="71">
        <v>-1.6590000000000001E-3</v>
      </c>
      <c r="Y4" s="71">
        <v>0</v>
      </c>
      <c r="Z4" s="71">
        <v>8.4800000000000001E-4</v>
      </c>
      <c r="AA4" s="71">
        <v>1.7129999999999999E-3</v>
      </c>
      <c r="AB4" s="71">
        <v>3.9290000000000002E-3</v>
      </c>
      <c r="AC4" s="71">
        <v>5.5069999999999997E-3</v>
      </c>
      <c r="AD4" s="71">
        <v>5.5669999999999999E-3</v>
      </c>
      <c r="AE4" s="71">
        <v>7.5269999999999998E-3</v>
      </c>
      <c r="AF4" s="71">
        <v>9.9729999999999992E-3</v>
      </c>
      <c r="AG4" s="71">
        <v>1.0669E-2</v>
      </c>
      <c r="AH4" s="71">
        <v>1.1592E-2</v>
      </c>
      <c r="AI4" s="71">
        <v>1.1938000000000001E-2</v>
      </c>
    </row>
    <row r="5" spans="1:35" ht="12.75" customHeight="1" x14ac:dyDescent="0.25">
      <c r="A5" s="71">
        <v>-4.0951000000000001E-2</v>
      </c>
      <c r="B5" s="71">
        <v>-3.8249999999999999E-2</v>
      </c>
      <c r="C5" s="71">
        <v>-3.6773E-2</v>
      </c>
      <c r="D5" s="71">
        <v>-3.5444999999999997E-2</v>
      </c>
      <c r="E5" s="71">
        <v>-3.4134999999999999E-2</v>
      </c>
      <c r="F5" s="71">
        <v>-3.2690999999999998E-2</v>
      </c>
      <c r="G5" s="71">
        <v>-3.0998999999999999E-2</v>
      </c>
      <c r="H5" s="71">
        <v>-3.0386E-2</v>
      </c>
      <c r="I5" s="71">
        <v>-2.8035999999999998E-2</v>
      </c>
      <c r="J5" s="71">
        <v>-2.6568999999999999E-2</v>
      </c>
      <c r="K5" s="71">
        <v>-2.5357999999999999E-2</v>
      </c>
      <c r="L5" s="71">
        <v>-2.3458E-2</v>
      </c>
      <c r="M5" s="71">
        <v>-2.1832000000000001E-2</v>
      </c>
      <c r="N5" s="71">
        <v>-1.9937E-2</v>
      </c>
      <c r="O5" s="71">
        <v>-1.8393E-2</v>
      </c>
      <c r="P5" s="71">
        <v>-1.6997000000000002E-2</v>
      </c>
      <c r="Q5" s="71">
        <v>-1.4635E-2</v>
      </c>
      <c r="R5" s="71">
        <v>-1.2258E-2</v>
      </c>
      <c r="S5" s="71">
        <v>-1.1136E-2</v>
      </c>
      <c r="T5" s="71">
        <v>-9.1629999999999993E-3</v>
      </c>
      <c r="U5" s="71">
        <v>-7.3470000000000002E-3</v>
      </c>
      <c r="V5" s="71">
        <v>-4.8869999999999999E-3</v>
      </c>
      <c r="W5" s="71">
        <v>-3.8019999999999998E-3</v>
      </c>
      <c r="X5" s="71">
        <v>-1.3270000000000001E-3</v>
      </c>
      <c r="Y5" s="71">
        <v>0</v>
      </c>
      <c r="Z5" s="71">
        <v>4.8000000000000001E-4</v>
      </c>
      <c r="AA5" s="71">
        <v>1.281E-3</v>
      </c>
      <c r="AB5" s="71">
        <v>2.6970000000000002E-3</v>
      </c>
      <c r="AC5" s="71">
        <v>3.1110000000000001E-3</v>
      </c>
      <c r="AD5" s="71">
        <v>3.3140000000000001E-3</v>
      </c>
      <c r="AE5" s="71">
        <v>4.4279999999999996E-3</v>
      </c>
      <c r="AF5" s="71">
        <v>6.3090000000000004E-3</v>
      </c>
      <c r="AG5" s="71">
        <v>6.1529999999999996E-3</v>
      </c>
      <c r="AH5" s="71">
        <v>6.9160000000000003E-3</v>
      </c>
      <c r="AI5" s="71">
        <v>6.8859999999999998E-3</v>
      </c>
    </row>
    <row r="6" spans="1:35" ht="12.75" customHeight="1" x14ac:dyDescent="0.25">
      <c r="A6" s="71">
        <v>-3.3568000000000001E-2</v>
      </c>
      <c r="B6" s="71">
        <v>-3.0998000000000001E-2</v>
      </c>
      <c r="C6" s="71">
        <v>-2.9943000000000001E-2</v>
      </c>
      <c r="D6" s="71">
        <v>-2.8733000000000002E-2</v>
      </c>
      <c r="E6" s="71">
        <v>-2.7777E-2</v>
      </c>
      <c r="F6" s="71">
        <v>-2.6386E-2</v>
      </c>
      <c r="G6" s="71">
        <v>-2.5260000000000001E-2</v>
      </c>
      <c r="H6" s="71">
        <v>-2.4618999999999999E-2</v>
      </c>
      <c r="I6" s="71">
        <v>-2.2667E-2</v>
      </c>
      <c r="J6" s="71">
        <v>-2.1319999999999999E-2</v>
      </c>
      <c r="K6" s="71">
        <v>-2.0278000000000001E-2</v>
      </c>
      <c r="L6" s="71">
        <v>-1.9366000000000001E-2</v>
      </c>
      <c r="M6" s="71">
        <v>-1.7666000000000001E-2</v>
      </c>
      <c r="N6" s="71">
        <v>-1.627E-2</v>
      </c>
      <c r="O6" s="71">
        <v>-1.4902E-2</v>
      </c>
      <c r="P6" s="71">
        <v>-1.3781E-2</v>
      </c>
      <c r="Q6" s="71">
        <v>-1.1786E-2</v>
      </c>
      <c r="R6" s="71">
        <v>-9.4929999999999997E-3</v>
      </c>
      <c r="S6" s="71">
        <v>-8.9440000000000006E-3</v>
      </c>
      <c r="T6" s="71">
        <v>-7.273E-3</v>
      </c>
      <c r="U6" s="71">
        <v>-5.8589999999999996E-3</v>
      </c>
      <c r="V6" s="71">
        <v>-3.5750000000000001E-3</v>
      </c>
      <c r="W6" s="71">
        <v>-2.8770000000000002E-3</v>
      </c>
      <c r="X6" s="71">
        <v>-8.1400000000000005E-4</v>
      </c>
      <c r="Y6" s="71">
        <v>0</v>
      </c>
      <c r="Z6" s="71">
        <v>3.2400000000000001E-4</v>
      </c>
      <c r="AA6" s="71">
        <v>7.1699999999999997E-4</v>
      </c>
      <c r="AB6" s="71">
        <v>1.8270000000000001E-3</v>
      </c>
      <c r="AC6" s="71">
        <v>2.3530000000000001E-3</v>
      </c>
      <c r="AD6" s="71">
        <v>1.8400000000000001E-3</v>
      </c>
      <c r="AE6" s="71">
        <v>2.6649999999999998E-3</v>
      </c>
      <c r="AF6" s="71">
        <v>3.7239999999999999E-3</v>
      </c>
      <c r="AG6" s="71">
        <v>4.0249999999999999E-3</v>
      </c>
      <c r="AH6" s="71">
        <v>4.1419999999999998E-3</v>
      </c>
      <c r="AI6" s="71">
        <v>3.7959999999999999E-3</v>
      </c>
    </row>
    <row r="7" spans="1:35" ht="12.75" customHeight="1" x14ac:dyDescent="0.25">
      <c r="A7" s="71">
        <v>-2.9448999999999999E-2</v>
      </c>
      <c r="B7" s="71">
        <v>-2.6979E-2</v>
      </c>
      <c r="C7" s="71">
        <v>-2.6105E-2</v>
      </c>
      <c r="D7" s="71">
        <v>-2.5063999999999999E-2</v>
      </c>
      <c r="E7" s="71">
        <v>-2.4230999999999999E-2</v>
      </c>
      <c r="F7" s="71">
        <v>-2.3085000000000001E-2</v>
      </c>
      <c r="G7" s="71">
        <v>-2.2124000000000001E-2</v>
      </c>
      <c r="H7" s="71">
        <v>-2.1725999999999999E-2</v>
      </c>
      <c r="I7" s="71">
        <v>-1.9883000000000001E-2</v>
      </c>
      <c r="J7" s="71">
        <v>-1.8960000000000001E-2</v>
      </c>
      <c r="K7" s="71">
        <v>-1.7916999999999999E-2</v>
      </c>
      <c r="L7" s="71">
        <v>-1.6961E-2</v>
      </c>
      <c r="M7" s="71">
        <v>-1.5647000000000001E-2</v>
      </c>
      <c r="N7" s="71">
        <v>-1.4279E-2</v>
      </c>
      <c r="O7" s="71">
        <v>-1.3237000000000001E-2</v>
      </c>
      <c r="P7" s="71">
        <v>-1.2467000000000001E-2</v>
      </c>
      <c r="Q7" s="71">
        <v>-1.0274999999999999E-2</v>
      </c>
      <c r="R7" s="71">
        <v>-8.5579999999999996E-3</v>
      </c>
      <c r="S7" s="71">
        <v>-7.7799999999999996E-3</v>
      </c>
      <c r="T7" s="71">
        <v>-6.4619999999999999E-3</v>
      </c>
      <c r="U7" s="71">
        <v>-5.1830000000000001E-3</v>
      </c>
      <c r="V7" s="71">
        <v>-3.2750000000000001E-3</v>
      </c>
      <c r="W7" s="71">
        <v>-2.4819999999999998E-3</v>
      </c>
      <c r="X7" s="71">
        <v>-6.5600000000000001E-4</v>
      </c>
      <c r="Y7" s="71">
        <v>0</v>
      </c>
      <c r="Z7" s="71">
        <v>6.9999999999999999E-6</v>
      </c>
      <c r="AA7" s="71">
        <v>3.8200000000000002E-4</v>
      </c>
      <c r="AB7" s="71">
        <v>9.2599999999999996E-4</v>
      </c>
      <c r="AC7" s="71">
        <v>1.1999999999999999E-3</v>
      </c>
      <c r="AD7" s="71">
        <v>4.4499999999999997E-4</v>
      </c>
      <c r="AE7" s="71">
        <v>1.152E-3</v>
      </c>
      <c r="AF7" s="71">
        <v>2.176E-3</v>
      </c>
      <c r="AG7" s="71">
        <v>1.851E-3</v>
      </c>
      <c r="AH7" s="71">
        <v>2.297E-3</v>
      </c>
      <c r="AI7" s="71">
        <v>2.0509999999999999E-3</v>
      </c>
    </row>
    <row r="8" spans="1:35" ht="12.75" customHeight="1" x14ac:dyDescent="0.25">
      <c r="A8" s="71">
        <v>-2.6450999999999999E-2</v>
      </c>
      <c r="B8" s="71">
        <v>-2.4334000000000001E-2</v>
      </c>
      <c r="C8" s="71">
        <v>-2.3380000000000001E-2</v>
      </c>
      <c r="D8" s="71">
        <v>-2.2610000000000002E-2</v>
      </c>
      <c r="E8" s="71">
        <v>-2.1838E-2</v>
      </c>
      <c r="F8" s="71">
        <v>-2.0761000000000002E-2</v>
      </c>
      <c r="G8" s="71">
        <v>-2.0043999999999999E-2</v>
      </c>
      <c r="H8" s="71">
        <v>-1.9553999999999998E-2</v>
      </c>
      <c r="I8" s="71">
        <v>-1.7798999999999999E-2</v>
      </c>
      <c r="J8" s="71">
        <v>-1.6968E-2</v>
      </c>
      <c r="K8" s="71">
        <v>-1.6324999999999999E-2</v>
      </c>
      <c r="L8" s="71">
        <v>-1.5158E-2</v>
      </c>
      <c r="M8" s="71">
        <v>-1.4073E-2</v>
      </c>
      <c r="N8" s="71">
        <v>-1.3023E-2</v>
      </c>
      <c r="O8" s="71">
        <v>-1.2107E-2</v>
      </c>
      <c r="P8" s="71">
        <v>-1.1311999999999999E-2</v>
      </c>
      <c r="Q8" s="71">
        <v>-9.6360000000000005E-3</v>
      </c>
      <c r="R8" s="71">
        <v>-8.005E-3</v>
      </c>
      <c r="S8" s="71">
        <v>-7.5859999999999999E-3</v>
      </c>
      <c r="T8" s="71">
        <v>-6.3330000000000001E-3</v>
      </c>
      <c r="U8" s="71">
        <v>-4.7080000000000004E-3</v>
      </c>
      <c r="V8" s="71">
        <v>-3.3899999999999998E-3</v>
      </c>
      <c r="W8" s="71">
        <v>-2.5899999999999999E-3</v>
      </c>
      <c r="X8" s="71">
        <v>-5.5800000000000001E-4</v>
      </c>
      <c r="Y8" s="71">
        <v>0</v>
      </c>
      <c r="Z8" s="71">
        <v>-2.1599999999999999E-4</v>
      </c>
      <c r="AA8" s="71">
        <v>-4.5000000000000003E-5</v>
      </c>
      <c r="AB8" s="71">
        <v>3.6099999999999999E-4</v>
      </c>
      <c r="AC8" s="71">
        <v>5.5199999999999997E-4</v>
      </c>
      <c r="AD8" s="71">
        <v>5.0000000000000004E-6</v>
      </c>
      <c r="AE8" s="71">
        <v>4.1300000000000001E-4</v>
      </c>
      <c r="AF8" s="71">
        <v>9.0200000000000002E-4</v>
      </c>
      <c r="AG8" s="71">
        <v>8.9099999999999997E-4</v>
      </c>
      <c r="AH8" s="71">
        <v>1.1559999999999999E-3</v>
      </c>
      <c r="AI8" s="71">
        <v>8.7600000000000004E-4</v>
      </c>
    </row>
    <row r="9" spans="1:35" ht="12.75" customHeight="1" x14ac:dyDescent="0.25">
      <c r="A9" s="71">
        <v>-2.4580000000000001E-2</v>
      </c>
      <c r="B9" s="71">
        <v>-2.2419999999999999E-2</v>
      </c>
      <c r="C9" s="71">
        <v>-2.1586999999999999E-2</v>
      </c>
      <c r="D9" s="71">
        <v>-2.0792000000000001E-2</v>
      </c>
      <c r="E9" s="71">
        <v>-2.0178999999999999E-2</v>
      </c>
      <c r="F9" s="71">
        <v>-1.9310000000000001E-2</v>
      </c>
      <c r="G9" s="71">
        <v>-1.8397E-2</v>
      </c>
      <c r="H9" s="71">
        <v>-1.7777999999999999E-2</v>
      </c>
      <c r="I9" s="71">
        <v>-1.6438999999999999E-2</v>
      </c>
      <c r="J9" s="71">
        <v>-1.5488E-2</v>
      </c>
      <c r="K9" s="71">
        <v>-1.4865E-2</v>
      </c>
      <c r="L9" s="71">
        <v>-1.4115000000000001E-2</v>
      </c>
      <c r="M9" s="71">
        <v>-1.294E-2</v>
      </c>
      <c r="N9" s="71">
        <v>-1.2043E-2</v>
      </c>
      <c r="O9" s="71">
        <v>-1.1096E-2</v>
      </c>
      <c r="P9" s="71">
        <v>-1.0333999999999999E-2</v>
      </c>
      <c r="Q9" s="71">
        <v>-8.626E-3</v>
      </c>
      <c r="R9" s="71">
        <v>-7.0879999999999997E-3</v>
      </c>
      <c r="S9" s="71">
        <v>-6.718E-3</v>
      </c>
      <c r="T9" s="71">
        <v>-5.6090000000000003E-3</v>
      </c>
      <c r="U9" s="71">
        <v>-4.5069999999999997E-3</v>
      </c>
      <c r="V9" s="71">
        <v>-2.8050000000000002E-3</v>
      </c>
      <c r="W9" s="71">
        <v>-2.3219999999999998E-3</v>
      </c>
      <c r="X9" s="71">
        <v>-5.22E-4</v>
      </c>
      <c r="Y9" s="71">
        <v>0</v>
      </c>
      <c r="Z9" s="71">
        <v>1.9900000000000001E-4</v>
      </c>
      <c r="AA9" s="71">
        <v>7.2999999999999999E-5</v>
      </c>
      <c r="AB9" s="71">
        <v>4.0900000000000002E-4</v>
      </c>
      <c r="AC9" s="71">
        <v>5.1800000000000001E-4</v>
      </c>
      <c r="AD9" s="71">
        <v>-3.9100000000000002E-4</v>
      </c>
      <c r="AE9" s="71">
        <v>5.5000000000000002E-5</v>
      </c>
      <c r="AF9" s="71">
        <v>6.6100000000000002E-4</v>
      </c>
      <c r="AG9" s="71">
        <v>5.8600000000000004E-4</v>
      </c>
      <c r="AH9" s="71">
        <v>6.6699999999999995E-4</v>
      </c>
      <c r="AI9" s="71">
        <v>4.0900000000000002E-4</v>
      </c>
    </row>
    <row r="10" spans="1:35" ht="12.75" customHeight="1" x14ac:dyDescent="0.25">
      <c r="A10" s="71">
        <v>-2.3085000000000001E-2</v>
      </c>
      <c r="B10" s="71">
        <v>-2.1021999999999999E-2</v>
      </c>
      <c r="C10" s="71">
        <v>-2.0167999999999998E-2</v>
      </c>
      <c r="D10" s="71">
        <v>-1.9472E-2</v>
      </c>
      <c r="E10" s="71">
        <v>-1.8825000000000001E-2</v>
      </c>
      <c r="F10" s="71">
        <v>-1.8008E-2</v>
      </c>
      <c r="G10" s="71">
        <v>-1.7115999999999999E-2</v>
      </c>
      <c r="H10" s="71">
        <v>-1.6746E-2</v>
      </c>
      <c r="I10" s="71">
        <v>-1.5414000000000001E-2</v>
      </c>
      <c r="J10" s="71">
        <v>-1.4709E-2</v>
      </c>
      <c r="K10" s="71">
        <v>-1.4045E-2</v>
      </c>
      <c r="L10" s="71">
        <v>-1.3047E-2</v>
      </c>
      <c r="M10" s="71">
        <v>-1.2185E-2</v>
      </c>
      <c r="N10" s="71">
        <v>-1.1384E-2</v>
      </c>
      <c r="O10" s="71">
        <v>-1.0456E-2</v>
      </c>
      <c r="P10" s="71">
        <v>-9.8840000000000004E-3</v>
      </c>
      <c r="Q10" s="71">
        <v>-8.3180000000000007E-3</v>
      </c>
      <c r="R10" s="71">
        <v>-6.8139999999999997E-3</v>
      </c>
      <c r="S10" s="71">
        <v>-6.254E-3</v>
      </c>
      <c r="T10" s="71">
        <v>-5.2620000000000002E-3</v>
      </c>
      <c r="U10" s="71">
        <v>-4.2300000000000003E-3</v>
      </c>
      <c r="V10" s="71">
        <v>-2.7439999999999999E-3</v>
      </c>
      <c r="W10" s="71">
        <v>-1.879E-3</v>
      </c>
      <c r="X10" s="71">
        <v>-2.9999999999999997E-4</v>
      </c>
      <c r="Y10" s="71">
        <v>0</v>
      </c>
      <c r="Z10" s="71">
        <v>-1.5200000000000001E-4</v>
      </c>
      <c r="AA10" s="71">
        <v>3.8000000000000002E-5</v>
      </c>
      <c r="AB10" s="71">
        <v>1.9000000000000001E-4</v>
      </c>
      <c r="AC10" s="71">
        <v>2.9E-5</v>
      </c>
      <c r="AD10" s="71">
        <v>-3.2400000000000001E-4</v>
      </c>
      <c r="AE10" s="71">
        <v>-1.76E-4</v>
      </c>
      <c r="AF10" s="71">
        <v>4.6200000000000001E-4</v>
      </c>
      <c r="AG10" s="71">
        <v>1.7100000000000001E-4</v>
      </c>
      <c r="AH10" s="71">
        <v>4.5199999999999998E-4</v>
      </c>
      <c r="AI10" s="71">
        <v>9.2E-5</v>
      </c>
    </row>
    <row r="11" spans="1:35" ht="12.75" customHeight="1" x14ac:dyDescent="0.25">
      <c r="A11" s="71">
        <v>-2.1699E-2</v>
      </c>
      <c r="B11" s="71">
        <v>-1.9758000000000001E-2</v>
      </c>
      <c r="C11" s="71">
        <v>-1.8907E-2</v>
      </c>
      <c r="D11" s="71">
        <v>-1.8308000000000001E-2</v>
      </c>
      <c r="E11" s="71">
        <v>-1.7760999999999999E-2</v>
      </c>
      <c r="F11" s="71">
        <v>-1.6990999999999999E-2</v>
      </c>
      <c r="G11" s="71">
        <v>-1.6032999999999999E-2</v>
      </c>
      <c r="H11" s="71">
        <v>-1.5736E-2</v>
      </c>
      <c r="I11" s="71">
        <v>-1.4336E-2</v>
      </c>
      <c r="J11" s="71">
        <v>-1.3769999999999999E-2</v>
      </c>
      <c r="K11" s="71">
        <v>-1.3032999999999999E-2</v>
      </c>
      <c r="L11" s="71">
        <v>-1.2600999999999999E-2</v>
      </c>
      <c r="M11" s="71">
        <v>-1.1450999999999999E-2</v>
      </c>
      <c r="N11" s="71">
        <v>-1.0619999999999999E-2</v>
      </c>
      <c r="O11" s="71">
        <v>-9.835E-3</v>
      </c>
      <c r="P11" s="71">
        <v>-9.3430000000000006E-3</v>
      </c>
      <c r="Q11" s="71">
        <v>-7.7920000000000003E-3</v>
      </c>
      <c r="R11" s="71">
        <v>-6.5009999999999998E-3</v>
      </c>
      <c r="S11" s="71">
        <v>-5.8570000000000002E-3</v>
      </c>
      <c r="T11" s="71">
        <v>-4.8089999999999999E-3</v>
      </c>
      <c r="U11" s="71">
        <v>-3.9399999999999999E-3</v>
      </c>
      <c r="V11" s="71">
        <v>-2.5839999999999999E-3</v>
      </c>
      <c r="W11" s="71">
        <v>-2.036E-3</v>
      </c>
      <c r="X11" s="71">
        <v>-6.8599999999999998E-4</v>
      </c>
      <c r="Y11" s="71">
        <v>0</v>
      </c>
      <c r="Z11" s="71">
        <v>-1.9900000000000001E-4</v>
      </c>
      <c r="AA11" s="71">
        <v>-2.61E-4</v>
      </c>
      <c r="AB11" s="71">
        <v>-9.3999999999999994E-5</v>
      </c>
      <c r="AC11" s="71">
        <v>-1.6100000000000001E-4</v>
      </c>
      <c r="AD11" s="71">
        <v>-6.4099999999999997E-4</v>
      </c>
      <c r="AE11" s="71">
        <v>-5.3499999999999999E-4</v>
      </c>
      <c r="AF11" s="71">
        <v>-7.1000000000000005E-5</v>
      </c>
      <c r="AG11" s="71">
        <v>-2.0900000000000001E-4</v>
      </c>
      <c r="AH11" s="71">
        <v>-1.25E-4</v>
      </c>
      <c r="AI11" s="71">
        <v>-1.3100000000000001E-4</v>
      </c>
    </row>
    <row r="12" spans="1:35" ht="12.75" customHeight="1" x14ac:dyDescent="0.25">
      <c r="A12" s="71">
        <v>-2.0353E-2</v>
      </c>
      <c r="B12" s="71">
        <v>-1.8426999999999999E-2</v>
      </c>
      <c r="C12" s="71">
        <v>-1.7649000000000001E-2</v>
      </c>
      <c r="D12" s="71">
        <v>-1.7017000000000001E-2</v>
      </c>
      <c r="E12" s="71">
        <v>-1.6386999999999999E-2</v>
      </c>
      <c r="F12" s="71">
        <v>-1.5597E-2</v>
      </c>
      <c r="G12" s="71">
        <v>-1.4938E-2</v>
      </c>
      <c r="H12" s="71">
        <v>-1.4545000000000001E-2</v>
      </c>
      <c r="I12" s="71">
        <v>-1.3491E-2</v>
      </c>
      <c r="J12" s="71">
        <v>-1.2903E-2</v>
      </c>
      <c r="K12" s="71">
        <v>-1.2283000000000001E-2</v>
      </c>
      <c r="L12" s="71">
        <v>-1.1558000000000001E-2</v>
      </c>
      <c r="M12" s="71">
        <v>-1.0664999999999999E-2</v>
      </c>
      <c r="N12" s="71">
        <v>-9.9749999999999995E-3</v>
      </c>
      <c r="O12" s="71">
        <v>-9.2750000000000003E-3</v>
      </c>
      <c r="P12" s="71">
        <v>-8.5719999999999998E-3</v>
      </c>
      <c r="Q12" s="71">
        <v>-7.247E-3</v>
      </c>
      <c r="R12" s="71">
        <v>-5.8780000000000004E-3</v>
      </c>
      <c r="S12" s="71">
        <v>-5.3670000000000002E-3</v>
      </c>
      <c r="T12" s="71">
        <v>-4.2030000000000001E-3</v>
      </c>
      <c r="U12" s="71">
        <v>-3.3890000000000001E-3</v>
      </c>
      <c r="V12" s="71">
        <v>-2.232E-3</v>
      </c>
      <c r="W12" s="71">
        <v>-1.6199999999999999E-3</v>
      </c>
      <c r="X12" s="71">
        <v>-4.1399999999999998E-4</v>
      </c>
      <c r="Y12" s="71">
        <v>0</v>
      </c>
      <c r="Z12" s="71">
        <v>-4.1E-5</v>
      </c>
      <c r="AA12" s="71">
        <v>-1.6200000000000001E-4</v>
      </c>
      <c r="AB12" s="71">
        <v>8.2000000000000001E-5</v>
      </c>
      <c r="AC12" s="71">
        <v>-3.8000000000000002E-5</v>
      </c>
      <c r="AD12" s="71">
        <v>-5.9299999999999999E-4</v>
      </c>
      <c r="AE12" s="71">
        <v>-4.84E-4</v>
      </c>
      <c r="AF12" s="71">
        <v>-6.9999999999999994E-5</v>
      </c>
      <c r="AG12" s="71">
        <v>-2.42E-4</v>
      </c>
      <c r="AH12" s="71">
        <v>-1.4300000000000001E-4</v>
      </c>
      <c r="AI12" s="71">
        <v>-3.3599999999999998E-4</v>
      </c>
    </row>
    <row r="13" spans="1:35" ht="12.75" customHeight="1" x14ac:dyDescent="0.25">
      <c r="A13" s="71">
        <v>-1.9376000000000001E-2</v>
      </c>
      <c r="B13" s="71">
        <v>-1.7520000000000001E-2</v>
      </c>
      <c r="C13" s="71">
        <v>-1.6754999999999999E-2</v>
      </c>
      <c r="D13" s="71">
        <v>-1.6199000000000002E-2</v>
      </c>
      <c r="E13" s="71">
        <v>-1.5765000000000001E-2</v>
      </c>
      <c r="F13" s="71">
        <v>-1.4893999999999999E-2</v>
      </c>
      <c r="G13" s="71">
        <v>-1.4149E-2</v>
      </c>
      <c r="H13" s="71">
        <v>-1.374E-2</v>
      </c>
      <c r="I13" s="71">
        <v>-1.2798E-2</v>
      </c>
      <c r="J13" s="71">
        <v>-1.2255E-2</v>
      </c>
      <c r="K13" s="71">
        <v>-1.1646999999999999E-2</v>
      </c>
      <c r="L13" s="71">
        <v>-1.1010000000000001E-2</v>
      </c>
      <c r="M13" s="71">
        <v>-1.0215999999999999E-2</v>
      </c>
      <c r="N13" s="71">
        <v>-9.5409999999999991E-3</v>
      </c>
      <c r="O13" s="71">
        <v>-8.5640000000000004E-3</v>
      </c>
      <c r="P13" s="71">
        <v>-8.0590000000000002E-3</v>
      </c>
      <c r="Q13" s="71">
        <v>-6.8360000000000001E-3</v>
      </c>
      <c r="R13" s="71">
        <v>-5.7460000000000002E-3</v>
      </c>
      <c r="S13" s="71">
        <v>-5.0939999999999996E-3</v>
      </c>
      <c r="T13" s="71">
        <v>-4.0090000000000004E-3</v>
      </c>
      <c r="U13" s="71">
        <v>-3.173E-3</v>
      </c>
      <c r="V13" s="71">
        <v>-1.9530000000000001E-3</v>
      </c>
      <c r="W13" s="71">
        <v>-1.3940000000000001E-3</v>
      </c>
      <c r="X13" s="71">
        <v>-1.3899999999999999E-4</v>
      </c>
      <c r="Y13" s="71">
        <v>0</v>
      </c>
      <c r="Z13" s="71">
        <v>-4.3999999999999999E-5</v>
      </c>
      <c r="AA13" s="71">
        <v>0</v>
      </c>
      <c r="AB13" s="71">
        <v>6.7000000000000002E-5</v>
      </c>
      <c r="AC13" s="71">
        <v>-1.9000000000000001E-4</v>
      </c>
      <c r="AD13" s="71">
        <v>-7.3099999999999999E-4</v>
      </c>
      <c r="AE13" s="71">
        <v>-4.0099999999999999E-4</v>
      </c>
      <c r="AF13" s="71">
        <v>-1.4999999999999999E-4</v>
      </c>
      <c r="AG13" s="71">
        <v>-3.3100000000000002E-4</v>
      </c>
      <c r="AH13" s="71">
        <v>-2.8400000000000002E-4</v>
      </c>
      <c r="AI13" s="71">
        <v>-3.7800000000000003E-4</v>
      </c>
    </row>
    <row r="14" spans="1:35" ht="12.75" customHeight="1" x14ac:dyDescent="0.25">
      <c r="A14" s="71">
        <v>-1.8658000000000001E-2</v>
      </c>
      <c r="B14" s="71">
        <v>-1.686E-2</v>
      </c>
      <c r="C14" s="71">
        <v>-1.6133000000000002E-2</v>
      </c>
      <c r="D14" s="71">
        <v>-1.5549E-2</v>
      </c>
      <c r="E14" s="71">
        <v>-1.5115999999999999E-2</v>
      </c>
      <c r="F14" s="71">
        <v>-1.4402999999999999E-2</v>
      </c>
      <c r="G14" s="71">
        <v>-1.3703E-2</v>
      </c>
      <c r="H14" s="71">
        <v>-1.3313999999999999E-2</v>
      </c>
      <c r="I14" s="71">
        <v>-1.2435E-2</v>
      </c>
      <c r="J14" s="71">
        <v>-1.1682E-2</v>
      </c>
      <c r="K14" s="71">
        <v>-1.1246000000000001E-2</v>
      </c>
      <c r="L14" s="71">
        <v>-1.0614E-2</v>
      </c>
      <c r="M14" s="71">
        <v>-9.8209999999999999E-3</v>
      </c>
      <c r="N14" s="71">
        <v>-9.0150000000000004E-3</v>
      </c>
      <c r="O14" s="71">
        <v>-8.3280000000000003E-3</v>
      </c>
      <c r="P14" s="71">
        <v>-7.6889999999999997E-3</v>
      </c>
      <c r="Q14" s="71">
        <v>-6.6649999999999999E-3</v>
      </c>
      <c r="R14" s="71">
        <v>-5.3270000000000001E-3</v>
      </c>
      <c r="S14" s="71">
        <v>-4.836E-3</v>
      </c>
      <c r="T14" s="71">
        <v>-3.7390000000000001E-3</v>
      </c>
      <c r="U14" s="71">
        <v>-3.1459999999999999E-3</v>
      </c>
      <c r="V14" s="71">
        <v>-1.8489999999999999E-3</v>
      </c>
      <c r="W14" s="71">
        <v>-1.238E-3</v>
      </c>
      <c r="X14" s="71">
        <v>-2.9999999999999997E-4</v>
      </c>
      <c r="Y14" s="71">
        <v>0</v>
      </c>
      <c r="Z14" s="71">
        <v>-6.4999999999999994E-5</v>
      </c>
      <c r="AA14" s="71">
        <v>-1.75E-4</v>
      </c>
      <c r="AB14" s="71">
        <v>-6.4999999999999994E-5</v>
      </c>
      <c r="AC14" s="71">
        <v>-2.8299999999999999E-4</v>
      </c>
      <c r="AD14" s="71">
        <v>-7.6300000000000001E-4</v>
      </c>
      <c r="AE14" s="71">
        <v>-6.38E-4</v>
      </c>
      <c r="AF14" s="71">
        <v>-3.7399999999999998E-4</v>
      </c>
      <c r="AG14" s="71">
        <v>-5.4299999999999997E-4</v>
      </c>
      <c r="AH14" s="71">
        <v>-4.4200000000000001E-4</v>
      </c>
      <c r="AI14" s="71">
        <v>-6.3299999999999999E-4</v>
      </c>
    </row>
    <row r="15" spans="1:35" ht="12.75" customHeight="1" x14ac:dyDescent="0.25">
      <c r="A15" s="71">
        <v>-1.7909999999999999E-2</v>
      </c>
      <c r="B15" s="71">
        <v>-1.6197E-2</v>
      </c>
      <c r="C15" s="71">
        <v>-1.5488999999999999E-2</v>
      </c>
      <c r="D15" s="71">
        <v>-1.4971E-2</v>
      </c>
      <c r="E15" s="71">
        <v>-1.4472E-2</v>
      </c>
      <c r="F15" s="71">
        <v>-1.3834000000000001E-2</v>
      </c>
      <c r="G15" s="71">
        <v>-1.3032E-2</v>
      </c>
      <c r="H15" s="71">
        <v>-1.2716999999999999E-2</v>
      </c>
      <c r="I15" s="71">
        <v>-1.1981E-2</v>
      </c>
      <c r="J15" s="71">
        <v>-1.1287999999999999E-2</v>
      </c>
      <c r="K15" s="71">
        <v>-1.0874E-2</v>
      </c>
      <c r="L15" s="71">
        <v>-1.0116E-2</v>
      </c>
      <c r="M15" s="71">
        <v>-9.3399999999999993E-3</v>
      </c>
      <c r="N15" s="71">
        <v>-8.5889999999999994E-3</v>
      </c>
      <c r="O15" s="71">
        <v>-8.0210000000000004E-3</v>
      </c>
      <c r="P15" s="71">
        <v>-7.3730000000000002E-3</v>
      </c>
      <c r="Q15" s="71">
        <v>-6.2779999999999997E-3</v>
      </c>
      <c r="R15" s="71">
        <v>-5.1190000000000003E-3</v>
      </c>
      <c r="S15" s="71">
        <v>-4.607E-3</v>
      </c>
      <c r="T15" s="71">
        <v>-3.4889999999999999E-3</v>
      </c>
      <c r="U15" s="71">
        <v>-2.82E-3</v>
      </c>
      <c r="V15" s="71">
        <v>-1.6570000000000001E-3</v>
      </c>
      <c r="W15" s="71">
        <v>-1.297E-3</v>
      </c>
      <c r="X15" s="71">
        <v>-3.1599999999999998E-4</v>
      </c>
      <c r="Y15" s="71">
        <v>0</v>
      </c>
      <c r="Z15" s="71">
        <v>-1E-4</v>
      </c>
      <c r="AA15" s="71">
        <v>-2.6600000000000001E-4</v>
      </c>
      <c r="AB15" s="71">
        <v>-2.6200000000000003E-4</v>
      </c>
      <c r="AC15" s="71">
        <v>-3.3599999999999998E-4</v>
      </c>
      <c r="AD15" s="71">
        <v>-8.3199999999999995E-4</v>
      </c>
      <c r="AE15" s="71">
        <v>-7.1299999999999998E-4</v>
      </c>
      <c r="AF15" s="71">
        <v>-3.8900000000000002E-4</v>
      </c>
      <c r="AG15" s="71">
        <v>-6.3400000000000001E-4</v>
      </c>
      <c r="AH15" s="71">
        <v>-4.3100000000000001E-4</v>
      </c>
      <c r="AI15" s="71">
        <v>-7.1299999999999998E-4</v>
      </c>
    </row>
    <row r="16" spans="1:35" ht="12.75" customHeight="1" x14ac:dyDescent="0.25">
      <c r="A16" s="71">
        <v>-1.7207E-2</v>
      </c>
      <c r="B16" s="71">
        <v>-1.5602E-2</v>
      </c>
      <c r="C16" s="71">
        <v>-1.4898E-2</v>
      </c>
      <c r="D16" s="71">
        <v>-1.4429000000000001E-2</v>
      </c>
      <c r="E16" s="71">
        <v>-1.4012E-2</v>
      </c>
      <c r="F16" s="71">
        <v>-1.3254E-2</v>
      </c>
      <c r="G16" s="71">
        <v>-1.2609E-2</v>
      </c>
      <c r="H16" s="71">
        <v>-1.2274E-2</v>
      </c>
      <c r="I16" s="71">
        <v>-1.1523E-2</v>
      </c>
      <c r="J16" s="71">
        <v>-1.0895999999999999E-2</v>
      </c>
      <c r="K16" s="71">
        <v>-1.0406E-2</v>
      </c>
      <c r="L16" s="71">
        <v>-9.7660000000000004E-3</v>
      </c>
      <c r="M16" s="71">
        <v>-8.9870000000000002E-3</v>
      </c>
      <c r="N16" s="71">
        <v>-8.201E-3</v>
      </c>
      <c r="O16" s="71">
        <v>-7.7679999999999997E-3</v>
      </c>
      <c r="P16" s="71">
        <v>-7.1190000000000003E-3</v>
      </c>
      <c r="Q16" s="71">
        <v>-5.9100000000000003E-3</v>
      </c>
      <c r="R16" s="71">
        <v>-4.9160000000000002E-3</v>
      </c>
      <c r="S16" s="71">
        <v>-4.4460000000000003E-3</v>
      </c>
      <c r="T16" s="71">
        <v>-3.4129999999999998E-3</v>
      </c>
      <c r="U16" s="71">
        <v>-2.6419999999999998E-3</v>
      </c>
      <c r="V16" s="71">
        <v>-1.6299999999999999E-3</v>
      </c>
      <c r="W16" s="71">
        <v>-1.0870000000000001E-3</v>
      </c>
      <c r="X16" s="71">
        <v>-1.6100000000000001E-4</v>
      </c>
      <c r="Y16" s="71">
        <v>0</v>
      </c>
      <c r="Z16" s="71">
        <v>-1.4100000000000001E-4</v>
      </c>
      <c r="AA16" s="71">
        <v>-3.3399999999999999E-4</v>
      </c>
      <c r="AB16" s="71">
        <v>-2.9300000000000002E-4</v>
      </c>
      <c r="AC16" s="71">
        <v>-6.0700000000000001E-4</v>
      </c>
      <c r="AD16" s="71">
        <v>-9.4300000000000004E-4</v>
      </c>
      <c r="AE16" s="71">
        <v>-8.9800000000000004E-4</v>
      </c>
      <c r="AF16" s="71">
        <v>-6.1399999999999996E-4</v>
      </c>
      <c r="AG16" s="71">
        <v>-6.7699999999999998E-4</v>
      </c>
      <c r="AH16" s="71">
        <v>-5.9900000000000003E-4</v>
      </c>
      <c r="AI16" s="71">
        <v>-8.1300000000000003E-4</v>
      </c>
    </row>
    <row r="17" spans="1:35" ht="12.75" customHeight="1" x14ac:dyDescent="0.25">
      <c r="A17" s="71">
        <v>-1.6527E-2</v>
      </c>
      <c r="B17" s="71">
        <v>-1.4904000000000001E-2</v>
      </c>
      <c r="C17" s="71">
        <v>-1.4248E-2</v>
      </c>
      <c r="D17" s="71">
        <v>-1.379E-2</v>
      </c>
      <c r="E17" s="71">
        <v>-1.3457999999999999E-2</v>
      </c>
      <c r="F17" s="71">
        <v>-1.2703000000000001E-2</v>
      </c>
      <c r="G17" s="71">
        <v>-1.2128E-2</v>
      </c>
      <c r="H17" s="71">
        <v>-1.1741E-2</v>
      </c>
      <c r="I17" s="71">
        <v>-1.1009E-2</v>
      </c>
      <c r="J17" s="71">
        <v>-1.0413E-2</v>
      </c>
      <c r="K17" s="71">
        <v>-9.8580000000000004E-3</v>
      </c>
      <c r="L17" s="71">
        <v>-9.3699999999999999E-3</v>
      </c>
      <c r="M17" s="71">
        <v>-8.5540000000000008E-3</v>
      </c>
      <c r="N17" s="71">
        <v>-7.8390000000000005E-3</v>
      </c>
      <c r="O17" s="71">
        <v>-7.3200000000000001E-3</v>
      </c>
      <c r="P17" s="71">
        <v>-6.672E-3</v>
      </c>
      <c r="Q17" s="71">
        <v>-5.6649999999999999E-3</v>
      </c>
      <c r="R17" s="71">
        <v>-4.5669999999999999E-3</v>
      </c>
      <c r="S17" s="71">
        <v>-4.032E-3</v>
      </c>
      <c r="T17" s="71">
        <v>-3.045E-3</v>
      </c>
      <c r="U17" s="71">
        <v>-2.3999999999999998E-3</v>
      </c>
      <c r="V17" s="71">
        <v>-1.389E-3</v>
      </c>
      <c r="W17" s="71">
        <v>-9.9299999999999996E-4</v>
      </c>
      <c r="X17" s="71">
        <v>-1.3100000000000001E-4</v>
      </c>
      <c r="Y17" s="71">
        <v>0</v>
      </c>
      <c r="Z17" s="71">
        <v>-1.15E-4</v>
      </c>
      <c r="AA17" s="71">
        <v>-2.2599999999999999E-4</v>
      </c>
      <c r="AB17" s="71">
        <v>-2.8899999999999998E-4</v>
      </c>
      <c r="AC17" s="71">
        <v>-5.2800000000000004E-4</v>
      </c>
      <c r="AD17" s="71">
        <v>-8.8000000000000003E-4</v>
      </c>
      <c r="AE17" s="71">
        <v>-8.4599999999999996E-4</v>
      </c>
      <c r="AF17" s="71">
        <v>-6.8800000000000003E-4</v>
      </c>
      <c r="AG17" s="71">
        <v>-6.9200000000000002E-4</v>
      </c>
      <c r="AH17" s="71">
        <v>-7.1100000000000004E-4</v>
      </c>
      <c r="AI17" s="71">
        <v>-8.0199999999999998E-4</v>
      </c>
    </row>
    <row r="18" spans="1:35" ht="12.75" customHeight="1" x14ac:dyDescent="0.25">
      <c r="A18" s="71">
        <v>-1.6005999999999999E-2</v>
      </c>
      <c r="B18" s="71">
        <v>-1.4449E-2</v>
      </c>
      <c r="C18" s="71">
        <v>-1.3801000000000001E-2</v>
      </c>
      <c r="D18" s="71">
        <v>-1.3299999999999999E-2</v>
      </c>
      <c r="E18" s="71">
        <v>-1.2968E-2</v>
      </c>
      <c r="F18" s="71">
        <v>-1.2285000000000001E-2</v>
      </c>
      <c r="G18" s="71">
        <v>-1.1663E-2</v>
      </c>
      <c r="H18" s="71">
        <v>-1.1279000000000001E-2</v>
      </c>
      <c r="I18" s="71">
        <v>-1.0640999999999999E-2</v>
      </c>
      <c r="J18" s="71">
        <v>-1.0014E-2</v>
      </c>
      <c r="K18" s="71">
        <v>-9.5829999999999995E-3</v>
      </c>
      <c r="L18" s="71">
        <v>-9.0159999999999997E-3</v>
      </c>
      <c r="M18" s="71">
        <v>-8.3090000000000004E-3</v>
      </c>
      <c r="N18" s="71">
        <v>-7.6480000000000003E-3</v>
      </c>
      <c r="O18" s="71">
        <v>-7.1409999999999998E-3</v>
      </c>
      <c r="P18" s="71">
        <v>-6.4460000000000003E-3</v>
      </c>
      <c r="Q18" s="71">
        <v>-5.4190000000000002E-3</v>
      </c>
      <c r="R18" s="71">
        <v>-4.4320000000000002E-3</v>
      </c>
      <c r="S18" s="71">
        <v>-3.9420000000000002E-3</v>
      </c>
      <c r="T18" s="71">
        <v>-2.928E-3</v>
      </c>
      <c r="U18" s="71">
        <v>-2.33E-3</v>
      </c>
      <c r="V18" s="71">
        <v>-1.317E-3</v>
      </c>
      <c r="W18" s="71">
        <v>-9.5100000000000002E-4</v>
      </c>
      <c r="X18" s="71">
        <v>-1.2400000000000001E-4</v>
      </c>
      <c r="Y18" s="71">
        <v>0</v>
      </c>
      <c r="Z18" s="71">
        <v>-1.01E-4</v>
      </c>
      <c r="AA18" s="71">
        <v>-3.59E-4</v>
      </c>
      <c r="AB18" s="71">
        <v>-2.8400000000000002E-4</v>
      </c>
      <c r="AC18" s="71">
        <v>-5.7799999999999995E-4</v>
      </c>
      <c r="AD18" s="71">
        <v>-8.3100000000000003E-4</v>
      </c>
      <c r="AE18" s="71">
        <v>-8.7900000000000001E-4</v>
      </c>
      <c r="AF18" s="71">
        <v>-6.7500000000000004E-4</v>
      </c>
      <c r="AG18" s="71">
        <v>-7.7899999999999996E-4</v>
      </c>
      <c r="AH18" s="71">
        <v>-6.3699999999999998E-4</v>
      </c>
      <c r="AI18" s="71">
        <v>-7.5699999999999997E-4</v>
      </c>
    </row>
    <row r="19" spans="1:35" ht="12.75" customHeight="1" x14ac:dyDescent="0.25">
      <c r="A19" s="71">
        <v>-1.5344999999999999E-2</v>
      </c>
      <c r="B19" s="71">
        <v>-1.3894999999999999E-2</v>
      </c>
      <c r="C19" s="71">
        <v>-1.3246000000000001E-2</v>
      </c>
      <c r="D19" s="71">
        <v>-1.2786E-2</v>
      </c>
      <c r="E19" s="71">
        <v>-1.2512000000000001E-2</v>
      </c>
      <c r="F19" s="71">
        <v>-1.1832000000000001E-2</v>
      </c>
      <c r="G19" s="71">
        <v>-1.1152E-2</v>
      </c>
      <c r="H19" s="71">
        <v>-1.0843999999999999E-2</v>
      </c>
      <c r="I19" s="71">
        <v>-1.023E-2</v>
      </c>
      <c r="J19" s="71">
        <v>-9.6010000000000002E-3</v>
      </c>
      <c r="K19" s="71">
        <v>-9.1839999999999995E-3</v>
      </c>
      <c r="L19" s="71">
        <v>-8.6999999999999994E-3</v>
      </c>
      <c r="M19" s="71">
        <v>-7.9550000000000003E-3</v>
      </c>
      <c r="N19" s="71">
        <v>-7.2110000000000004E-3</v>
      </c>
      <c r="O19" s="71">
        <v>-6.7260000000000002E-3</v>
      </c>
      <c r="P19" s="71">
        <v>-6.1830000000000001E-3</v>
      </c>
      <c r="Q19" s="71">
        <v>-5.0699999999999999E-3</v>
      </c>
      <c r="R19" s="71">
        <v>-4.2189999999999997E-3</v>
      </c>
      <c r="S19" s="71">
        <v>-3.6679999999999998E-3</v>
      </c>
      <c r="T19" s="71">
        <v>-2.7889999999999998E-3</v>
      </c>
      <c r="U19" s="71">
        <v>-2.101E-3</v>
      </c>
      <c r="V19" s="71">
        <v>-1.1529999999999999E-3</v>
      </c>
      <c r="W19" s="71">
        <v>-7.5500000000000003E-4</v>
      </c>
      <c r="X19" s="71">
        <v>-1.4E-5</v>
      </c>
      <c r="Y19" s="71">
        <v>0</v>
      </c>
      <c r="Z19" s="71">
        <v>-1.25E-4</v>
      </c>
      <c r="AA19" s="71">
        <v>-3.8099999999999999E-4</v>
      </c>
      <c r="AB19" s="71">
        <v>-3.8900000000000002E-4</v>
      </c>
      <c r="AC19" s="71">
        <v>-5.5699999999999999E-4</v>
      </c>
      <c r="AD19" s="71">
        <v>-9.3999999999999997E-4</v>
      </c>
      <c r="AE19" s="71">
        <v>-9.1500000000000001E-4</v>
      </c>
      <c r="AF19" s="71">
        <v>-7.0500000000000001E-4</v>
      </c>
      <c r="AG19" s="71">
        <v>-8.4500000000000005E-4</v>
      </c>
      <c r="AH19" s="71">
        <v>-6.7000000000000002E-4</v>
      </c>
      <c r="AI19" s="71">
        <v>-8.4400000000000002E-4</v>
      </c>
    </row>
    <row r="20" spans="1:35" ht="12.75" customHeight="1" x14ac:dyDescent="0.25">
      <c r="A20" s="71">
        <v>-1.5084E-2</v>
      </c>
      <c r="B20" s="71">
        <v>-1.3657000000000001E-2</v>
      </c>
      <c r="C20" s="71">
        <v>-1.3003000000000001E-2</v>
      </c>
      <c r="D20" s="71">
        <v>-1.2625000000000001E-2</v>
      </c>
      <c r="E20" s="71">
        <v>-1.2298999999999999E-2</v>
      </c>
      <c r="F20" s="71">
        <v>-1.1580999999999999E-2</v>
      </c>
      <c r="G20" s="71">
        <v>-1.1015E-2</v>
      </c>
      <c r="H20" s="71">
        <v>-1.0632000000000001E-2</v>
      </c>
      <c r="I20" s="71">
        <v>-1.0044000000000001E-2</v>
      </c>
      <c r="J20" s="71">
        <v>-9.5390000000000006E-3</v>
      </c>
      <c r="K20" s="71">
        <v>-9.077E-3</v>
      </c>
      <c r="L20" s="71">
        <v>-8.4939999999999998E-3</v>
      </c>
      <c r="M20" s="71">
        <v>-7.7970000000000001E-3</v>
      </c>
      <c r="N20" s="71">
        <v>-7.1240000000000001E-3</v>
      </c>
      <c r="O20" s="71">
        <v>-6.6119999999999998E-3</v>
      </c>
      <c r="P20" s="71">
        <v>-6.045E-3</v>
      </c>
      <c r="Q20" s="71">
        <v>-5.0790000000000002E-3</v>
      </c>
      <c r="R20" s="71">
        <v>-4.1460000000000004E-3</v>
      </c>
      <c r="S20" s="71">
        <v>-3.5209999999999998E-3</v>
      </c>
      <c r="T20" s="71">
        <v>-2.7399999999999998E-3</v>
      </c>
      <c r="U20" s="71">
        <v>-2.0509999999999999E-3</v>
      </c>
      <c r="V20" s="71">
        <v>-1.1789999999999999E-3</v>
      </c>
      <c r="W20" s="71">
        <v>-7.6300000000000001E-4</v>
      </c>
      <c r="X20" s="71">
        <v>-1.63E-4</v>
      </c>
      <c r="Y20" s="71">
        <v>0</v>
      </c>
      <c r="Z20" s="71">
        <v>-2.1699999999999999E-4</v>
      </c>
      <c r="AA20" s="71">
        <v>-4.1399999999999998E-4</v>
      </c>
      <c r="AB20" s="71">
        <v>-4.7899999999999999E-4</v>
      </c>
      <c r="AC20" s="71">
        <v>-6.7199999999999996E-4</v>
      </c>
      <c r="AD20" s="71">
        <v>-1.0560000000000001E-3</v>
      </c>
      <c r="AE20" s="71">
        <v>-9.5399999999999999E-4</v>
      </c>
      <c r="AF20" s="71">
        <v>-8.2100000000000001E-4</v>
      </c>
      <c r="AG20" s="71">
        <v>-8.7699999999999996E-4</v>
      </c>
      <c r="AH20" s="71">
        <v>-7.9000000000000001E-4</v>
      </c>
      <c r="AI20" s="71">
        <v>-8.2899999999999998E-4</v>
      </c>
    </row>
    <row r="21" spans="1:35" ht="12.75" customHeight="1" x14ac:dyDescent="0.25">
      <c r="A21" s="71">
        <v>-1.4711E-2</v>
      </c>
      <c r="B21" s="71">
        <v>-1.3276E-2</v>
      </c>
      <c r="C21" s="71">
        <v>-1.2677000000000001E-2</v>
      </c>
      <c r="D21" s="71">
        <v>-1.2248E-2</v>
      </c>
      <c r="E21" s="71">
        <v>-1.1995E-2</v>
      </c>
      <c r="F21" s="71">
        <v>-1.1346E-2</v>
      </c>
      <c r="G21" s="71">
        <v>-1.0681E-2</v>
      </c>
      <c r="H21" s="71">
        <v>-1.0392999999999999E-2</v>
      </c>
      <c r="I21" s="71">
        <v>-9.7879999999999998E-3</v>
      </c>
      <c r="J21" s="71">
        <v>-9.2149999999999992E-3</v>
      </c>
      <c r="K21" s="71">
        <v>-8.8260000000000005E-3</v>
      </c>
      <c r="L21" s="71">
        <v>-8.26E-3</v>
      </c>
      <c r="M21" s="71">
        <v>-7.5050000000000004E-3</v>
      </c>
      <c r="N21" s="71">
        <v>-6.9290000000000003E-3</v>
      </c>
      <c r="O21" s="71">
        <v>-6.3819999999999997E-3</v>
      </c>
      <c r="P21" s="71">
        <v>-5.7540000000000004E-3</v>
      </c>
      <c r="Q21" s="71">
        <v>-4.8679999999999999E-3</v>
      </c>
      <c r="R21" s="71">
        <v>-3.986E-3</v>
      </c>
      <c r="S21" s="71">
        <v>-3.3790000000000001E-3</v>
      </c>
      <c r="T21" s="71">
        <v>-2.5200000000000001E-3</v>
      </c>
      <c r="U21" s="71">
        <v>-1.9059999999999999E-3</v>
      </c>
      <c r="V21" s="71">
        <v>-1.0809999999999999E-3</v>
      </c>
      <c r="W21" s="71">
        <v>-7.1500000000000003E-4</v>
      </c>
      <c r="X21" s="71">
        <v>-1.21E-4</v>
      </c>
      <c r="Y21" s="71">
        <v>0</v>
      </c>
      <c r="Z21" s="71">
        <v>-1.3100000000000001E-4</v>
      </c>
      <c r="AA21" s="71">
        <v>-3.8099999999999999E-4</v>
      </c>
      <c r="AB21" s="71">
        <v>-4.1399999999999998E-4</v>
      </c>
      <c r="AC21" s="71">
        <v>-6.3500000000000004E-4</v>
      </c>
      <c r="AD21" s="71">
        <v>-9.5E-4</v>
      </c>
      <c r="AE21" s="71">
        <v>-9.6500000000000004E-4</v>
      </c>
      <c r="AF21" s="71">
        <v>-8.0199999999999998E-4</v>
      </c>
      <c r="AG21" s="71">
        <v>-8.43E-4</v>
      </c>
      <c r="AH21" s="71">
        <v>-7.1400000000000001E-4</v>
      </c>
      <c r="AI21" s="71">
        <v>-8.0999999999999996E-4</v>
      </c>
    </row>
    <row r="22" spans="1:35" ht="12.75" customHeight="1" x14ac:dyDescent="0.25">
      <c r="A22" s="71">
        <v>-1.4283000000000001E-2</v>
      </c>
      <c r="B22" s="71">
        <v>-1.2959999999999999E-2</v>
      </c>
      <c r="C22" s="71">
        <v>-1.2333E-2</v>
      </c>
      <c r="D22" s="71">
        <v>-1.1937E-2</v>
      </c>
      <c r="E22" s="71">
        <v>-1.1658999999999999E-2</v>
      </c>
      <c r="F22" s="71">
        <v>-1.1004999999999999E-2</v>
      </c>
      <c r="G22" s="71">
        <v>-1.0433E-2</v>
      </c>
      <c r="H22" s="71">
        <v>-1.0094000000000001E-2</v>
      </c>
      <c r="I22" s="71">
        <v>-9.4710000000000003E-3</v>
      </c>
      <c r="J22" s="71">
        <v>-8.9730000000000001E-3</v>
      </c>
      <c r="K22" s="71">
        <v>-8.5280000000000009E-3</v>
      </c>
      <c r="L22" s="71">
        <v>-8.0829999999999999E-3</v>
      </c>
      <c r="M22" s="71">
        <v>-7.2979999999999998E-3</v>
      </c>
      <c r="N22" s="71">
        <v>-6.7299999999999999E-3</v>
      </c>
      <c r="O22" s="71">
        <v>-6.2170000000000003E-3</v>
      </c>
      <c r="P22" s="71">
        <v>-5.6059999999999999E-3</v>
      </c>
      <c r="Q22" s="71">
        <v>-4.7149999999999996E-3</v>
      </c>
      <c r="R22" s="71">
        <v>-3.836E-3</v>
      </c>
      <c r="S22" s="71">
        <v>-3.1580000000000002E-3</v>
      </c>
      <c r="T22" s="71">
        <v>-2.4299999999999999E-3</v>
      </c>
      <c r="U22" s="71">
        <v>-1.8439999999999999E-3</v>
      </c>
      <c r="V22" s="71">
        <v>-9.4300000000000004E-4</v>
      </c>
      <c r="W22" s="71">
        <v>-6.5200000000000002E-4</v>
      </c>
      <c r="X22" s="71">
        <v>-3.8999999999999999E-5</v>
      </c>
      <c r="Y22" s="71">
        <v>0</v>
      </c>
      <c r="Z22" s="71">
        <v>-1.7899999999999999E-4</v>
      </c>
      <c r="AA22" s="71">
        <v>-3.1100000000000002E-4</v>
      </c>
      <c r="AB22" s="71">
        <v>-4.7600000000000002E-4</v>
      </c>
      <c r="AC22" s="71">
        <v>-7.4700000000000005E-4</v>
      </c>
      <c r="AD22" s="71">
        <v>-9.4300000000000004E-4</v>
      </c>
      <c r="AE22" s="71">
        <v>-8.5300000000000003E-4</v>
      </c>
      <c r="AF22" s="71">
        <v>-7.5299999999999998E-4</v>
      </c>
      <c r="AG22" s="71">
        <v>-8.03E-4</v>
      </c>
      <c r="AH22" s="71">
        <v>-6.3599999999999996E-4</v>
      </c>
      <c r="AI22" s="71">
        <v>-8.83E-4</v>
      </c>
    </row>
    <row r="23" spans="1:35" ht="12.75" customHeight="1" x14ac:dyDescent="0.25">
      <c r="A23" s="71">
        <v>-1.4085E-2</v>
      </c>
      <c r="B23" s="71">
        <v>-1.2760000000000001E-2</v>
      </c>
      <c r="C23" s="71">
        <v>-1.2128E-2</v>
      </c>
      <c r="D23" s="71">
        <v>-1.1743E-2</v>
      </c>
      <c r="E23" s="71">
        <v>-1.1539000000000001E-2</v>
      </c>
      <c r="F23" s="71">
        <v>-1.0810999999999999E-2</v>
      </c>
      <c r="G23" s="71">
        <v>-1.0271000000000001E-2</v>
      </c>
      <c r="H23" s="71">
        <v>-9.8549999999999992E-3</v>
      </c>
      <c r="I23" s="71">
        <v>-9.3419999999999996E-3</v>
      </c>
      <c r="J23" s="71">
        <v>-8.8269999999999998E-3</v>
      </c>
      <c r="K23" s="71">
        <v>-8.3999999999999995E-3</v>
      </c>
      <c r="L23" s="71">
        <v>-7.842E-3</v>
      </c>
      <c r="M23" s="71">
        <v>-7.1500000000000001E-3</v>
      </c>
      <c r="N23" s="71">
        <v>-6.6610000000000003E-3</v>
      </c>
      <c r="O23" s="71">
        <v>-6.1640000000000002E-3</v>
      </c>
      <c r="P23" s="71">
        <v>-5.4710000000000002E-3</v>
      </c>
      <c r="Q23" s="71">
        <v>-4.555E-3</v>
      </c>
      <c r="R23" s="71">
        <v>-3.7450000000000001E-3</v>
      </c>
      <c r="S23" s="71">
        <v>-3.1580000000000002E-3</v>
      </c>
      <c r="T23" s="71">
        <v>-2.2920000000000002E-3</v>
      </c>
      <c r="U23" s="71">
        <v>-1.787E-3</v>
      </c>
      <c r="V23" s="71">
        <v>-9.6100000000000005E-4</v>
      </c>
      <c r="W23" s="71">
        <v>-5.9000000000000003E-4</v>
      </c>
      <c r="X23" s="71">
        <v>-1.1900000000000001E-4</v>
      </c>
      <c r="Y23" s="71">
        <v>0</v>
      </c>
      <c r="Z23" s="71">
        <v>-1.3300000000000001E-4</v>
      </c>
      <c r="AA23" s="71">
        <v>-3.39E-4</v>
      </c>
      <c r="AB23" s="71">
        <v>-4.06E-4</v>
      </c>
      <c r="AC23" s="71">
        <v>-6.4400000000000004E-4</v>
      </c>
      <c r="AD23" s="71">
        <v>-9.5200000000000005E-4</v>
      </c>
      <c r="AE23" s="71">
        <v>-8.9400000000000005E-4</v>
      </c>
      <c r="AF23" s="71">
        <v>-7.4600000000000003E-4</v>
      </c>
      <c r="AG23" s="71">
        <v>-8.1400000000000005E-4</v>
      </c>
      <c r="AH23" s="71">
        <v>-7.1000000000000002E-4</v>
      </c>
      <c r="AI23" s="71">
        <v>-7.5699999999999997E-4</v>
      </c>
    </row>
    <row r="24" spans="1:35" ht="12.75" customHeight="1" x14ac:dyDescent="0.25">
      <c r="A24" s="71">
        <v>-1.3793E-2</v>
      </c>
      <c r="B24" s="71">
        <v>-1.2548E-2</v>
      </c>
      <c r="C24" s="71">
        <v>-1.1922E-2</v>
      </c>
      <c r="D24" s="71">
        <v>-1.1518E-2</v>
      </c>
      <c r="E24" s="71">
        <v>-1.1283E-2</v>
      </c>
      <c r="F24" s="71">
        <v>-1.0612999999999999E-2</v>
      </c>
      <c r="G24" s="71">
        <v>-1.0069E-2</v>
      </c>
      <c r="H24" s="71">
        <v>-9.6349999999999995E-3</v>
      </c>
      <c r="I24" s="71">
        <v>-9.1389999999999996E-3</v>
      </c>
      <c r="J24" s="71">
        <v>-8.633E-3</v>
      </c>
      <c r="K24" s="71">
        <v>-8.2609999999999992E-3</v>
      </c>
      <c r="L24" s="71">
        <v>-7.6420000000000004E-3</v>
      </c>
      <c r="M24" s="71">
        <v>-6.9899999999999997E-3</v>
      </c>
      <c r="N24" s="71">
        <v>-6.4809999999999998E-3</v>
      </c>
      <c r="O24" s="71">
        <v>-5.9800000000000001E-3</v>
      </c>
      <c r="P24" s="71">
        <v>-5.3189999999999999E-3</v>
      </c>
      <c r="Q24" s="71">
        <v>-4.5120000000000004E-3</v>
      </c>
      <c r="R24" s="71">
        <v>-3.6489999999999999E-3</v>
      </c>
      <c r="S24" s="71">
        <v>-3.0149999999999999E-3</v>
      </c>
      <c r="T24" s="71">
        <v>-2.1689999999999999E-3</v>
      </c>
      <c r="U24" s="71">
        <v>-1.701E-3</v>
      </c>
      <c r="V24" s="71">
        <v>-9.01E-4</v>
      </c>
      <c r="W24" s="71">
        <v>-5.4500000000000002E-4</v>
      </c>
      <c r="X24" s="71">
        <v>-5.5999999999999999E-5</v>
      </c>
      <c r="Y24" s="71">
        <v>0</v>
      </c>
      <c r="Z24" s="71">
        <v>-1.6100000000000001E-4</v>
      </c>
      <c r="AA24" s="71">
        <v>-3.21E-4</v>
      </c>
      <c r="AB24" s="71">
        <v>-4.17E-4</v>
      </c>
      <c r="AC24" s="71">
        <v>-6.2399999999999999E-4</v>
      </c>
      <c r="AD24" s="71">
        <v>-8.7299999999999997E-4</v>
      </c>
      <c r="AE24" s="71">
        <v>-9.0700000000000004E-4</v>
      </c>
      <c r="AF24" s="71">
        <v>-7.2300000000000001E-4</v>
      </c>
      <c r="AG24" s="71">
        <v>-7.5699999999999997E-4</v>
      </c>
      <c r="AH24" s="71">
        <v>-6.3400000000000001E-4</v>
      </c>
      <c r="AI24" s="71">
        <v>-6.7699999999999998E-4</v>
      </c>
    </row>
    <row r="25" spans="1:35" ht="12.75" customHeight="1" x14ac:dyDescent="0.25">
      <c r="A25" s="71">
        <v>-1.3485E-2</v>
      </c>
      <c r="B25" s="71">
        <v>-1.2285000000000001E-2</v>
      </c>
      <c r="C25" s="71">
        <v>-1.1663E-2</v>
      </c>
      <c r="D25" s="71">
        <v>-1.1335E-2</v>
      </c>
      <c r="E25" s="71">
        <v>-1.1086E-2</v>
      </c>
      <c r="F25" s="71">
        <v>-1.0381E-2</v>
      </c>
      <c r="G25" s="71">
        <v>-9.861E-3</v>
      </c>
      <c r="H25" s="71">
        <v>-9.4750000000000008E-3</v>
      </c>
      <c r="I25" s="71">
        <v>-8.9510000000000006E-3</v>
      </c>
      <c r="J25" s="71">
        <v>-8.4919999999999995E-3</v>
      </c>
      <c r="K25" s="71">
        <v>-8.0510000000000009E-3</v>
      </c>
      <c r="L25" s="71">
        <v>-7.5119999999999996E-3</v>
      </c>
      <c r="M25" s="71">
        <v>-6.8900000000000003E-3</v>
      </c>
      <c r="N25" s="71">
        <v>-6.2960000000000004E-3</v>
      </c>
      <c r="O25" s="71">
        <v>-5.7970000000000001E-3</v>
      </c>
      <c r="P25" s="71">
        <v>-5.1720000000000004E-3</v>
      </c>
      <c r="Q25" s="71">
        <v>-4.3569999999999998E-3</v>
      </c>
      <c r="R25" s="71">
        <v>-3.5209999999999998E-3</v>
      </c>
      <c r="S25" s="71">
        <v>-2.9260000000000002E-3</v>
      </c>
      <c r="T25" s="71">
        <v>-2.1710000000000002E-3</v>
      </c>
      <c r="U25" s="71">
        <v>-1.585E-3</v>
      </c>
      <c r="V25" s="71">
        <v>-8.3799999999999999E-4</v>
      </c>
      <c r="W25" s="71">
        <v>-4.9600000000000002E-4</v>
      </c>
      <c r="X25" s="71">
        <v>-6.0000000000000002E-6</v>
      </c>
      <c r="Y25" s="71">
        <v>0</v>
      </c>
      <c r="Z25" s="71">
        <v>-1.5699999999999999E-4</v>
      </c>
      <c r="AA25" s="71">
        <v>-3.8299999999999999E-4</v>
      </c>
      <c r="AB25" s="71">
        <v>-4.7399999999999997E-4</v>
      </c>
      <c r="AC25" s="71">
        <v>-5.8E-4</v>
      </c>
      <c r="AD25" s="71">
        <v>-8.6600000000000002E-4</v>
      </c>
      <c r="AE25" s="71">
        <v>-8.1700000000000002E-4</v>
      </c>
      <c r="AF25" s="71">
        <v>-7.0100000000000002E-4</v>
      </c>
      <c r="AG25" s="71">
        <v>-6.9899999999999997E-4</v>
      </c>
      <c r="AH25" s="71">
        <v>-5.9000000000000003E-4</v>
      </c>
      <c r="AI25" s="71">
        <v>-6.78E-4</v>
      </c>
    </row>
    <row r="26" spans="1:35" ht="12.75" customHeight="1" x14ac:dyDescent="0.25">
      <c r="A26" s="71">
        <v>-1.3447000000000001E-2</v>
      </c>
      <c r="B26" s="71">
        <v>-1.2265E-2</v>
      </c>
      <c r="C26" s="71">
        <v>-1.1651999999999999E-2</v>
      </c>
      <c r="D26" s="71">
        <v>-1.1245E-2</v>
      </c>
      <c r="E26" s="71">
        <v>-1.0973999999999999E-2</v>
      </c>
      <c r="F26" s="71">
        <v>-1.0300999999999999E-2</v>
      </c>
      <c r="G26" s="71">
        <v>-9.7619999999999998E-3</v>
      </c>
      <c r="H26" s="71">
        <v>-9.391E-3</v>
      </c>
      <c r="I26" s="71">
        <v>-8.9510000000000006E-3</v>
      </c>
      <c r="J26" s="71">
        <v>-8.4390000000000003E-3</v>
      </c>
      <c r="K26" s="71">
        <v>-7.9729999999999992E-3</v>
      </c>
      <c r="L26" s="71">
        <v>-7.4689999999999999E-3</v>
      </c>
      <c r="M26" s="71">
        <v>-6.8180000000000003E-3</v>
      </c>
      <c r="N26" s="71">
        <v>-6.2360000000000002E-3</v>
      </c>
      <c r="O26" s="71">
        <v>-5.7369999999999999E-3</v>
      </c>
      <c r="P26" s="71">
        <v>-5.0660000000000002E-3</v>
      </c>
      <c r="Q26" s="71">
        <v>-4.2560000000000002E-3</v>
      </c>
      <c r="R26" s="71">
        <v>-3.503E-3</v>
      </c>
      <c r="S26" s="71">
        <v>-2.8340000000000001E-3</v>
      </c>
      <c r="T26" s="71">
        <v>-2.14E-3</v>
      </c>
      <c r="U26" s="71">
        <v>-1.544E-3</v>
      </c>
      <c r="V26" s="71">
        <v>-7.6400000000000003E-4</v>
      </c>
      <c r="W26" s="71">
        <v>-4.4900000000000002E-4</v>
      </c>
      <c r="X26" s="71">
        <v>-3.6000000000000001E-5</v>
      </c>
      <c r="Y26" s="71">
        <v>0</v>
      </c>
      <c r="Z26" s="71">
        <v>-1.55E-4</v>
      </c>
      <c r="AA26" s="71">
        <v>-3.5E-4</v>
      </c>
      <c r="AB26" s="71">
        <v>-4.2400000000000001E-4</v>
      </c>
      <c r="AC26" s="71">
        <v>-5.8600000000000004E-4</v>
      </c>
      <c r="AD26" s="71">
        <v>-8.6200000000000003E-4</v>
      </c>
      <c r="AE26" s="71">
        <v>-7.7800000000000005E-4</v>
      </c>
      <c r="AF26" s="71">
        <v>-6.4700000000000001E-4</v>
      </c>
      <c r="AG26" s="71">
        <v>-6.6100000000000002E-4</v>
      </c>
      <c r="AH26" s="71">
        <v>-5.7600000000000001E-4</v>
      </c>
      <c r="AI26" s="71">
        <v>-5.7200000000000003E-4</v>
      </c>
    </row>
    <row r="27" spans="1:35" ht="12.75" customHeight="1" x14ac:dyDescent="0.25">
      <c r="A27" s="71">
        <v>-1.3351999999999999E-2</v>
      </c>
      <c r="B27" s="71">
        <v>-1.2194E-2</v>
      </c>
      <c r="C27" s="71">
        <v>-1.1624000000000001E-2</v>
      </c>
      <c r="D27" s="71">
        <v>-1.1197E-2</v>
      </c>
      <c r="E27" s="71">
        <v>-1.0997E-2</v>
      </c>
      <c r="F27" s="71">
        <v>-1.0253999999999999E-2</v>
      </c>
      <c r="G27" s="71">
        <v>-9.7179999999999992E-3</v>
      </c>
      <c r="H27" s="71">
        <v>-9.3790000000000002E-3</v>
      </c>
      <c r="I27" s="71">
        <v>-8.8719999999999997E-3</v>
      </c>
      <c r="J27" s="71">
        <v>-8.3669999999999994E-3</v>
      </c>
      <c r="K27" s="71">
        <v>-7.9839999999999998E-3</v>
      </c>
      <c r="L27" s="71">
        <v>-7.3889999999999997E-3</v>
      </c>
      <c r="M27" s="71">
        <v>-6.7609999999999996E-3</v>
      </c>
      <c r="N27" s="71">
        <v>-6.2259999999999998E-3</v>
      </c>
      <c r="O27" s="71">
        <v>-5.6909999999999999E-3</v>
      </c>
      <c r="P27" s="71">
        <v>-5.0400000000000002E-3</v>
      </c>
      <c r="Q27" s="71">
        <v>-4.2680000000000001E-3</v>
      </c>
      <c r="R27" s="71">
        <v>-3.4780000000000002E-3</v>
      </c>
      <c r="S27" s="71">
        <v>-2.7789999999999998E-3</v>
      </c>
      <c r="T27" s="71">
        <v>-2.0739999999999999E-3</v>
      </c>
      <c r="U27" s="71">
        <v>-1.5100000000000001E-3</v>
      </c>
      <c r="V27" s="71">
        <v>-8.0400000000000003E-4</v>
      </c>
      <c r="W27" s="71">
        <v>-4.95E-4</v>
      </c>
      <c r="X27" s="71">
        <v>-5.1999999999999997E-5</v>
      </c>
      <c r="Y27" s="71">
        <v>0</v>
      </c>
      <c r="Z27" s="71">
        <v>-1.73E-4</v>
      </c>
      <c r="AA27" s="71">
        <v>-3.2899999999999997E-4</v>
      </c>
      <c r="AB27" s="71">
        <v>-4.0700000000000003E-4</v>
      </c>
      <c r="AC27" s="71">
        <v>-5.44E-4</v>
      </c>
      <c r="AD27" s="71">
        <v>-7.4200000000000004E-4</v>
      </c>
      <c r="AE27" s="71">
        <v>-7.4799999999999997E-4</v>
      </c>
      <c r="AF27" s="71">
        <v>-6.1899999999999998E-4</v>
      </c>
      <c r="AG27" s="71">
        <v>-6.1700000000000004E-4</v>
      </c>
      <c r="AH27" s="71">
        <v>-5.0299999999999997E-4</v>
      </c>
      <c r="AI27" s="71">
        <v>-5.2700000000000002E-4</v>
      </c>
    </row>
    <row r="28" spans="1:35" ht="12.75" customHeight="1" x14ac:dyDescent="0.25">
      <c r="A28" s="71">
        <v>-1.3424E-2</v>
      </c>
      <c r="B28" s="71">
        <v>-1.2264000000000001E-2</v>
      </c>
      <c r="C28" s="71">
        <v>-1.1642E-2</v>
      </c>
      <c r="D28" s="71">
        <v>-1.1257E-2</v>
      </c>
      <c r="E28" s="71">
        <v>-1.0957E-2</v>
      </c>
      <c r="F28" s="71">
        <v>-1.0274E-2</v>
      </c>
      <c r="G28" s="71">
        <v>-9.7000000000000003E-3</v>
      </c>
      <c r="H28" s="71">
        <v>-9.3860000000000002E-3</v>
      </c>
      <c r="I28" s="71">
        <v>-8.8079999999999999E-3</v>
      </c>
      <c r="J28" s="71">
        <v>-8.3730000000000002E-3</v>
      </c>
      <c r="K28" s="71">
        <v>-7.8820000000000001E-3</v>
      </c>
      <c r="L28" s="71">
        <v>-7.3410000000000003E-3</v>
      </c>
      <c r="M28" s="71">
        <v>-6.7120000000000001E-3</v>
      </c>
      <c r="N28" s="71">
        <v>-6.143E-3</v>
      </c>
      <c r="O28" s="71">
        <v>-5.6080000000000001E-3</v>
      </c>
      <c r="P28" s="71">
        <v>-4.914E-3</v>
      </c>
      <c r="Q28" s="71">
        <v>-4.1830000000000001E-3</v>
      </c>
      <c r="R28" s="71">
        <v>-3.3570000000000002E-3</v>
      </c>
      <c r="S28" s="71">
        <v>-2.7399999999999998E-3</v>
      </c>
      <c r="T28" s="71">
        <v>-1.9889999999999999E-3</v>
      </c>
      <c r="U28" s="71">
        <v>-1.431E-3</v>
      </c>
      <c r="V28" s="71">
        <v>-7.1900000000000002E-4</v>
      </c>
      <c r="W28" s="71">
        <v>-4.1899999999999999E-4</v>
      </c>
      <c r="X28" s="71">
        <v>-4.0000000000000003E-5</v>
      </c>
      <c r="Y28" s="71">
        <v>0</v>
      </c>
      <c r="Z28" s="71">
        <v>-1.2899999999999999E-4</v>
      </c>
      <c r="AA28" s="71">
        <v>-2.5900000000000001E-4</v>
      </c>
      <c r="AB28" s="71">
        <v>-3.39E-4</v>
      </c>
      <c r="AC28" s="71">
        <v>-4.7899999999999999E-4</v>
      </c>
      <c r="AD28" s="71">
        <v>-6.8800000000000003E-4</v>
      </c>
      <c r="AE28" s="71">
        <v>-5.5999999999999995E-4</v>
      </c>
      <c r="AF28" s="71">
        <v>-4.35E-4</v>
      </c>
      <c r="AG28" s="71">
        <v>-4.37E-4</v>
      </c>
      <c r="AH28" s="71">
        <v>-3.3100000000000002E-4</v>
      </c>
      <c r="AI28" s="71">
        <v>-3.8299999999999999E-4</v>
      </c>
    </row>
    <row r="29" spans="1:35" ht="12.75" customHeight="1" x14ac:dyDescent="0.25">
      <c r="A29" s="71">
        <v>-1.3377999999999999E-2</v>
      </c>
      <c r="B29" s="71">
        <v>-1.2234E-2</v>
      </c>
      <c r="C29" s="71">
        <v>-1.1636000000000001E-2</v>
      </c>
      <c r="D29" s="71">
        <v>-1.1218000000000001E-2</v>
      </c>
      <c r="E29" s="71">
        <v>-1.0963000000000001E-2</v>
      </c>
      <c r="F29" s="71">
        <v>-1.0264000000000001E-2</v>
      </c>
      <c r="G29" s="71">
        <v>-9.691E-3</v>
      </c>
      <c r="H29" s="71">
        <v>-9.3299999999999998E-3</v>
      </c>
      <c r="I29" s="71">
        <v>-8.8710000000000004E-3</v>
      </c>
      <c r="J29" s="71">
        <v>-8.3499999999999998E-3</v>
      </c>
      <c r="K29" s="71">
        <v>-7.9249999999999998E-3</v>
      </c>
      <c r="L29" s="71">
        <v>-7.3530000000000002E-3</v>
      </c>
      <c r="M29" s="71">
        <v>-6.7229999999999998E-3</v>
      </c>
      <c r="N29" s="71">
        <v>-6.1720000000000004E-3</v>
      </c>
      <c r="O29" s="71">
        <v>-5.5909999999999996E-3</v>
      </c>
      <c r="P29" s="71">
        <v>-4.9040000000000004E-3</v>
      </c>
      <c r="Q29" s="71">
        <v>-4.1840000000000002E-3</v>
      </c>
      <c r="R29" s="71">
        <v>-3.3990000000000001E-3</v>
      </c>
      <c r="S29" s="71">
        <v>-2.709E-3</v>
      </c>
      <c r="T29" s="71">
        <v>-2.0669999999999998E-3</v>
      </c>
      <c r="U29" s="71">
        <v>-1.536E-3</v>
      </c>
      <c r="V29" s="71">
        <v>-7.7399999999999995E-4</v>
      </c>
      <c r="W29" s="71">
        <v>-4.3899999999999999E-4</v>
      </c>
      <c r="X29" s="71">
        <v>-5.3000000000000001E-5</v>
      </c>
      <c r="Y29" s="71">
        <v>0</v>
      </c>
      <c r="Z29" s="71">
        <v>-1.34E-4</v>
      </c>
      <c r="AA29" s="71">
        <v>-2.7399999999999999E-4</v>
      </c>
      <c r="AB29" s="71">
        <v>-3.1E-4</v>
      </c>
      <c r="AC29" s="71">
        <v>-4.7899999999999999E-4</v>
      </c>
      <c r="AD29" s="71">
        <v>-6.1799999999999995E-4</v>
      </c>
      <c r="AE29" s="71">
        <v>-5.4000000000000001E-4</v>
      </c>
      <c r="AF29" s="71">
        <v>-4.3800000000000002E-4</v>
      </c>
      <c r="AG29" s="71">
        <v>-3.8999999999999999E-4</v>
      </c>
      <c r="AH29" s="71">
        <v>-3.2499999999999999E-4</v>
      </c>
      <c r="AI29" s="71">
        <v>-3.6400000000000001E-4</v>
      </c>
    </row>
    <row r="30" spans="1:35" ht="12.75" customHeight="1" x14ac:dyDescent="0.25">
      <c r="A30" s="71">
        <v>-1.3436999999999999E-2</v>
      </c>
      <c r="B30" s="71">
        <v>-1.2319999999999999E-2</v>
      </c>
      <c r="C30" s="71">
        <v>-1.1710999999999999E-2</v>
      </c>
      <c r="D30" s="71">
        <v>-1.1313999999999999E-2</v>
      </c>
      <c r="E30" s="71">
        <v>-1.1051999999999999E-2</v>
      </c>
      <c r="F30" s="71">
        <v>-1.0318000000000001E-2</v>
      </c>
      <c r="G30" s="71">
        <v>-9.757E-3</v>
      </c>
      <c r="H30" s="71">
        <v>-9.3710000000000009E-3</v>
      </c>
      <c r="I30" s="71">
        <v>-8.8929999999999999E-3</v>
      </c>
      <c r="J30" s="71">
        <v>-8.3610000000000004E-3</v>
      </c>
      <c r="K30" s="71">
        <v>-7.9070000000000008E-3</v>
      </c>
      <c r="L30" s="71">
        <v>-7.3709999999999999E-3</v>
      </c>
      <c r="M30" s="71">
        <v>-6.7609999999999996E-3</v>
      </c>
      <c r="N30" s="71">
        <v>-6.1199999999999996E-3</v>
      </c>
      <c r="O30" s="71">
        <v>-5.5849999999999997E-3</v>
      </c>
      <c r="P30" s="71">
        <v>-4.9329999999999999E-3</v>
      </c>
      <c r="Q30" s="71">
        <v>-4.1669999999999997E-3</v>
      </c>
      <c r="R30" s="71">
        <v>-3.4229999999999998E-3</v>
      </c>
      <c r="S30" s="71">
        <v>-2.7360000000000002E-3</v>
      </c>
      <c r="T30" s="71">
        <v>-2.0560000000000001E-3</v>
      </c>
      <c r="U30" s="71">
        <v>-1.4580000000000001E-3</v>
      </c>
      <c r="V30" s="71">
        <v>-7.9100000000000004E-4</v>
      </c>
      <c r="W30" s="71">
        <v>-4.4099999999999999E-4</v>
      </c>
      <c r="X30" s="71">
        <v>-1.7E-5</v>
      </c>
      <c r="Y30" s="71">
        <v>0</v>
      </c>
      <c r="Z30" s="71">
        <v>-8.5000000000000006E-5</v>
      </c>
      <c r="AA30" s="71">
        <v>-2.2900000000000001E-4</v>
      </c>
      <c r="AB30" s="71">
        <v>-2.9999999999999997E-4</v>
      </c>
      <c r="AC30" s="71">
        <v>-4.2200000000000001E-4</v>
      </c>
      <c r="AD30" s="71">
        <v>-5.2899999999999996E-4</v>
      </c>
      <c r="AE30" s="71">
        <v>-4.86E-4</v>
      </c>
      <c r="AF30" s="71">
        <v>-3.1799999999999998E-4</v>
      </c>
      <c r="AG30" s="71">
        <v>-2.7900000000000001E-4</v>
      </c>
      <c r="AH30" s="71">
        <v>-1.9000000000000001E-4</v>
      </c>
      <c r="AI30" s="71">
        <v>-2.1000000000000001E-4</v>
      </c>
    </row>
    <row r="31" spans="1:35" ht="12.75" customHeight="1" x14ac:dyDescent="0.25">
      <c r="A31" s="71">
        <v>-1.358E-2</v>
      </c>
      <c r="B31" s="71">
        <v>-1.2460000000000001E-2</v>
      </c>
      <c r="C31" s="71">
        <v>-1.1821999999999999E-2</v>
      </c>
      <c r="D31" s="71">
        <v>-1.1409000000000001E-2</v>
      </c>
      <c r="E31" s="71">
        <v>-1.1112E-2</v>
      </c>
      <c r="F31" s="71">
        <v>-1.0415000000000001E-2</v>
      </c>
      <c r="G31" s="71">
        <v>-9.8250000000000004E-3</v>
      </c>
      <c r="H31" s="71">
        <v>-9.495E-3</v>
      </c>
      <c r="I31" s="71">
        <v>-8.9210000000000001E-3</v>
      </c>
      <c r="J31" s="71">
        <v>-8.4390000000000003E-3</v>
      </c>
      <c r="K31" s="71">
        <v>-8.0110000000000008E-3</v>
      </c>
      <c r="L31" s="71">
        <v>-7.4400000000000004E-3</v>
      </c>
      <c r="M31" s="71">
        <v>-6.8329999999999997E-3</v>
      </c>
      <c r="N31" s="71">
        <v>-6.2449999999999997E-3</v>
      </c>
      <c r="O31" s="71">
        <v>-5.6270000000000001E-3</v>
      </c>
      <c r="P31" s="71">
        <v>-4.9449999999999997E-3</v>
      </c>
      <c r="Q31" s="71">
        <v>-4.2059999999999997E-3</v>
      </c>
      <c r="R31" s="71">
        <v>-3.4220000000000001E-3</v>
      </c>
      <c r="S31" s="71">
        <v>-2.7520000000000001E-3</v>
      </c>
      <c r="T31" s="71">
        <v>-2.1069999999999999E-3</v>
      </c>
      <c r="U31" s="71">
        <v>-1.4519999999999999E-3</v>
      </c>
      <c r="V31" s="71">
        <v>-7.9500000000000003E-4</v>
      </c>
      <c r="W31" s="71">
        <v>-4.2099999999999999E-4</v>
      </c>
      <c r="X31" s="71">
        <v>-3.6000000000000001E-5</v>
      </c>
      <c r="Y31" s="71">
        <v>0</v>
      </c>
      <c r="Z31" s="71">
        <v>-9.8999999999999994E-5</v>
      </c>
      <c r="AA31" s="71">
        <v>-2.1800000000000001E-4</v>
      </c>
      <c r="AB31" s="71">
        <v>-2.2100000000000001E-4</v>
      </c>
      <c r="AC31" s="71">
        <v>-3.4000000000000002E-4</v>
      </c>
      <c r="AD31" s="71">
        <v>-4.2299999999999998E-4</v>
      </c>
      <c r="AE31" s="71">
        <v>-4.1199999999999999E-4</v>
      </c>
      <c r="AF31" s="71">
        <v>-2.3499999999999999E-4</v>
      </c>
      <c r="AG31" s="71">
        <v>-1.5899999999999999E-4</v>
      </c>
      <c r="AH31" s="71">
        <v>-1.1E-4</v>
      </c>
      <c r="AI31" s="71">
        <v>-1.03E-4</v>
      </c>
    </row>
    <row r="32" spans="1:35" ht="12.75" customHeight="1" x14ac:dyDescent="0.25">
      <c r="A32" s="71">
        <v>-1.3743E-2</v>
      </c>
      <c r="B32" s="71">
        <v>-1.2591E-2</v>
      </c>
      <c r="C32" s="71">
        <v>-1.1951E-2</v>
      </c>
      <c r="D32" s="71">
        <v>-1.1497E-2</v>
      </c>
      <c r="E32" s="71">
        <v>-1.123E-2</v>
      </c>
      <c r="F32" s="71">
        <v>-1.0540000000000001E-2</v>
      </c>
      <c r="G32" s="71">
        <v>-9.9590000000000008E-3</v>
      </c>
      <c r="H32" s="71">
        <v>-9.5600000000000008E-3</v>
      </c>
      <c r="I32" s="71">
        <v>-9.0650000000000001E-3</v>
      </c>
      <c r="J32" s="71">
        <v>-8.5120000000000005E-3</v>
      </c>
      <c r="K32" s="71">
        <v>-8.0800000000000004E-3</v>
      </c>
      <c r="L32" s="71">
        <v>-7.5230000000000002E-3</v>
      </c>
      <c r="M32" s="71">
        <v>-6.9080000000000001E-3</v>
      </c>
      <c r="N32" s="71">
        <v>-6.3070000000000001E-3</v>
      </c>
      <c r="O32" s="71">
        <v>-5.7039999999999999E-3</v>
      </c>
      <c r="P32" s="71">
        <v>-5.084E-3</v>
      </c>
      <c r="Q32" s="71">
        <v>-4.2960000000000003E-3</v>
      </c>
      <c r="R32" s="71">
        <v>-3.558E-3</v>
      </c>
      <c r="S32" s="71">
        <v>-2.7560000000000002E-3</v>
      </c>
      <c r="T32" s="71">
        <v>-2.1210000000000001E-3</v>
      </c>
      <c r="U32" s="71">
        <v>-1.5460000000000001E-3</v>
      </c>
      <c r="V32" s="71">
        <v>-8.4999999999999995E-4</v>
      </c>
      <c r="W32" s="71">
        <v>-5.0600000000000005E-4</v>
      </c>
      <c r="X32" s="71">
        <v>-7.7999999999999999E-5</v>
      </c>
      <c r="Y32" s="71">
        <v>0</v>
      </c>
      <c r="Z32" s="71">
        <v>-7.7999999999999999E-5</v>
      </c>
      <c r="AA32" s="71">
        <v>-1.64E-4</v>
      </c>
      <c r="AB32" s="71">
        <v>-2.02E-4</v>
      </c>
      <c r="AC32" s="71">
        <v>-3.1E-4</v>
      </c>
      <c r="AD32" s="71">
        <v>-3.7500000000000001E-4</v>
      </c>
      <c r="AE32" s="71">
        <v>-3.2499999999999999E-4</v>
      </c>
      <c r="AF32" s="71">
        <v>-1.5799999999999999E-4</v>
      </c>
      <c r="AG32" s="71">
        <v>-1.34E-4</v>
      </c>
      <c r="AH32" s="71">
        <v>-2.5000000000000001E-5</v>
      </c>
      <c r="AI32" s="71">
        <v>0</v>
      </c>
    </row>
    <row r="33" spans="1:35" ht="12.75" customHeight="1" x14ac:dyDescent="0.25">
      <c r="A33" s="71">
        <v>-1.391E-2</v>
      </c>
      <c r="B33" s="71">
        <v>-1.2690999999999999E-2</v>
      </c>
      <c r="C33" s="71">
        <v>-1.2036E-2</v>
      </c>
      <c r="D33" s="71">
        <v>-1.1609E-2</v>
      </c>
      <c r="E33" s="71">
        <v>-1.1317000000000001E-2</v>
      </c>
      <c r="F33" s="71">
        <v>-1.0602E-2</v>
      </c>
      <c r="G33" s="71">
        <v>-1.0012999999999999E-2</v>
      </c>
      <c r="H33" s="71">
        <v>-9.6240000000000006E-3</v>
      </c>
      <c r="I33" s="71">
        <v>-9.0889999999999999E-3</v>
      </c>
      <c r="J33" s="71">
        <v>-8.6470000000000002E-3</v>
      </c>
      <c r="K33" s="71">
        <v>-8.1560000000000001E-3</v>
      </c>
      <c r="L33" s="71">
        <v>-7.5620000000000001E-3</v>
      </c>
      <c r="M33" s="71">
        <v>-6.9470000000000001E-3</v>
      </c>
      <c r="N33" s="71">
        <v>-6.3379999999999999E-3</v>
      </c>
      <c r="O33" s="71">
        <v>-5.7470000000000004E-3</v>
      </c>
      <c r="P33" s="71">
        <v>-5.0800000000000003E-3</v>
      </c>
      <c r="Q33" s="71">
        <v>-4.3020000000000003E-3</v>
      </c>
      <c r="R33" s="71">
        <v>-3.4979999999999998E-3</v>
      </c>
      <c r="S33" s="71">
        <v>-2.8110000000000001E-3</v>
      </c>
      <c r="T33" s="71">
        <v>-2.1289999999999998E-3</v>
      </c>
      <c r="U33" s="71">
        <v>-1.5150000000000001E-3</v>
      </c>
      <c r="V33" s="71">
        <v>-8.4599999999999996E-4</v>
      </c>
      <c r="W33" s="71">
        <v>-4.6200000000000001E-4</v>
      </c>
      <c r="X33" s="71">
        <v>-5.5999999999999999E-5</v>
      </c>
      <c r="Y33" s="71">
        <v>0</v>
      </c>
      <c r="Z33" s="71">
        <v>-3.0000000000000001E-5</v>
      </c>
      <c r="AA33" s="71">
        <v>-1.06E-4</v>
      </c>
      <c r="AB33" s="71">
        <v>-1.5200000000000001E-4</v>
      </c>
      <c r="AC33" s="71">
        <v>-1.8799999999999999E-4</v>
      </c>
      <c r="AD33" s="71">
        <v>-3.1599999999999998E-4</v>
      </c>
      <c r="AE33" s="71">
        <v>-2.4000000000000001E-4</v>
      </c>
      <c r="AF33" s="71">
        <v>-7.8999999999999996E-5</v>
      </c>
      <c r="AG33" s="71">
        <v>1.5E-5</v>
      </c>
      <c r="AH33" s="71">
        <v>9.0000000000000006E-5</v>
      </c>
      <c r="AI33" s="71">
        <v>8.2999999999999998E-5</v>
      </c>
    </row>
    <row r="34" spans="1:35" ht="12.75" customHeight="1" x14ac:dyDescent="0.25">
      <c r="A34" s="71">
        <v>-1.4282E-2</v>
      </c>
      <c r="B34" s="71">
        <v>-1.2973999999999999E-2</v>
      </c>
      <c r="C34" s="71">
        <v>-1.2248E-2</v>
      </c>
      <c r="D34" s="71">
        <v>-1.1802E-2</v>
      </c>
      <c r="E34" s="71">
        <v>-1.1483E-2</v>
      </c>
      <c r="F34" s="71">
        <v>-1.0765E-2</v>
      </c>
      <c r="G34" s="71">
        <v>-1.0213E-2</v>
      </c>
      <c r="H34" s="71">
        <v>-9.7959999999999992E-3</v>
      </c>
      <c r="I34" s="71">
        <v>-9.2720000000000007E-3</v>
      </c>
      <c r="J34" s="71">
        <v>-8.7989999999999995E-3</v>
      </c>
      <c r="K34" s="71">
        <v>-8.3009999999999994E-3</v>
      </c>
      <c r="L34" s="71">
        <v>-7.7079999999999996E-3</v>
      </c>
      <c r="M34" s="71">
        <v>-7.0939999999999996E-3</v>
      </c>
      <c r="N34" s="71">
        <v>-6.535E-3</v>
      </c>
      <c r="O34" s="71">
        <v>-5.9020000000000001E-3</v>
      </c>
      <c r="P34" s="71">
        <v>-5.1380000000000002E-3</v>
      </c>
      <c r="Q34" s="71">
        <v>-4.4539999999999996E-3</v>
      </c>
      <c r="R34" s="71">
        <v>-3.6280000000000001E-3</v>
      </c>
      <c r="S34" s="71">
        <v>-2.8730000000000001E-3</v>
      </c>
      <c r="T34" s="71">
        <v>-2.2049999999999999E-3</v>
      </c>
      <c r="U34" s="71">
        <v>-1.6260000000000001E-3</v>
      </c>
      <c r="V34" s="71">
        <v>-9.1500000000000001E-4</v>
      </c>
      <c r="W34" s="71">
        <v>-4.8700000000000002E-4</v>
      </c>
      <c r="X34" s="71">
        <v>-1.01E-4</v>
      </c>
      <c r="Y34" s="71">
        <v>0</v>
      </c>
      <c r="Z34" s="71">
        <v>-3.8999999999999999E-5</v>
      </c>
      <c r="AA34" s="71">
        <v>-6.3E-5</v>
      </c>
      <c r="AB34" s="71">
        <v>-8.7999999999999998E-5</v>
      </c>
      <c r="AC34" s="71">
        <v>-1.95E-4</v>
      </c>
      <c r="AD34" s="71">
        <v>-1.9000000000000001E-4</v>
      </c>
      <c r="AE34" s="71">
        <v>-1.4200000000000001E-4</v>
      </c>
      <c r="AF34" s="71">
        <v>2.0999999999999999E-5</v>
      </c>
      <c r="AG34" s="71">
        <v>8.7000000000000001E-5</v>
      </c>
      <c r="AH34" s="71">
        <v>1.5699999999999999E-4</v>
      </c>
      <c r="AI34" s="71">
        <v>1.84E-4</v>
      </c>
    </row>
    <row r="35" spans="1:35" ht="12.75" customHeight="1" x14ac:dyDescent="0.25">
      <c r="A35" s="71">
        <v>-1.4681E-2</v>
      </c>
      <c r="B35" s="71">
        <v>-1.323E-2</v>
      </c>
      <c r="C35" s="71">
        <v>-1.2462000000000001E-2</v>
      </c>
      <c r="D35" s="71">
        <v>-1.1993E-2</v>
      </c>
      <c r="E35" s="71">
        <v>-1.1677E-2</v>
      </c>
      <c r="F35" s="71">
        <v>-1.098E-2</v>
      </c>
      <c r="G35" s="71">
        <v>-1.0382000000000001E-2</v>
      </c>
      <c r="H35" s="71">
        <v>-9.9659999999999992E-3</v>
      </c>
      <c r="I35" s="71">
        <v>-9.4509999999999993E-3</v>
      </c>
      <c r="J35" s="71">
        <v>-8.9490000000000004E-3</v>
      </c>
      <c r="K35" s="71">
        <v>-8.4639999999999993E-3</v>
      </c>
      <c r="L35" s="71">
        <v>-7.8650000000000005E-3</v>
      </c>
      <c r="M35" s="71">
        <v>-7.2449999999999997E-3</v>
      </c>
      <c r="N35" s="71">
        <v>-6.6309999999999997E-3</v>
      </c>
      <c r="O35" s="71">
        <v>-6.0020000000000004E-3</v>
      </c>
      <c r="P35" s="71">
        <v>-5.2839999999999996E-3</v>
      </c>
      <c r="Q35" s="71">
        <v>-4.5710000000000004E-3</v>
      </c>
      <c r="R35" s="71">
        <v>-3.741E-3</v>
      </c>
      <c r="S35" s="71">
        <v>-2.9610000000000001E-3</v>
      </c>
      <c r="T35" s="71">
        <v>-2.3149999999999998E-3</v>
      </c>
      <c r="U35" s="71">
        <v>-1.699E-3</v>
      </c>
      <c r="V35" s="71">
        <v>-9.8299999999999993E-4</v>
      </c>
      <c r="W35" s="71">
        <v>-5.7499999999999999E-4</v>
      </c>
      <c r="X35" s="71">
        <v>-1.44E-4</v>
      </c>
      <c r="Y35" s="71">
        <v>0</v>
      </c>
      <c r="Z35" s="71">
        <v>-4.8999999999999998E-5</v>
      </c>
      <c r="AA35" s="71">
        <v>-6.7999999999999999E-5</v>
      </c>
      <c r="AB35" s="71">
        <v>-7.2000000000000002E-5</v>
      </c>
      <c r="AC35" s="71">
        <v>-1.2899999999999999E-4</v>
      </c>
      <c r="AD35" s="71">
        <v>-1.75E-4</v>
      </c>
      <c r="AE35" s="71">
        <v>-1.13E-4</v>
      </c>
      <c r="AF35" s="71">
        <v>8.1000000000000004E-5</v>
      </c>
      <c r="AG35" s="71">
        <v>9.7E-5</v>
      </c>
      <c r="AH35" s="71">
        <v>2.1800000000000001E-4</v>
      </c>
      <c r="AI35" s="71">
        <v>2.5799999999999998E-4</v>
      </c>
    </row>
    <row r="36" spans="1:35" ht="12.75" customHeight="1" x14ac:dyDescent="0.25">
      <c r="A36" s="71">
        <v>-1.4912E-2</v>
      </c>
      <c r="B36" s="71">
        <v>-1.3346999999999999E-2</v>
      </c>
      <c r="C36" s="71">
        <v>-1.2548999999999999E-2</v>
      </c>
      <c r="D36" s="71">
        <v>-1.2062E-2</v>
      </c>
      <c r="E36" s="71">
        <v>-1.1753E-2</v>
      </c>
      <c r="F36" s="71">
        <v>-1.1024000000000001E-2</v>
      </c>
      <c r="G36" s="71">
        <v>-1.043E-2</v>
      </c>
      <c r="H36" s="71">
        <v>-9.9979999999999999E-3</v>
      </c>
      <c r="I36" s="71">
        <v>-9.4719999999999995E-3</v>
      </c>
      <c r="J36" s="71">
        <v>-8.9969999999999998E-3</v>
      </c>
      <c r="K36" s="71">
        <v>-8.5240000000000003E-3</v>
      </c>
      <c r="L36" s="71">
        <v>-7.9430000000000004E-3</v>
      </c>
      <c r="M36" s="71">
        <v>-7.2909999999999997E-3</v>
      </c>
      <c r="N36" s="71">
        <v>-6.6940000000000003E-3</v>
      </c>
      <c r="O36" s="71">
        <v>-6.058E-3</v>
      </c>
      <c r="P36" s="71">
        <v>-5.3439999999999998E-3</v>
      </c>
      <c r="Q36" s="71">
        <v>-4.6259999999999999E-3</v>
      </c>
      <c r="R36" s="71">
        <v>-3.7490000000000002E-3</v>
      </c>
      <c r="S36" s="71">
        <v>-3.0179999999999998E-3</v>
      </c>
      <c r="T36" s="71">
        <v>-2.346E-3</v>
      </c>
      <c r="U36" s="71">
        <v>-1.7049999999999999E-3</v>
      </c>
      <c r="V36" s="71">
        <v>-1.0139999999999999E-3</v>
      </c>
      <c r="W36" s="71">
        <v>-5.71E-4</v>
      </c>
      <c r="X36" s="71">
        <v>-1.45E-4</v>
      </c>
      <c r="Y36" s="71">
        <v>0</v>
      </c>
      <c r="Z36" s="71">
        <v>1.7E-5</v>
      </c>
      <c r="AA36" s="71">
        <v>6.9999999999999999E-6</v>
      </c>
      <c r="AB36" s="71">
        <v>2.5999999999999998E-5</v>
      </c>
      <c r="AC36" s="71">
        <v>5.0000000000000004E-6</v>
      </c>
      <c r="AD36" s="71">
        <v>-5.3000000000000001E-5</v>
      </c>
      <c r="AE36" s="71">
        <v>-1.7E-5</v>
      </c>
      <c r="AF36" s="71">
        <v>1.7000000000000001E-4</v>
      </c>
      <c r="AG36" s="71">
        <v>2.1000000000000001E-4</v>
      </c>
      <c r="AH36" s="71">
        <v>3.1599999999999998E-4</v>
      </c>
      <c r="AI36" s="71">
        <v>3.4200000000000002E-4</v>
      </c>
    </row>
    <row r="37" spans="1:35" ht="12.75" customHeight="1" x14ac:dyDescent="0.25">
      <c r="A37" s="71">
        <v>-1.5105E-2</v>
      </c>
      <c r="B37" s="71">
        <v>-1.3442000000000001E-2</v>
      </c>
      <c r="C37" s="71">
        <v>-1.2593E-2</v>
      </c>
      <c r="D37" s="71">
        <v>-1.2120000000000001E-2</v>
      </c>
      <c r="E37" s="71">
        <v>-1.1769E-2</v>
      </c>
      <c r="F37" s="71">
        <v>-1.1063999999999999E-2</v>
      </c>
      <c r="G37" s="71">
        <v>-1.0468E-2</v>
      </c>
      <c r="H37" s="71">
        <v>-1.0049000000000001E-2</v>
      </c>
      <c r="I37" s="71">
        <v>-9.5530000000000007E-3</v>
      </c>
      <c r="J37" s="71">
        <v>-9.0819999999999998E-3</v>
      </c>
      <c r="K37" s="71">
        <v>-8.5470000000000008E-3</v>
      </c>
      <c r="L37" s="71">
        <v>-7.9740000000000002E-3</v>
      </c>
      <c r="M37" s="71">
        <v>-7.3540000000000003E-3</v>
      </c>
      <c r="N37" s="71">
        <v>-6.7780000000000002E-3</v>
      </c>
      <c r="O37" s="71">
        <v>-6.0930000000000003E-3</v>
      </c>
      <c r="P37" s="71">
        <v>-5.4000000000000003E-3</v>
      </c>
      <c r="Q37" s="71">
        <v>-4.633E-3</v>
      </c>
      <c r="R37" s="71">
        <v>-3.8089999999999999E-3</v>
      </c>
      <c r="S37" s="71">
        <v>-3.081E-3</v>
      </c>
      <c r="T37" s="71">
        <v>-2.4099999999999998E-3</v>
      </c>
      <c r="U37" s="71">
        <v>-1.804E-3</v>
      </c>
      <c r="V37" s="71">
        <v>-1.0809999999999999E-3</v>
      </c>
      <c r="W37" s="71">
        <v>-6.4199999999999999E-4</v>
      </c>
      <c r="X37" s="71">
        <v>-2.0100000000000001E-4</v>
      </c>
      <c r="Y37" s="71">
        <v>0</v>
      </c>
      <c r="Z37" s="71">
        <v>3.6999999999999998E-5</v>
      </c>
      <c r="AA37" s="71">
        <v>3.0000000000000001E-5</v>
      </c>
      <c r="AB37" s="71">
        <v>6.9999999999999994E-5</v>
      </c>
      <c r="AC37" s="71">
        <v>-3.1000000000000001E-5</v>
      </c>
      <c r="AD37" s="71">
        <v>-5.7000000000000003E-5</v>
      </c>
      <c r="AE37" s="71">
        <v>1.9000000000000001E-5</v>
      </c>
      <c r="AF37" s="71">
        <v>1.4200000000000001E-4</v>
      </c>
      <c r="AG37" s="71">
        <v>1.9900000000000001E-4</v>
      </c>
      <c r="AH37" s="71">
        <v>2.8699999999999998E-4</v>
      </c>
      <c r="AI37" s="71">
        <v>3.3100000000000002E-4</v>
      </c>
    </row>
    <row r="38" spans="1:35" ht="12.75" customHeight="1" x14ac:dyDescent="0.25">
      <c r="A38" s="71">
        <v>-1.4966E-2</v>
      </c>
      <c r="B38" s="71">
        <v>-1.3285999999999999E-2</v>
      </c>
      <c r="C38" s="71">
        <v>-1.2416E-2</v>
      </c>
      <c r="D38" s="71">
        <v>-1.1946E-2</v>
      </c>
      <c r="E38" s="71">
        <v>-1.162E-2</v>
      </c>
      <c r="F38" s="71">
        <v>-1.0954E-2</v>
      </c>
      <c r="G38" s="71">
        <v>-1.0364E-2</v>
      </c>
      <c r="H38" s="71">
        <v>-9.9579999999999998E-3</v>
      </c>
      <c r="I38" s="71">
        <v>-9.4280000000000006E-3</v>
      </c>
      <c r="J38" s="71">
        <v>-8.9619999999999995E-3</v>
      </c>
      <c r="K38" s="71">
        <v>-8.4469999999999996E-3</v>
      </c>
      <c r="L38" s="71">
        <v>-7.8549999999999991E-3</v>
      </c>
      <c r="M38" s="71">
        <v>-7.2789999999999999E-3</v>
      </c>
      <c r="N38" s="71">
        <v>-6.6660000000000001E-3</v>
      </c>
      <c r="O38" s="71">
        <v>-6.0530000000000002E-3</v>
      </c>
      <c r="P38" s="71">
        <v>-5.3699999999999998E-3</v>
      </c>
      <c r="Q38" s="71">
        <v>-4.5929999999999999E-3</v>
      </c>
      <c r="R38" s="71">
        <v>-3.7789999999999998E-3</v>
      </c>
      <c r="S38" s="71">
        <v>-3.0639999999999999E-3</v>
      </c>
      <c r="T38" s="71">
        <v>-2.398E-3</v>
      </c>
      <c r="U38" s="71">
        <v>-1.7700000000000001E-3</v>
      </c>
      <c r="V38" s="71">
        <v>-1.1119999999999999E-3</v>
      </c>
      <c r="W38" s="71">
        <v>-6.2699999999999995E-4</v>
      </c>
      <c r="X38" s="71">
        <v>-1.9599999999999999E-4</v>
      </c>
      <c r="Y38" s="71">
        <v>0</v>
      </c>
      <c r="Z38" s="71">
        <v>5.3999999999999998E-5</v>
      </c>
      <c r="AA38" s="71">
        <v>9.1000000000000003E-5</v>
      </c>
      <c r="AB38" s="71">
        <v>9.1000000000000003E-5</v>
      </c>
      <c r="AC38" s="71">
        <v>5.8999999999999998E-5</v>
      </c>
      <c r="AD38" s="71">
        <v>-3.1999999999999999E-5</v>
      </c>
      <c r="AE38" s="71">
        <v>4.0000000000000003E-5</v>
      </c>
      <c r="AF38" s="71">
        <v>1.73E-4</v>
      </c>
      <c r="AG38" s="71">
        <v>1.85E-4</v>
      </c>
      <c r="AH38" s="71">
        <v>3.1599999999999998E-4</v>
      </c>
      <c r="AI38" s="71">
        <v>3.4499999999999998E-4</v>
      </c>
    </row>
    <row r="39" spans="1:35" ht="12.75" customHeight="1" x14ac:dyDescent="0.25">
      <c r="A39" s="71">
        <v>-1.47E-2</v>
      </c>
      <c r="B39" s="71">
        <v>-1.2991000000000001E-2</v>
      </c>
      <c r="C39" s="71">
        <v>-1.2165E-2</v>
      </c>
      <c r="D39" s="71">
        <v>-1.1712E-2</v>
      </c>
      <c r="E39" s="71">
        <v>-1.1412E-2</v>
      </c>
      <c r="F39" s="71">
        <v>-1.0703000000000001E-2</v>
      </c>
      <c r="G39" s="71">
        <v>-1.0163999999999999E-2</v>
      </c>
      <c r="H39" s="71">
        <v>-9.7730000000000004E-3</v>
      </c>
      <c r="I39" s="71">
        <v>-9.2890000000000004E-3</v>
      </c>
      <c r="J39" s="71">
        <v>-8.8249999999999995E-3</v>
      </c>
      <c r="K39" s="71">
        <v>-8.3110000000000007E-3</v>
      </c>
      <c r="L39" s="71">
        <v>-7.7320000000000002E-3</v>
      </c>
      <c r="M39" s="71">
        <v>-7.1570000000000002E-3</v>
      </c>
      <c r="N39" s="71">
        <v>-6.5719999999999997E-3</v>
      </c>
      <c r="O39" s="71">
        <v>-5.9290000000000002E-3</v>
      </c>
      <c r="P39" s="71">
        <v>-5.2360000000000002E-3</v>
      </c>
      <c r="Q39" s="71">
        <v>-4.5539999999999999E-3</v>
      </c>
      <c r="R39" s="71">
        <v>-3.7060000000000001E-3</v>
      </c>
      <c r="S39" s="71">
        <v>-3.032E-3</v>
      </c>
      <c r="T39" s="71">
        <v>-2.349E-3</v>
      </c>
      <c r="U39" s="71">
        <v>-1.7489999999999999E-3</v>
      </c>
      <c r="V39" s="71">
        <v>-1.134E-3</v>
      </c>
      <c r="W39" s="71">
        <v>-6.6600000000000003E-4</v>
      </c>
      <c r="X39" s="71">
        <v>-2.0799999999999999E-4</v>
      </c>
      <c r="Y39" s="71">
        <v>0</v>
      </c>
      <c r="Z39" s="71">
        <v>6.9999999999999994E-5</v>
      </c>
      <c r="AA39" s="71">
        <v>9.7E-5</v>
      </c>
      <c r="AB39" s="71">
        <v>1.25E-4</v>
      </c>
      <c r="AC39" s="71">
        <v>6.4999999999999994E-5</v>
      </c>
      <c r="AD39" s="71">
        <v>-9.9999999999999995E-7</v>
      </c>
      <c r="AE39" s="71">
        <v>2.6999999999999999E-5</v>
      </c>
      <c r="AF39" s="71">
        <v>1.4200000000000001E-4</v>
      </c>
      <c r="AG39" s="71">
        <v>1.5699999999999999E-4</v>
      </c>
      <c r="AH39" s="71">
        <v>2.43E-4</v>
      </c>
      <c r="AI39" s="71">
        <v>2.7399999999999999E-4</v>
      </c>
    </row>
    <row r="40" spans="1:35" ht="12.75" customHeight="1" x14ac:dyDescent="0.25">
      <c r="A40" s="71">
        <v>-1.4262E-2</v>
      </c>
      <c r="B40" s="71">
        <v>-1.26E-2</v>
      </c>
      <c r="C40" s="71">
        <v>-1.1789000000000001E-2</v>
      </c>
      <c r="D40" s="71">
        <v>-1.1339E-2</v>
      </c>
      <c r="E40" s="71">
        <v>-1.1054E-2</v>
      </c>
      <c r="F40" s="71">
        <v>-1.0395E-2</v>
      </c>
      <c r="G40" s="71">
        <v>-9.8429999999999993E-3</v>
      </c>
      <c r="H40" s="71">
        <v>-9.4359999999999999E-3</v>
      </c>
      <c r="I40" s="71">
        <v>-9.0139999999999994E-3</v>
      </c>
      <c r="J40" s="71">
        <v>-8.548E-3</v>
      </c>
      <c r="K40" s="71">
        <v>-8.0630000000000007E-3</v>
      </c>
      <c r="L40" s="71">
        <v>-7.5389999999999997E-3</v>
      </c>
      <c r="M40" s="71">
        <v>-6.9340000000000001E-3</v>
      </c>
      <c r="N40" s="71">
        <v>-6.3800000000000003E-3</v>
      </c>
      <c r="O40" s="71">
        <v>-5.764E-3</v>
      </c>
      <c r="P40" s="71">
        <v>-5.1209999999999997E-3</v>
      </c>
      <c r="Q40" s="71">
        <v>-4.424E-3</v>
      </c>
      <c r="R40" s="71">
        <v>-3.6510000000000002E-3</v>
      </c>
      <c r="S40" s="71">
        <v>-2.9139999999999999E-3</v>
      </c>
      <c r="T40" s="71">
        <v>-2.3240000000000001E-3</v>
      </c>
      <c r="U40" s="71">
        <v>-1.7539999999999999E-3</v>
      </c>
      <c r="V40" s="71">
        <v>-1.1280000000000001E-3</v>
      </c>
      <c r="W40" s="71">
        <v>-6.7500000000000004E-4</v>
      </c>
      <c r="X40" s="71">
        <v>-2.32E-4</v>
      </c>
      <c r="Y40" s="71">
        <v>0</v>
      </c>
      <c r="Z40" s="71">
        <v>4.8999999999999998E-5</v>
      </c>
      <c r="AA40" s="71">
        <v>8.2000000000000001E-5</v>
      </c>
      <c r="AB40" s="71">
        <v>7.2000000000000002E-5</v>
      </c>
      <c r="AC40" s="71">
        <v>1.0000000000000001E-5</v>
      </c>
      <c r="AD40" s="71">
        <v>-6.7000000000000002E-5</v>
      </c>
      <c r="AE40" s="71">
        <v>-7.7000000000000001E-5</v>
      </c>
      <c r="AF40" s="71">
        <v>3.1999999999999999E-5</v>
      </c>
      <c r="AG40" s="71">
        <v>5.5999999999999999E-5</v>
      </c>
      <c r="AH40" s="71">
        <v>1.2899999999999999E-4</v>
      </c>
      <c r="AI40" s="71">
        <v>1.2799999999999999E-4</v>
      </c>
    </row>
    <row r="41" spans="1:35" ht="12.75" customHeight="1" x14ac:dyDescent="0.25">
      <c r="A41" s="71">
        <v>-1.3724999999999999E-2</v>
      </c>
      <c r="B41" s="71">
        <v>-1.2109999999999999E-2</v>
      </c>
      <c r="C41" s="71">
        <v>-1.1325999999999999E-2</v>
      </c>
      <c r="D41" s="71">
        <v>-1.0879E-2</v>
      </c>
      <c r="E41" s="71">
        <v>-1.0618000000000001E-2</v>
      </c>
      <c r="F41" s="71">
        <v>-9.9740000000000002E-3</v>
      </c>
      <c r="G41" s="71">
        <v>-9.4769999999999993E-3</v>
      </c>
      <c r="H41" s="71">
        <v>-9.0849999999999993E-3</v>
      </c>
      <c r="I41" s="71">
        <v>-8.6180000000000007E-3</v>
      </c>
      <c r="J41" s="71">
        <v>-8.1890000000000001E-3</v>
      </c>
      <c r="K41" s="71">
        <v>-7.7530000000000003E-3</v>
      </c>
      <c r="L41" s="71">
        <v>-7.2220000000000001E-3</v>
      </c>
      <c r="M41" s="71">
        <v>-6.6350000000000003E-3</v>
      </c>
      <c r="N41" s="71">
        <v>-6.0660000000000002E-3</v>
      </c>
      <c r="O41" s="71">
        <v>-5.5339999999999999E-3</v>
      </c>
      <c r="P41" s="71">
        <v>-4.8900000000000002E-3</v>
      </c>
      <c r="Q41" s="71">
        <v>-4.189E-3</v>
      </c>
      <c r="R41" s="71">
        <v>-3.4719999999999998E-3</v>
      </c>
      <c r="S41" s="71">
        <v>-2.807E-3</v>
      </c>
      <c r="T41" s="71">
        <v>-2.2030000000000001E-3</v>
      </c>
      <c r="U41" s="71">
        <v>-1.688E-3</v>
      </c>
      <c r="V41" s="71">
        <v>-1.1150000000000001E-3</v>
      </c>
      <c r="W41" s="71">
        <v>-6.6500000000000001E-4</v>
      </c>
      <c r="X41" s="71">
        <v>-2.0699999999999999E-4</v>
      </c>
      <c r="Y41" s="71">
        <v>0</v>
      </c>
      <c r="Z41" s="71">
        <v>5.1E-5</v>
      </c>
      <c r="AA41" s="71">
        <v>8.0000000000000007E-5</v>
      </c>
      <c r="AB41" s="71">
        <v>5.1999999999999997E-5</v>
      </c>
      <c r="AC41" s="71">
        <v>-1.1E-5</v>
      </c>
      <c r="AD41" s="71">
        <v>-1.6000000000000001E-4</v>
      </c>
      <c r="AE41" s="71">
        <v>-1.5699999999999999E-4</v>
      </c>
      <c r="AF41" s="71">
        <v>-1.01E-4</v>
      </c>
      <c r="AG41" s="71">
        <v>-7.4999999999999993E-5</v>
      </c>
      <c r="AH41" s="71">
        <v>-3.8999999999999999E-5</v>
      </c>
      <c r="AI41" s="71">
        <v>-2.3E-5</v>
      </c>
    </row>
    <row r="42" spans="1:35" ht="12.75" customHeight="1" x14ac:dyDescent="0.25">
      <c r="A42" s="71">
        <v>-1.3109000000000001E-2</v>
      </c>
      <c r="B42" s="71">
        <v>-1.1561E-2</v>
      </c>
      <c r="C42" s="71">
        <v>-1.0808999999999999E-2</v>
      </c>
      <c r="D42" s="71">
        <v>-1.0411999999999999E-2</v>
      </c>
      <c r="E42" s="71">
        <v>-1.0160000000000001E-2</v>
      </c>
      <c r="F42" s="71">
        <v>-9.5510000000000005E-3</v>
      </c>
      <c r="G42" s="71">
        <v>-9.0320000000000001E-3</v>
      </c>
      <c r="H42" s="71">
        <v>-8.6750000000000004E-3</v>
      </c>
      <c r="I42" s="71">
        <v>-8.2590000000000007E-3</v>
      </c>
      <c r="J42" s="71">
        <v>-7.8639999999999995E-3</v>
      </c>
      <c r="K42" s="71">
        <v>-7.3850000000000001E-3</v>
      </c>
      <c r="L42" s="71">
        <v>-6.8960000000000002E-3</v>
      </c>
      <c r="M42" s="71">
        <v>-6.3270000000000002E-3</v>
      </c>
      <c r="N42" s="71">
        <v>-5.7970000000000001E-3</v>
      </c>
      <c r="O42" s="71">
        <v>-5.2319999999999997E-3</v>
      </c>
      <c r="P42" s="71">
        <v>-4.6600000000000001E-3</v>
      </c>
      <c r="Q42" s="71">
        <v>-3.993E-3</v>
      </c>
      <c r="R42" s="71">
        <v>-3.258E-3</v>
      </c>
      <c r="S42" s="71">
        <v>-2.6480000000000002E-3</v>
      </c>
      <c r="T42" s="71">
        <v>-2.0890000000000001E-3</v>
      </c>
      <c r="U42" s="71">
        <v>-1.5900000000000001E-3</v>
      </c>
      <c r="V42" s="71">
        <v>-1.0610000000000001E-3</v>
      </c>
      <c r="W42" s="71">
        <v>-6.1700000000000004E-4</v>
      </c>
      <c r="X42" s="71">
        <v>-1.8100000000000001E-4</v>
      </c>
      <c r="Y42" s="71">
        <v>0</v>
      </c>
      <c r="Z42" s="71">
        <v>4.8999999999999998E-5</v>
      </c>
      <c r="AA42" s="71">
        <v>5.8E-5</v>
      </c>
      <c r="AB42" s="71">
        <v>2.5000000000000001E-5</v>
      </c>
      <c r="AC42" s="71">
        <v>-1.01E-4</v>
      </c>
      <c r="AD42" s="71">
        <v>-2.3699999999999999E-4</v>
      </c>
      <c r="AE42" s="71">
        <v>-2.6699999999999998E-4</v>
      </c>
      <c r="AF42" s="71">
        <v>-2.1000000000000001E-4</v>
      </c>
      <c r="AG42" s="71">
        <v>-1.92E-4</v>
      </c>
      <c r="AH42" s="71">
        <v>-1.4100000000000001E-4</v>
      </c>
      <c r="AI42" s="71">
        <v>-2.0100000000000001E-4</v>
      </c>
    </row>
    <row r="43" spans="1:35" ht="12.75" customHeight="1" x14ac:dyDescent="0.25">
      <c r="A43" s="71">
        <v>-1.2473E-2</v>
      </c>
      <c r="B43" s="71">
        <v>-1.0998000000000001E-2</v>
      </c>
      <c r="C43" s="71">
        <v>-1.0284E-2</v>
      </c>
      <c r="D43" s="71">
        <v>-9.8759999999999994E-3</v>
      </c>
      <c r="E43" s="71">
        <v>-9.6579999999999999E-3</v>
      </c>
      <c r="F43" s="71">
        <v>-9.0729999999999995E-3</v>
      </c>
      <c r="G43" s="71">
        <v>-8.5850000000000006E-3</v>
      </c>
      <c r="H43" s="71">
        <v>-8.2439999999999996E-3</v>
      </c>
      <c r="I43" s="71">
        <v>-7.8169999999999993E-3</v>
      </c>
      <c r="J43" s="71">
        <v>-7.4339999999999996E-3</v>
      </c>
      <c r="K43" s="71">
        <v>-7.0070000000000002E-3</v>
      </c>
      <c r="L43" s="71">
        <v>-6.5589999999999997E-3</v>
      </c>
      <c r="M43" s="71">
        <v>-6.0089999999999996E-3</v>
      </c>
      <c r="N43" s="71">
        <v>-5.4580000000000002E-3</v>
      </c>
      <c r="O43" s="71">
        <v>-4.947E-3</v>
      </c>
      <c r="P43" s="71">
        <v>-4.3899999999999998E-3</v>
      </c>
      <c r="Q43" s="71">
        <v>-3.803E-3</v>
      </c>
      <c r="R43" s="71">
        <v>-3.1159999999999998E-3</v>
      </c>
      <c r="S43" s="71">
        <v>-2.4870000000000001E-3</v>
      </c>
      <c r="T43" s="71">
        <v>-1.928E-3</v>
      </c>
      <c r="U43" s="71">
        <v>-1.474E-3</v>
      </c>
      <c r="V43" s="71">
        <v>-9.9599999999999992E-4</v>
      </c>
      <c r="W43" s="71">
        <v>-5.6899999999999995E-4</v>
      </c>
      <c r="X43" s="71">
        <v>-1.4799999999999999E-4</v>
      </c>
      <c r="Y43" s="71">
        <v>0</v>
      </c>
      <c r="Z43" s="71">
        <v>7.1000000000000005E-5</v>
      </c>
      <c r="AA43" s="71">
        <v>1.8E-5</v>
      </c>
      <c r="AB43" s="71">
        <v>-3.6999999999999998E-5</v>
      </c>
      <c r="AC43" s="71">
        <v>-1.7200000000000001E-4</v>
      </c>
      <c r="AD43" s="71">
        <v>-3.1700000000000001E-4</v>
      </c>
      <c r="AE43" s="71">
        <v>-3.9100000000000002E-4</v>
      </c>
      <c r="AF43" s="71">
        <v>-3.1399999999999999E-4</v>
      </c>
      <c r="AG43" s="71">
        <v>-2.9799999999999998E-4</v>
      </c>
      <c r="AH43" s="71">
        <v>-3.0200000000000002E-4</v>
      </c>
      <c r="AI43" s="71">
        <v>-2.9999999999999997E-4</v>
      </c>
    </row>
    <row r="44" spans="1:35" ht="12.75" customHeight="1" x14ac:dyDescent="0.25">
      <c r="A44" s="71">
        <v>-1.193E-2</v>
      </c>
      <c r="B44" s="71">
        <v>-1.0540000000000001E-2</v>
      </c>
      <c r="C44" s="71">
        <v>-9.8420000000000001E-3</v>
      </c>
      <c r="D44" s="71">
        <v>-9.4629999999999992E-3</v>
      </c>
      <c r="E44" s="71">
        <v>-9.2689999999999995E-3</v>
      </c>
      <c r="F44" s="71">
        <v>-8.6879999999999995E-3</v>
      </c>
      <c r="G44" s="71">
        <v>-8.2430000000000003E-3</v>
      </c>
      <c r="H44" s="71">
        <v>-7.8860000000000006E-3</v>
      </c>
      <c r="I44" s="71">
        <v>-7.4539999999999997E-3</v>
      </c>
      <c r="J44" s="71">
        <v>-7.1240000000000001E-3</v>
      </c>
      <c r="K44" s="71">
        <v>-6.7169999999999999E-3</v>
      </c>
      <c r="L44" s="71">
        <v>-6.2230000000000002E-3</v>
      </c>
      <c r="M44" s="71">
        <v>-5.7200000000000003E-3</v>
      </c>
      <c r="N44" s="71">
        <v>-5.2170000000000003E-3</v>
      </c>
      <c r="O44" s="71">
        <v>-4.6880000000000003E-3</v>
      </c>
      <c r="P44" s="71">
        <v>-4.2160000000000001E-3</v>
      </c>
      <c r="Q44" s="71">
        <v>-3.5690000000000001E-3</v>
      </c>
      <c r="R44" s="71">
        <v>-2.9160000000000002E-3</v>
      </c>
      <c r="S44" s="71">
        <v>-2.3310000000000002E-3</v>
      </c>
      <c r="T44" s="71">
        <v>-1.8090000000000001E-3</v>
      </c>
      <c r="U44" s="71">
        <v>-1.3760000000000001E-3</v>
      </c>
      <c r="V44" s="71">
        <v>-8.8099999999999995E-4</v>
      </c>
      <c r="W44" s="71">
        <v>-5.2700000000000002E-4</v>
      </c>
      <c r="X44" s="71">
        <v>-1.4100000000000001E-4</v>
      </c>
      <c r="Y44" s="71">
        <v>0</v>
      </c>
      <c r="Z44" s="71">
        <v>-6.0000000000000002E-6</v>
      </c>
      <c r="AA44" s="71">
        <v>-4.1E-5</v>
      </c>
      <c r="AB44" s="71">
        <v>-1.13E-4</v>
      </c>
      <c r="AC44" s="71">
        <v>-2.8800000000000001E-4</v>
      </c>
      <c r="AD44" s="71">
        <v>-4.1399999999999998E-4</v>
      </c>
      <c r="AE44" s="71">
        <v>-5.0199999999999995E-4</v>
      </c>
      <c r="AF44" s="71">
        <v>-4.5600000000000003E-4</v>
      </c>
      <c r="AG44" s="71">
        <v>-4.7699999999999999E-4</v>
      </c>
      <c r="AH44" s="71">
        <v>-4.5800000000000002E-4</v>
      </c>
      <c r="AI44" s="71">
        <v>-4.66E-4</v>
      </c>
    </row>
    <row r="45" spans="1:35" ht="12.75" customHeight="1" x14ac:dyDescent="0.25">
      <c r="A45" s="71">
        <v>-1.1349E-2</v>
      </c>
      <c r="B45" s="71">
        <v>-1.0186000000000001E-2</v>
      </c>
      <c r="C45" s="71">
        <v>-9.5169999999999994E-3</v>
      </c>
      <c r="D45" s="71">
        <v>-9.1219999999999999E-3</v>
      </c>
      <c r="E45" s="71">
        <v>-8.8540000000000008E-3</v>
      </c>
      <c r="F45" s="71">
        <v>-8.267E-3</v>
      </c>
      <c r="G45" s="71">
        <v>-7.79E-3</v>
      </c>
      <c r="H45" s="71">
        <v>-7.4269999999999996E-3</v>
      </c>
      <c r="I45" s="71">
        <v>-6.9690000000000004E-3</v>
      </c>
      <c r="J45" s="71">
        <v>-6.6420000000000003E-3</v>
      </c>
      <c r="K45" s="71">
        <v>-6.2350000000000001E-3</v>
      </c>
      <c r="L45" s="71">
        <v>-5.7549999999999997E-3</v>
      </c>
      <c r="M45" s="71">
        <v>-5.2220000000000001E-3</v>
      </c>
      <c r="N45" s="71">
        <v>-4.7790000000000003E-3</v>
      </c>
      <c r="O45" s="71">
        <v>-4.3489999999999996E-3</v>
      </c>
      <c r="P45" s="71">
        <v>-3.859E-3</v>
      </c>
      <c r="Q45" s="71">
        <v>-3.375E-3</v>
      </c>
      <c r="R45" s="71">
        <v>-2.7560000000000002E-3</v>
      </c>
      <c r="S45" s="71">
        <v>-2.2269999999999998E-3</v>
      </c>
      <c r="T45" s="71">
        <v>-1.6969999999999999E-3</v>
      </c>
      <c r="U45" s="71">
        <v>-1.2160000000000001E-3</v>
      </c>
      <c r="V45" s="71">
        <v>-7.4100000000000001E-4</v>
      </c>
      <c r="W45" s="71">
        <v>-4.5600000000000003E-4</v>
      </c>
      <c r="X45" s="71">
        <v>-1.0399999999999999E-4</v>
      </c>
      <c r="Y45" s="71">
        <v>0</v>
      </c>
      <c r="Z45" s="71">
        <v>-1.4200000000000001E-4</v>
      </c>
      <c r="AA45" s="71">
        <v>-2.4600000000000002E-4</v>
      </c>
      <c r="AB45" s="71">
        <v>-3.1100000000000002E-4</v>
      </c>
      <c r="AC45" s="71">
        <v>-5.1400000000000003E-4</v>
      </c>
      <c r="AD45" s="71">
        <v>-6.9399999999999996E-4</v>
      </c>
      <c r="AE45" s="71">
        <v>-7.8299999999999995E-4</v>
      </c>
      <c r="AF45" s="71">
        <v>-7.1900000000000002E-4</v>
      </c>
      <c r="AG45" s="71">
        <v>-7.2599999999999997E-4</v>
      </c>
      <c r="AH45" s="71">
        <v>-6.8400000000000004E-4</v>
      </c>
      <c r="AI45" s="71">
        <v>-7.0899999999999999E-4</v>
      </c>
    </row>
    <row r="46" spans="1:35" ht="12.75" customHeight="1" x14ac:dyDescent="0.25">
      <c r="A46" s="71">
        <v>-1.0893E-2</v>
      </c>
      <c r="B46" s="71">
        <v>-9.7450000000000002E-3</v>
      </c>
      <c r="C46" s="71">
        <v>-9.0830000000000008E-3</v>
      </c>
      <c r="D46" s="71">
        <v>-8.6960000000000006E-3</v>
      </c>
      <c r="E46" s="71">
        <v>-8.4340000000000005E-3</v>
      </c>
      <c r="F46" s="71">
        <v>-7.8600000000000007E-3</v>
      </c>
      <c r="G46" s="71">
        <v>-7.4050000000000001E-3</v>
      </c>
      <c r="H46" s="71">
        <v>-7.077E-3</v>
      </c>
      <c r="I46" s="71">
        <v>-6.6629999999999997E-3</v>
      </c>
      <c r="J46" s="71">
        <v>-6.3470000000000002E-3</v>
      </c>
      <c r="K46" s="71">
        <v>-5.9329999999999999E-3</v>
      </c>
      <c r="L46" s="71">
        <v>-5.489E-3</v>
      </c>
      <c r="M46" s="71">
        <v>-4.9870000000000001E-3</v>
      </c>
      <c r="N46" s="71">
        <v>-4.555E-3</v>
      </c>
      <c r="O46" s="71">
        <v>-4.1520000000000003E-3</v>
      </c>
      <c r="P46" s="71">
        <v>-3.7090000000000001E-3</v>
      </c>
      <c r="Q46" s="71">
        <v>-3.1949999999999999E-3</v>
      </c>
      <c r="R46" s="71">
        <v>-2.624E-3</v>
      </c>
      <c r="S46" s="71">
        <v>-2.1069999999999999E-3</v>
      </c>
      <c r="T46" s="71">
        <v>-1.557E-3</v>
      </c>
      <c r="U46" s="71">
        <v>-1.1199999999999999E-3</v>
      </c>
      <c r="V46" s="71">
        <v>-7.0699999999999995E-4</v>
      </c>
      <c r="W46" s="71">
        <v>-3.9300000000000001E-4</v>
      </c>
      <c r="X46" s="71">
        <v>-6.3999999999999997E-5</v>
      </c>
      <c r="Y46" s="71">
        <v>0</v>
      </c>
      <c r="Z46" s="71">
        <v>-1.21E-4</v>
      </c>
      <c r="AA46" s="71">
        <v>-2.2900000000000001E-4</v>
      </c>
      <c r="AB46" s="71">
        <v>-3.5199999999999999E-4</v>
      </c>
      <c r="AC46" s="71">
        <v>-5.4500000000000002E-4</v>
      </c>
      <c r="AD46" s="71">
        <v>-7.0799999999999997E-4</v>
      </c>
      <c r="AE46" s="71">
        <v>-8.2200000000000003E-4</v>
      </c>
      <c r="AF46" s="71">
        <v>-7.9799999999999999E-4</v>
      </c>
      <c r="AG46" s="71">
        <v>-8.12E-4</v>
      </c>
      <c r="AH46" s="71">
        <v>-7.7999999999999999E-4</v>
      </c>
      <c r="AI46" s="71">
        <v>-7.85E-4</v>
      </c>
    </row>
    <row r="47" spans="1:35" ht="12.75" customHeight="1" x14ac:dyDescent="0.25">
      <c r="A47" s="71">
        <v>-1.0513E-2</v>
      </c>
      <c r="B47" s="71">
        <v>-9.4389999999999995E-3</v>
      </c>
      <c r="C47" s="71">
        <v>-8.8339999999999998E-3</v>
      </c>
      <c r="D47" s="71">
        <v>-8.4539999999999997E-3</v>
      </c>
      <c r="E47" s="71">
        <v>-8.2109999999999995E-3</v>
      </c>
      <c r="F47" s="71">
        <v>-7.6150000000000002E-3</v>
      </c>
      <c r="G47" s="71">
        <v>-7.1780000000000004E-3</v>
      </c>
      <c r="H47" s="71">
        <v>-6.8170000000000001E-3</v>
      </c>
      <c r="I47" s="71">
        <v>-6.4619999999999999E-3</v>
      </c>
      <c r="J47" s="71">
        <v>-6.1289999999999999E-3</v>
      </c>
      <c r="K47" s="71">
        <v>-5.7759999999999999E-3</v>
      </c>
      <c r="L47" s="71">
        <v>-5.3439999999999998E-3</v>
      </c>
      <c r="M47" s="71">
        <v>-4.8570000000000002E-3</v>
      </c>
      <c r="N47" s="71">
        <v>-4.4299999999999999E-3</v>
      </c>
      <c r="O47" s="71">
        <v>-4.0140000000000002E-3</v>
      </c>
      <c r="P47" s="71">
        <v>-3.6029999999999999E-3</v>
      </c>
      <c r="Q47" s="71">
        <v>-3.101E-3</v>
      </c>
      <c r="R47" s="71">
        <v>-2.5500000000000002E-3</v>
      </c>
      <c r="S47" s="71">
        <v>-2.0209999999999998E-3</v>
      </c>
      <c r="T47" s="71">
        <v>-1.5330000000000001E-3</v>
      </c>
      <c r="U47" s="71">
        <v>-1.124E-3</v>
      </c>
      <c r="V47" s="71">
        <v>-6.7599999999999995E-4</v>
      </c>
      <c r="W47" s="71">
        <v>-4.3199999999999998E-4</v>
      </c>
      <c r="X47" s="71">
        <v>-7.6000000000000004E-5</v>
      </c>
      <c r="Y47" s="71">
        <v>0</v>
      </c>
      <c r="Z47" s="71">
        <v>-1.3300000000000001E-4</v>
      </c>
      <c r="AA47" s="71">
        <v>-2.8499999999999999E-4</v>
      </c>
      <c r="AB47" s="71">
        <v>-4.0200000000000001E-4</v>
      </c>
      <c r="AC47" s="71">
        <v>-6.1499999999999999E-4</v>
      </c>
      <c r="AD47" s="71">
        <v>-8.2799999999999996E-4</v>
      </c>
      <c r="AE47" s="71">
        <v>-9.6199999999999996E-4</v>
      </c>
      <c r="AF47" s="71">
        <v>-9.4799999999999995E-4</v>
      </c>
      <c r="AG47" s="71">
        <v>-9.6199999999999996E-4</v>
      </c>
      <c r="AH47" s="71">
        <v>-9.3999999999999997E-4</v>
      </c>
      <c r="AI47" s="71">
        <v>-9.7499999999999996E-4</v>
      </c>
    </row>
    <row r="48" spans="1:35" ht="12.75" customHeight="1" x14ac:dyDescent="0.25">
      <c r="A48" s="71">
        <v>-1.0031E-2</v>
      </c>
      <c r="B48" s="71">
        <v>-9.0209999999999995E-3</v>
      </c>
      <c r="C48" s="71">
        <v>-8.4309999999999993E-3</v>
      </c>
      <c r="D48" s="71">
        <v>-8.071E-3</v>
      </c>
      <c r="E48" s="71">
        <v>-7.8270000000000006E-3</v>
      </c>
      <c r="F48" s="71">
        <v>-7.2849999999999998E-3</v>
      </c>
      <c r="G48" s="71">
        <v>-6.8710000000000004E-3</v>
      </c>
      <c r="H48" s="71">
        <v>-6.5539999999999999E-3</v>
      </c>
      <c r="I48" s="71">
        <v>-6.1609999999999998E-3</v>
      </c>
      <c r="J48" s="71">
        <v>-5.8760000000000001E-3</v>
      </c>
      <c r="K48" s="71">
        <v>-5.4949999999999999E-3</v>
      </c>
      <c r="L48" s="71">
        <v>-5.0879999999999996E-3</v>
      </c>
      <c r="M48" s="71">
        <v>-4.6169999999999996E-3</v>
      </c>
      <c r="N48" s="71">
        <v>-4.2199999999999998E-3</v>
      </c>
      <c r="O48" s="71">
        <v>-3.869E-3</v>
      </c>
      <c r="P48" s="71">
        <v>-3.418E-3</v>
      </c>
      <c r="Q48" s="71">
        <v>-2.9320000000000001E-3</v>
      </c>
      <c r="R48" s="71">
        <v>-2.431E-3</v>
      </c>
      <c r="S48" s="71">
        <v>-1.9120000000000001E-3</v>
      </c>
      <c r="T48" s="71">
        <v>-1.4519999999999999E-3</v>
      </c>
      <c r="U48" s="71">
        <v>-1.0839999999999999E-3</v>
      </c>
      <c r="V48" s="71">
        <v>-6.2100000000000002E-4</v>
      </c>
      <c r="W48" s="71">
        <v>-3.6600000000000001E-4</v>
      </c>
      <c r="X48" s="71">
        <v>-3.6999999999999998E-5</v>
      </c>
      <c r="Y48" s="71">
        <v>0</v>
      </c>
      <c r="Z48" s="71">
        <v>-8.1000000000000004E-5</v>
      </c>
      <c r="AA48" s="71">
        <v>-2.0699999999999999E-4</v>
      </c>
      <c r="AB48" s="71">
        <v>-3.59E-4</v>
      </c>
      <c r="AC48" s="71">
        <v>-6.0800000000000003E-4</v>
      </c>
      <c r="AD48" s="71">
        <v>-8.3699999999999996E-4</v>
      </c>
      <c r="AE48" s="71">
        <v>-9.7400000000000004E-4</v>
      </c>
      <c r="AF48" s="71">
        <v>-9.4600000000000001E-4</v>
      </c>
      <c r="AG48" s="71">
        <v>-9.5399999999999999E-4</v>
      </c>
      <c r="AH48" s="71">
        <v>-9.4799999999999995E-4</v>
      </c>
      <c r="AI48" s="71">
        <v>-9.7499999999999996E-4</v>
      </c>
    </row>
    <row r="49" spans="1:35" ht="12.75" customHeight="1" x14ac:dyDescent="0.25">
      <c r="A49" s="71">
        <v>-9.7400000000000004E-3</v>
      </c>
      <c r="B49" s="71">
        <v>-8.7430000000000008E-3</v>
      </c>
      <c r="C49" s="71">
        <v>-8.1609999999999999E-3</v>
      </c>
      <c r="D49" s="71">
        <v>-7.8220000000000008E-3</v>
      </c>
      <c r="E49" s="71">
        <v>-7.6010000000000001E-3</v>
      </c>
      <c r="F49" s="71">
        <v>-7.071E-3</v>
      </c>
      <c r="G49" s="71">
        <v>-6.6639999999999998E-3</v>
      </c>
      <c r="H49" s="71">
        <v>-6.3249999999999999E-3</v>
      </c>
      <c r="I49" s="71">
        <v>-6.0029999999999997E-3</v>
      </c>
      <c r="J49" s="71">
        <v>-5.6870000000000002E-3</v>
      </c>
      <c r="K49" s="71">
        <v>-5.2940000000000001E-3</v>
      </c>
      <c r="L49" s="71">
        <v>-4.9350000000000002E-3</v>
      </c>
      <c r="M49" s="71">
        <v>-4.4720000000000003E-3</v>
      </c>
      <c r="N49" s="71">
        <v>-4.0980000000000001E-3</v>
      </c>
      <c r="O49" s="71">
        <v>-3.7290000000000001E-3</v>
      </c>
      <c r="P49" s="71">
        <v>-3.3040000000000001E-3</v>
      </c>
      <c r="Q49" s="71">
        <v>-2.8639999999999998E-3</v>
      </c>
      <c r="R49" s="71">
        <v>-2.33E-3</v>
      </c>
      <c r="S49" s="71">
        <v>-1.8730000000000001E-3</v>
      </c>
      <c r="T49" s="71">
        <v>-1.3799999999999999E-3</v>
      </c>
      <c r="U49" s="71">
        <v>-1.024E-3</v>
      </c>
      <c r="V49" s="71">
        <v>-6.1399999999999996E-4</v>
      </c>
      <c r="W49" s="71">
        <v>-4.0099999999999999E-4</v>
      </c>
      <c r="X49" s="71">
        <v>-5.3999999999999998E-5</v>
      </c>
      <c r="Y49" s="71">
        <v>0</v>
      </c>
      <c r="Z49" s="71">
        <v>-1.25E-4</v>
      </c>
      <c r="AA49" s="71">
        <v>-2.5399999999999999E-4</v>
      </c>
      <c r="AB49" s="71">
        <v>-4.0299999999999998E-4</v>
      </c>
      <c r="AC49" s="71">
        <v>-6.5700000000000003E-4</v>
      </c>
      <c r="AD49" s="71">
        <v>-8.6899999999999998E-4</v>
      </c>
      <c r="AE49" s="71">
        <v>-9.6299999999999999E-4</v>
      </c>
      <c r="AF49" s="71">
        <v>-9.5600000000000004E-4</v>
      </c>
      <c r="AG49" s="71">
        <v>-1.0150000000000001E-3</v>
      </c>
      <c r="AH49" s="71">
        <v>-9.7900000000000005E-4</v>
      </c>
      <c r="AI49" s="71">
        <v>-1.0120000000000001E-3</v>
      </c>
    </row>
    <row r="50" spans="1:35" ht="12.75" customHeight="1" x14ac:dyDescent="0.25">
      <c r="A50" s="71">
        <v>-9.5029999999999993E-3</v>
      </c>
      <c r="B50" s="71">
        <v>-8.5540000000000008E-3</v>
      </c>
      <c r="C50" s="71">
        <v>-7.9939999999999994E-3</v>
      </c>
      <c r="D50" s="71">
        <v>-7.6379999999999998E-3</v>
      </c>
      <c r="E50" s="71">
        <v>-7.4250000000000002E-3</v>
      </c>
      <c r="F50" s="71">
        <v>-6.9220000000000002E-3</v>
      </c>
      <c r="G50" s="71">
        <v>-6.4770000000000001E-3</v>
      </c>
      <c r="H50" s="71">
        <v>-6.1999999999999998E-3</v>
      </c>
      <c r="I50" s="71">
        <v>-5.8510000000000003E-3</v>
      </c>
      <c r="J50" s="71">
        <v>-5.5599999999999998E-3</v>
      </c>
      <c r="K50" s="71">
        <v>-5.1840000000000002E-3</v>
      </c>
      <c r="L50" s="71">
        <v>-4.829E-3</v>
      </c>
      <c r="M50" s="71">
        <v>-4.3670000000000002E-3</v>
      </c>
      <c r="N50" s="71">
        <v>-3.9659999999999999E-3</v>
      </c>
      <c r="O50" s="71">
        <v>-3.6340000000000001E-3</v>
      </c>
      <c r="P50" s="71">
        <v>-3.251E-3</v>
      </c>
      <c r="Q50" s="71">
        <v>-2.777E-3</v>
      </c>
      <c r="R50" s="71">
        <v>-2.2729999999999998E-3</v>
      </c>
      <c r="S50" s="71">
        <v>-1.8309999999999999E-3</v>
      </c>
      <c r="T50" s="71">
        <v>-1.3940000000000001E-3</v>
      </c>
      <c r="U50" s="71">
        <v>-1.0120000000000001E-3</v>
      </c>
      <c r="V50" s="71">
        <v>-6.0599999999999998E-4</v>
      </c>
      <c r="W50" s="71">
        <v>-3.7399999999999998E-4</v>
      </c>
      <c r="X50" s="71">
        <v>-4.5000000000000003E-5</v>
      </c>
      <c r="Y50" s="71">
        <v>0</v>
      </c>
      <c r="Z50" s="71">
        <v>-1.02E-4</v>
      </c>
      <c r="AA50" s="71">
        <v>-2.6499999999999999E-4</v>
      </c>
      <c r="AB50" s="71">
        <v>-4.06E-4</v>
      </c>
      <c r="AC50" s="71">
        <v>-6.2399999999999999E-4</v>
      </c>
      <c r="AD50" s="71">
        <v>-8.5499999999999997E-4</v>
      </c>
      <c r="AE50" s="71">
        <v>-9.8299999999999993E-4</v>
      </c>
      <c r="AF50" s="71">
        <v>-9.7799999999999992E-4</v>
      </c>
      <c r="AG50" s="71">
        <v>-1.0059999999999999E-3</v>
      </c>
      <c r="AH50" s="71">
        <v>-9.8799999999999995E-4</v>
      </c>
      <c r="AI50" s="71">
        <v>-1.0380000000000001E-3</v>
      </c>
    </row>
    <row r="51" spans="1:35" ht="12.75" customHeight="1" x14ac:dyDescent="0.25">
      <c r="A51" s="71">
        <v>-9.4739999999999998E-3</v>
      </c>
      <c r="B51" s="71">
        <v>-8.5269999999999999E-3</v>
      </c>
      <c r="C51" s="71">
        <v>-7.9570000000000005E-3</v>
      </c>
      <c r="D51" s="71">
        <v>-7.6299999999999996E-3</v>
      </c>
      <c r="E51" s="71">
        <v>-7.3860000000000002E-3</v>
      </c>
      <c r="F51" s="71">
        <v>-6.8690000000000001E-3</v>
      </c>
      <c r="G51" s="71">
        <v>-6.4669999999999997E-3</v>
      </c>
      <c r="H51" s="71">
        <v>-6.136E-3</v>
      </c>
      <c r="I51" s="71">
        <v>-5.8190000000000004E-3</v>
      </c>
      <c r="J51" s="71">
        <v>-5.5069999999999997E-3</v>
      </c>
      <c r="K51" s="71">
        <v>-5.1619999999999999E-3</v>
      </c>
      <c r="L51" s="71">
        <v>-4.7959999999999999E-3</v>
      </c>
      <c r="M51" s="71">
        <v>-4.3059999999999999E-3</v>
      </c>
      <c r="N51" s="71">
        <v>-3.96E-3</v>
      </c>
      <c r="O51" s="71">
        <v>-3.6489999999999999E-3</v>
      </c>
      <c r="P51" s="71">
        <v>-3.2179999999999999E-3</v>
      </c>
      <c r="Q51" s="71">
        <v>-2.7850000000000001E-3</v>
      </c>
      <c r="R51" s="71">
        <v>-2.261E-3</v>
      </c>
      <c r="S51" s="71">
        <v>-1.8370000000000001E-3</v>
      </c>
      <c r="T51" s="71">
        <v>-1.4059999999999999E-3</v>
      </c>
      <c r="U51" s="71">
        <v>-1.031E-3</v>
      </c>
      <c r="V51" s="71">
        <v>-6.4499999999999996E-4</v>
      </c>
      <c r="W51" s="71">
        <v>-4.26E-4</v>
      </c>
      <c r="X51" s="71">
        <v>-6.7999999999999999E-5</v>
      </c>
      <c r="Y51" s="71">
        <v>0</v>
      </c>
      <c r="Z51" s="71">
        <v>-1.1400000000000001E-4</v>
      </c>
      <c r="AA51" s="71">
        <v>-2.4399999999999999E-4</v>
      </c>
      <c r="AB51" s="71">
        <v>-3.5E-4</v>
      </c>
      <c r="AC51" s="71">
        <v>-5.6899999999999995E-4</v>
      </c>
      <c r="AD51" s="71">
        <v>-7.9000000000000001E-4</v>
      </c>
      <c r="AE51" s="71">
        <v>-9.1200000000000005E-4</v>
      </c>
      <c r="AF51" s="71">
        <v>-9.1699999999999995E-4</v>
      </c>
      <c r="AG51" s="71">
        <v>-8.8900000000000003E-4</v>
      </c>
      <c r="AH51" s="71">
        <v>-8.9899999999999995E-4</v>
      </c>
      <c r="AI51" s="71">
        <v>-9.1100000000000003E-4</v>
      </c>
    </row>
    <row r="52" spans="1:35" ht="12.75" customHeight="1" x14ac:dyDescent="0.25">
      <c r="A52" s="71">
        <v>-9.4999999999999998E-3</v>
      </c>
      <c r="B52" s="71">
        <v>-8.5609999999999992E-3</v>
      </c>
      <c r="C52" s="71">
        <v>-8.005E-3</v>
      </c>
      <c r="D52" s="71">
        <v>-7.6730000000000001E-3</v>
      </c>
      <c r="E52" s="71">
        <v>-7.4409999999999997E-3</v>
      </c>
      <c r="F52" s="71">
        <v>-6.9300000000000004E-3</v>
      </c>
      <c r="G52" s="71">
        <v>-6.522E-3</v>
      </c>
      <c r="H52" s="71">
        <v>-6.2129999999999998E-3</v>
      </c>
      <c r="I52" s="71">
        <v>-5.8970000000000003E-3</v>
      </c>
      <c r="J52" s="71">
        <v>-5.5710000000000004E-3</v>
      </c>
      <c r="K52" s="71">
        <v>-5.2209999999999999E-3</v>
      </c>
      <c r="L52" s="71">
        <v>-4.8440000000000002E-3</v>
      </c>
      <c r="M52" s="71">
        <v>-4.3969999999999999E-3</v>
      </c>
      <c r="N52" s="71">
        <v>-4.0029999999999996E-3</v>
      </c>
      <c r="O52" s="71">
        <v>-3.699E-3</v>
      </c>
      <c r="P52" s="71">
        <v>-3.2829999999999999E-3</v>
      </c>
      <c r="Q52" s="71">
        <v>-2.807E-3</v>
      </c>
      <c r="R52" s="71">
        <v>-2.323E-3</v>
      </c>
      <c r="S52" s="71">
        <v>-1.8760000000000001E-3</v>
      </c>
      <c r="T52" s="71">
        <v>-1.4120000000000001E-3</v>
      </c>
      <c r="U52" s="71">
        <v>-1.052E-3</v>
      </c>
      <c r="V52" s="71">
        <v>-6.8300000000000001E-4</v>
      </c>
      <c r="W52" s="71">
        <v>-4.44E-4</v>
      </c>
      <c r="X52" s="71">
        <v>-9.7E-5</v>
      </c>
      <c r="Y52" s="71">
        <v>0</v>
      </c>
      <c r="Z52" s="71">
        <v>-1.37E-4</v>
      </c>
      <c r="AA52" s="71">
        <v>-2.14E-4</v>
      </c>
      <c r="AB52" s="71">
        <v>-3.2000000000000003E-4</v>
      </c>
      <c r="AC52" s="71">
        <v>-5.4600000000000004E-4</v>
      </c>
      <c r="AD52" s="71">
        <v>-7.5500000000000003E-4</v>
      </c>
      <c r="AE52" s="71">
        <v>-8.1300000000000003E-4</v>
      </c>
      <c r="AF52" s="71">
        <v>-8.43E-4</v>
      </c>
      <c r="AG52" s="71">
        <v>-8.4400000000000002E-4</v>
      </c>
      <c r="AH52" s="71">
        <v>-8.2399999999999997E-4</v>
      </c>
      <c r="AI52" s="71">
        <v>-8.3900000000000001E-4</v>
      </c>
    </row>
    <row r="53" spans="1:35" ht="12.75" customHeight="1" x14ac:dyDescent="0.25">
      <c r="A53" s="71">
        <v>-9.7400000000000004E-3</v>
      </c>
      <c r="B53" s="71">
        <v>-8.7840000000000001E-3</v>
      </c>
      <c r="C53" s="71">
        <v>-8.2170000000000003E-3</v>
      </c>
      <c r="D53" s="71">
        <v>-7.868E-3</v>
      </c>
      <c r="E53" s="71">
        <v>-7.646E-3</v>
      </c>
      <c r="F53" s="71">
        <v>-7.0959999999999999E-3</v>
      </c>
      <c r="G53" s="71">
        <v>-6.672E-3</v>
      </c>
      <c r="H53" s="71">
        <v>-6.365E-3</v>
      </c>
      <c r="I53" s="71">
        <v>-6.0639999999999999E-3</v>
      </c>
      <c r="J53" s="71">
        <v>-5.7120000000000001E-3</v>
      </c>
      <c r="K53" s="71">
        <v>-5.3689999999999996E-3</v>
      </c>
      <c r="L53" s="71">
        <v>-4.9959999999999996E-3</v>
      </c>
      <c r="M53" s="71">
        <v>-4.5040000000000002E-3</v>
      </c>
      <c r="N53" s="71">
        <v>-4.1149999999999997E-3</v>
      </c>
      <c r="O53" s="71">
        <v>-3.7820000000000002E-3</v>
      </c>
      <c r="P53" s="71">
        <v>-3.4090000000000001E-3</v>
      </c>
      <c r="Q53" s="71">
        <v>-2.9009999999999999E-3</v>
      </c>
      <c r="R53" s="71">
        <v>-2.408E-3</v>
      </c>
      <c r="S53" s="71">
        <v>-1.936E-3</v>
      </c>
      <c r="T53" s="71">
        <v>-1.4909999999999999E-3</v>
      </c>
      <c r="U53" s="71">
        <v>-1.1379999999999999E-3</v>
      </c>
      <c r="V53" s="71">
        <v>-7.2300000000000001E-4</v>
      </c>
      <c r="W53" s="71">
        <v>-4.7199999999999998E-4</v>
      </c>
      <c r="X53" s="71">
        <v>-1.11E-4</v>
      </c>
      <c r="Y53" s="71">
        <v>0</v>
      </c>
      <c r="Z53" s="71">
        <v>-9.7E-5</v>
      </c>
      <c r="AA53" s="71">
        <v>-1.8100000000000001E-4</v>
      </c>
      <c r="AB53" s="71">
        <v>-2.6499999999999999E-4</v>
      </c>
      <c r="AC53" s="71">
        <v>-4.44E-4</v>
      </c>
      <c r="AD53" s="71">
        <v>-6.2E-4</v>
      </c>
      <c r="AE53" s="71">
        <v>-7.0299999999999996E-4</v>
      </c>
      <c r="AF53" s="71">
        <v>-6.87E-4</v>
      </c>
      <c r="AG53" s="71">
        <v>-6.5099999999999999E-4</v>
      </c>
      <c r="AH53" s="71">
        <v>-6.4199999999999999E-4</v>
      </c>
      <c r="AI53" s="71">
        <v>-6.8599999999999998E-4</v>
      </c>
    </row>
    <row r="54" spans="1:35" ht="12.75" customHeight="1" x14ac:dyDescent="0.25">
      <c r="A54" s="71">
        <v>-9.8320000000000005E-3</v>
      </c>
      <c r="B54" s="71">
        <v>-8.8789999999999997E-3</v>
      </c>
      <c r="C54" s="71">
        <v>-8.3079999999999994E-3</v>
      </c>
      <c r="D54" s="71">
        <v>-7.9579999999999998E-3</v>
      </c>
      <c r="E54" s="71">
        <v>-7.6909999999999999E-3</v>
      </c>
      <c r="F54" s="71">
        <v>-7.1859999999999997E-3</v>
      </c>
      <c r="G54" s="71">
        <v>-6.7739999999999996E-3</v>
      </c>
      <c r="H54" s="71">
        <v>-6.4510000000000001E-3</v>
      </c>
      <c r="I54" s="71">
        <v>-6.1009999999999997E-3</v>
      </c>
      <c r="J54" s="71">
        <v>-5.7759999999999999E-3</v>
      </c>
      <c r="K54" s="71">
        <v>-5.4180000000000001E-3</v>
      </c>
      <c r="L54" s="71">
        <v>-5.0559999999999997E-3</v>
      </c>
      <c r="M54" s="71">
        <v>-4.5729999999999998E-3</v>
      </c>
      <c r="N54" s="71">
        <v>-4.1830000000000001E-3</v>
      </c>
      <c r="O54" s="71">
        <v>-3.8600000000000001E-3</v>
      </c>
      <c r="P54" s="71">
        <v>-3.4510000000000001E-3</v>
      </c>
      <c r="Q54" s="71">
        <v>-2.9680000000000002E-3</v>
      </c>
      <c r="R54" s="71">
        <v>-2.4529999999999999E-3</v>
      </c>
      <c r="S54" s="71">
        <v>-1.9880000000000002E-3</v>
      </c>
      <c r="T54" s="71">
        <v>-1.513E-3</v>
      </c>
      <c r="U54" s="71">
        <v>-1.1529999999999999E-3</v>
      </c>
      <c r="V54" s="71">
        <v>-7.5600000000000005E-4</v>
      </c>
      <c r="W54" s="71">
        <v>-4.7699999999999999E-4</v>
      </c>
      <c r="X54" s="71">
        <v>-1.2E-4</v>
      </c>
      <c r="Y54" s="71">
        <v>0</v>
      </c>
      <c r="Z54" s="71">
        <v>-8.0000000000000007E-5</v>
      </c>
      <c r="AA54" s="71">
        <v>-1.22E-4</v>
      </c>
      <c r="AB54" s="71">
        <v>-1.8200000000000001E-4</v>
      </c>
      <c r="AC54" s="71">
        <v>-3.4499999999999998E-4</v>
      </c>
      <c r="AD54" s="71">
        <v>-5.22E-4</v>
      </c>
      <c r="AE54" s="71">
        <v>-5.6700000000000001E-4</v>
      </c>
      <c r="AF54" s="71">
        <v>-5.4600000000000004E-4</v>
      </c>
      <c r="AG54" s="71">
        <v>-5.44E-4</v>
      </c>
      <c r="AH54" s="71">
        <v>-5.2899999999999996E-4</v>
      </c>
      <c r="AI54" s="71">
        <v>-5.1999999999999995E-4</v>
      </c>
    </row>
    <row r="55" spans="1:35" ht="12.75" customHeight="1" x14ac:dyDescent="0.25">
      <c r="A55" s="71">
        <v>-9.9450000000000007E-3</v>
      </c>
      <c r="B55" s="71">
        <v>-9.0069999999999994E-3</v>
      </c>
      <c r="C55" s="71">
        <v>-8.4340000000000005E-3</v>
      </c>
      <c r="D55" s="71">
        <v>-8.0490000000000006E-3</v>
      </c>
      <c r="E55" s="71">
        <v>-7.809E-3</v>
      </c>
      <c r="F55" s="71">
        <v>-7.2690000000000003E-3</v>
      </c>
      <c r="G55" s="71">
        <v>-6.8250000000000003E-3</v>
      </c>
      <c r="H55" s="71">
        <v>-6.535E-3</v>
      </c>
      <c r="I55" s="71">
        <v>-6.1939999999999999E-3</v>
      </c>
      <c r="J55" s="71">
        <v>-5.8149999999999999E-3</v>
      </c>
      <c r="K55" s="71">
        <v>-5.483E-3</v>
      </c>
      <c r="L55" s="71">
        <v>-5.0749999999999997E-3</v>
      </c>
      <c r="M55" s="71">
        <v>-4.6100000000000004E-3</v>
      </c>
      <c r="N55" s="71">
        <v>-4.1939999999999998E-3</v>
      </c>
      <c r="O55" s="71">
        <v>-3.8969999999999999E-3</v>
      </c>
      <c r="P55" s="71">
        <v>-3.431E-3</v>
      </c>
      <c r="Q55" s="71">
        <v>-2.9650000000000002E-3</v>
      </c>
      <c r="R55" s="71">
        <v>-2.4689999999999998E-3</v>
      </c>
      <c r="S55" s="71">
        <v>-1.9919999999999998E-3</v>
      </c>
      <c r="T55" s="71">
        <v>-1.5020000000000001E-3</v>
      </c>
      <c r="U55" s="71">
        <v>-1.1509999999999999E-3</v>
      </c>
      <c r="V55" s="71">
        <v>-7.4700000000000005E-4</v>
      </c>
      <c r="W55" s="71">
        <v>-4.4999999999999999E-4</v>
      </c>
      <c r="X55" s="71">
        <v>-1.3100000000000001E-4</v>
      </c>
      <c r="Y55" s="71">
        <v>0</v>
      </c>
      <c r="Z55" s="71">
        <v>-5.1999999999999997E-5</v>
      </c>
      <c r="AA55" s="71">
        <v>-1.12E-4</v>
      </c>
      <c r="AB55" s="71">
        <v>-1.6899999999999999E-4</v>
      </c>
      <c r="AC55" s="71">
        <v>-3.1599999999999998E-4</v>
      </c>
      <c r="AD55" s="71">
        <v>-4.84E-4</v>
      </c>
      <c r="AE55" s="71">
        <v>-5.44E-4</v>
      </c>
      <c r="AF55" s="71">
        <v>-4.8299999999999998E-4</v>
      </c>
      <c r="AG55" s="71">
        <v>-4.86E-4</v>
      </c>
      <c r="AH55" s="71">
        <v>-4.7699999999999999E-4</v>
      </c>
      <c r="AI55" s="71">
        <v>-4.4499999999999997E-4</v>
      </c>
    </row>
    <row r="56" spans="1:35" ht="12.75" customHeight="1" x14ac:dyDescent="0.25">
      <c r="A56" s="71">
        <v>-1.0177E-2</v>
      </c>
      <c r="B56" s="71">
        <v>-9.1459999999999996E-3</v>
      </c>
      <c r="C56" s="71">
        <v>-8.5389999999999997E-3</v>
      </c>
      <c r="D56" s="71">
        <v>-8.1759999999999992E-3</v>
      </c>
      <c r="E56" s="71">
        <v>-7.9059999999999998E-3</v>
      </c>
      <c r="F56" s="71">
        <v>-7.3819999999999997E-3</v>
      </c>
      <c r="G56" s="71">
        <v>-6.9309999999999997E-3</v>
      </c>
      <c r="H56" s="71">
        <v>-6.6039999999999996E-3</v>
      </c>
      <c r="I56" s="71">
        <v>-6.2430000000000003E-3</v>
      </c>
      <c r="J56" s="71">
        <v>-5.8979999999999996E-3</v>
      </c>
      <c r="K56" s="71">
        <v>-5.5710000000000004E-3</v>
      </c>
      <c r="L56" s="71">
        <v>-5.1529999999999996E-3</v>
      </c>
      <c r="M56" s="71">
        <v>-4.692E-3</v>
      </c>
      <c r="N56" s="71">
        <v>-4.2950000000000002E-3</v>
      </c>
      <c r="O56" s="71">
        <v>-3.9610000000000001E-3</v>
      </c>
      <c r="P56" s="71">
        <v>-3.5249999999999999E-3</v>
      </c>
      <c r="Q56" s="71">
        <v>-3.0019999999999999E-3</v>
      </c>
      <c r="R56" s="71">
        <v>-2.5019999999999999E-3</v>
      </c>
      <c r="S56" s="71">
        <v>-2.0230000000000001E-3</v>
      </c>
      <c r="T56" s="71">
        <v>-1.524E-3</v>
      </c>
      <c r="U56" s="71">
        <v>-1.1379999999999999E-3</v>
      </c>
      <c r="V56" s="71">
        <v>-7.3499999999999998E-4</v>
      </c>
      <c r="W56" s="71">
        <v>-4.6700000000000002E-4</v>
      </c>
      <c r="X56" s="71">
        <v>-9.7999999999999997E-5</v>
      </c>
      <c r="Y56" s="71">
        <v>0</v>
      </c>
      <c r="Z56" s="71">
        <v>-7.1000000000000005E-5</v>
      </c>
      <c r="AA56" s="71">
        <v>-8.7999999999999998E-5</v>
      </c>
      <c r="AB56" s="71">
        <v>-1.63E-4</v>
      </c>
      <c r="AC56" s="71">
        <v>-2.9599999999999998E-4</v>
      </c>
      <c r="AD56" s="71">
        <v>-4.2299999999999998E-4</v>
      </c>
      <c r="AE56" s="71">
        <v>-4.9299999999999995E-4</v>
      </c>
      <c r="AF56" s="71">
        <v>-4.2700000000000002E-4</v>
      </c>
      <c r="AG56" s="71">
        <v>-3.9500000000000001E-4</v>
      </c>
      <c r="AH56" s="71">
        <v>-3.77E-4</v>
      </c>
      <c r="AI56" s="71">
        <v>-3.6400000000000001E-4</v>
      </c>
    </row>
    <row r="57" spans="1:35" ht="12.75" customHeight="1" x14ac:dyDescent="0.25">
      <c r="A57" s="71">
        <v>-1.0525E-2</v>
      </c>
      <c r="B57" s="71">
        <v>-9.4940000000000007E-3</v>
      </c>
      <c r="C57" s="71">
        <v>-8.8529999999999998E-3</v>
      </c>
      <c r="D57" s="71">
        <v>-8.4480000000000006E-3</v>
      </c>
      <c r="E57" s="71">
        <v>-8.1630000000000001E-3</v>
      </c>
      <c r="F57" s="71">
        <v>-7.6080000000000002E-3</v>
      </c>
      <c r="G57" s="71">
        <v>-7.1830000000000001E-3</v>
      </c>
      <c r="H57" s="71">
        <v>-6.8320000000000004E-3</v>
      </c>
      <c r="I57" s="71">
        <v>-6.4489999999999999E-3</v>
      </c>
      <c r="J57" s="71">
        <v>-6.1260000000000004E-3</v>
      </c>
      <c r="K57" s="71">
        <v>-5.7479999999999996E-3</v>
      </c>
      <c r="L57" s="71">
        <v>-5.3049999999999998E-3</v>
      </c>
      <c r="M57" s="71">
        <v>-4.81E-3</v>
      </c>
      <c r="N57" s="71">
        <v>-4.4140000000000004E-3</v>
      </c>
      <c r="O57" s="71">
        <v>-4.0670000000000003E-3</v>
      </c>
      <c r="P57" s="71">
        <v>-3.6020000000000002E-3</v>
      </c>
      <c r="Q57" s="71">
        <v>-3.0929999999999998E-3</v>
      </c>
      <c r="R57" s="71">
        <v>-2.568E-3</v>
      </c>
      <c r="S57" s="71">
        <v>-2.1080000000000001E-3</v>
      </c>
      <c r="T57" s="71">
        <v>-1.5770000000000001E-3</v>
      </c>
      <c r="U57" s="71">
        <v>-1.1950000000000001E-3</v>
      </c>
      <c r="V57" s="71">
        <v>-7.8299999999999995E-4</v>
      </c>
      <c r="W57" s="71">
        <v>-5.1000000000000004E-4</v>
      </c>
      <c r="X57" s="71">
        <v>-1.08E-4</v>
      </c>
      <c r="Y57" s="71">
        <v>0</v>
      </c>
      <c r="Z57" s="71">
        <v>-3.4999999999999997E-5</v>
      </c>
      <c r="AA57" s="71">
        <v>-7.4999999999999993E-5</v>
      </c>
      <c r="AB57" s="71">
        <v>-5.8999999999999998E-5</v>
      </c>
      <c r="AC57" s="71">
        <v>-2.2100000000000001E-4</v>
      </c>
      <c r="AD57" s="71">
        <v>-3.3300000000000002E-4</v>
      </c>
      <c r="AE57" s="71">
        <v>-3.6299999999999999E-4</v>
      </c>
      <c r="AF57" s="71">
        <v>-2.9500000000000001E-4</v>
      </c>
      <c r="AG57" s="71">
        <v>-2.7E-4</v>
      </c>
      <c r="AH57" s="71">
        <v>-2.2000000000000001E-4</v>
      </c>
      <c r="AI57" s="71">
        <v>-2.2100000000000001E-4</v>
      </c>
    </row>
    <row r="58" spans="1:35" ht="12.75" customHeight="1" x14ac:dyDescent="0.25">
      <c r="A58" s="71">
        <v>-1.0813E-2</v>
      </c>
      <c r="B58" s="71">
        <v>-9.7599999999999996E-3</v>
      </c>
      <c r="C58" s="71">
        <v>-9.1070000000000005E-3</v>
      </c>
      <c r="D58" s="71">
        <v>-8.6840000000000007E-3</v>
      </c>
      <c r="E58" s="71">
        <v>-8.404E-3</v>
      </c>
      <c r="F58" s="71">
        <v>-7.809E-3</v>
      </c>
      <c r="G58" s="71">
        <v>-7.3530000000000002E-3</v>
      </c>
      <c r="H58" s="71">
        <v>-6.9740000000000002E-3</v>
      </c>
      <c r="I58" s="71">
        <v>-6.6499999999999997E-3</v>
      </c>
      <c r="J58" s="71">
        <v>-6.241E-3</v>
      </c>
      <c r="K58" s="71">
        <v>-5.8919999999999997E-3</v>
      </c>
      <c r="L58" s="71">
        <v>-5.4489999999999999E-3</v>
      </c>
      <c r="M58" s="71">
        <v>-4.9370000000000004E-3</v>
      </c>
      <c r="N58" s="71">
        <v>-4.5360000000000001E-3</v>
      </c>
      <c r="O58" s="71">
        <v>-4.1419999999999998E-3</v>
      </c>
      <c r="P58" s="71">
        <v>-3.702E-3</v>
      </c>
      <c r="Q58" s="71">
        <v>-3.192E-3</v>
      </c>
      <c r="R58" s="71">
        <v>-2.666E-3</v>
      </c>
      <c r="S58" s="71">
        <v>-2.1299999999999999E-3</v>
      </c>
      <c r="T58" s="71">
        <v>-1.609E-3</v>
      </c>
      <c r="U58" s="71">
        <v>-1.2509999999999999E-3</v>
      </c>
      <c r="V58" s="71">
        <v>-7.9199999999999995E-4</v>
      </c>
      <c r="W58" s="71">
        <v>-5.1099999999999995E-4</v>
      </c>
      <c r="X58" s="71">
        <v>-1.4300000000000001E-4</v>
      </c>
      <c r="Y58" s="71">
        <v>0</v>
      </c>
      <c r="Z58" s="71">
        <v>-4.6E-5</v>
      </c>
      <c r="AA58" s="71">
        <v>-6.0999999999999999E-5</v>
      </c>
      <c r="AB58" s="71">
        <v>-9.1000000000000003E-5</v>
      </c>
      <c r="AC58" s="71">
        <v>-2.04E-4</v>
      </c>
      <c r="AD58" s="71">
        <v>-2.9599999999999998E-4</v>
      </c>
      <c r="AE58" s="71">
        <v>-3.39E-4</v>
      </c>
      <c r="AF58" s="71">
        <v>-2.5099999999999998E-4</v>
      </c>
      <c r="AG58" s="71">
        <v>-2.3800000000000001E-4</v>
      </c>
      <c r="AH58" s="71">
        <v>-1.66E-4</v>
      </c>
      <c r="AI58" s="71">
        <v>-1.9599999999999999E-4</v>
      </c>
    </row>
    <row r="59" spans="1:35" ht="12.75" customHeight="1" x14ac:dyDescent="0.25">
      <c r="A59" s="71">
        <v>-1.1054E-2</v>
      </c>
      <c r="B59" s="71">
        <v>-9.9600000000000001E-3</v>
      </c>
      <c r="C59" s="71">
        <v>-9.2949999999999994E-3</v>
      </c>
      <c r="D59" s="71">
        <v>-8.8520000000000005E-3</v>
      </c>
      <c r="E59" s="71">
        <v>-8.5109999999999995E-3</v>
      </c>
      <c r="F59" s="71">
        <v>-7.9520000000000007E-3</v>
      </c>
      <c r="G59" s="71">
        <v>-7.4970000000000002E-3</v>
      </c>
      <c r="H59" s="71">
        <v>-7.0959999999999999E-3</v>
      </c>
      <c r="I59" s="71">
        <v>-6.7499999999999999E-3</v>
      </c>
      <c r="J59" s="71">
        <v>-6.3709999999999999E-3</v>
      </c>
      <c r="K59" s="71">
        <v>-5.9719999999999999E-3</v>
      </c>
      <c r="L59" s="71">
        <v>-5.5250000000000004E-3</v>
      </c>
      <c r="M59" s="71">
        <v>-5.0179999999999999E-3</v>
      </c>
      <c r="N59" s="71">
        <v>-4.5919999999999997E-3</v>
      </c>
      <c r="O59" s="71">
        <v>-4.2300000000000003E-3</v>
      </c>
      <c r="P59" s="71">
        <v>-3.735E-3</v>
      </c>
      <c r="Q59" s="71">
        <v>-3.2130000000000001E-3</v>
      </c>
      <c r="R59" s="71">
        <v>-2.7030000000000001E-3</v>
      </c>
      <c r="S59" s="71">
        <v>-2.1849999999999999E-3</v>
      </c>
      <c r="T59" s="71">
        <v>-1.622E-3</v>
      </c>
      <c r="U59" s="71">
        <v>-1.2440000000000001E-3</v>
      </c>
      <c r="V59" s="71">
        <v>-7.9699999999999997E-4</v>
      </c>
      <c r="W59" s="71">
        <v>-5.1900000000000004E-4</v>
      </c>
      <c r="X59" s="71">
        <v>-1.46E-4</v>
      </c>
      <c r="Y59" s="71">
        <v>0</v>
      </c>
      <c r="Z59" s="71">
        <v>-4.8000000000000001E-5</v>
      </c>
      <c r="AA59" s="71">
        <v>-6.0000000000000002E-5</v>
      </c>
      <c r="AB59" s="71">
        <v>-4.3000000000000002E-5</v>
      </c>
      <c r="AC59" s="71">
        <v>-1.7200000000000001E-4</v>
      </c>
      <c r="AD59" s="71">
        <v>-2.5300000000000002E-4</v>
      </c>
      <c r="AE59" s="71">
        <v>-2.5599999999999999E-4</v>
      </c>
      <c r="AF59" s="71">
        <v>-1.9599999999999999E-4</v>
      </c>
      <c r="AG59" s="71">
        <v>-1.4100000000000001E-4</v>
      </c>
      <c r="AH59" s="71">
        <v>-1.01E-4</v>
      </c>
      <c r="AI59" s="71">
        <v>-8.7000000000000001E-5</v>
      </c>
    </row>
    <row r="60" spans="1:35" ht="12.75" customHeight="1" x14ac:dyDescent="0.25">
      <c r="A60" s="71">
        <v>-1.1266E-2</v>
      </c>
      <c r="B60" s="71">
        <v>-1.0149999999999999E-2</v>
      </c>
      <c r="C60" s="71">
        <v>-9.4629999999999992E-3</v>
      </c>
      <c r="D60" s="71">
        <v>-9.0019999999999996E-3</v>
      </c>
      <c r="E60" s="71">
        <v>-8.6920000000000001E-3</v>
      </c>
      <c r="F60" s="71">
        <v>-8.0940000000000005E-3</v>
      </c>
      <c r="G60" s="71">
        <v>-7.6049999999999998E-3</v>
      </c>
      <c r="H60" s="71">
        <v>-7.2449999999999997E-3</v>
      </c>
      <c r="I60" s="71">
        <v>-6.8919999999999997E-3</v>
      </c>
      <c r="J60" s="71">
        <v>-6.4790000000000004E-3</v>
      </c>
      <c r="K60" s="71">
        <v>-6.0860000000000003E-3</v>
      </c>
      <c r="L60" s="71">
        <v>-5.6350000000000003E-3</v>
      </c>
      <c r="M60" s="71">
        <v>-5.117E-3</v>
      </c>
      <c r="N60" s="71">
        <v>-4.6670000000000001E-3</v>
      </c>
      <c r="O60" s="71">
        <v>-4.2620000000000002E-3</v>
      </c>
      <c r="P60" s="71">
        <v>-3.7669999999999999E-3</v>
      </c>
      <c r="Q60" s="71">
        <v>-3.235E-3</v>
      </c>
      <c r="R60" s="71">
        <v>-2.7169999999999998E-3</v>
      </c>
      <c r="S60" s="71">
        <v>-2.1649999999999998E-3</v>
      </c>
      <c r="T60" s="71">
        <v>-1.6119999999999999E-3</v>
      </c>
      <c r="U60" s="71">
        <v>-1.24E-3</v>
      </c>
      <c r="V60" s="71">
        <v>-7.76E-4</v>
      </c>
      <c r="W60" s="71">
        <v>-5.2400000000000005E-4</v>
      </c>
      <c r="X60" s="71">
        <v>-1.1900000000000001E-4</v>
      </c>
      <c r="Y60" s="71">
        <v>0</v>
      </c>
      <c r="Z60" s="71">
        <v>-7.9999999999999996E-6</v>
      </c>
      <c r="AA60" s="71">
        <v>-3.4E-5</v>
      </c>
      <c r="AB60" s="71">
        <v>-2.5999999999999998E-5</v>
      </c>
      <c r="AC60" s="71">
        <v>-1.1E-4</v>
      </c>
      <c r="AD60" s="71">
        <v>-2.02E-4</v>
      </c>
      <c r="AE60" s="71">
        <v>-2.12E-4</v>
      </c>
      <c r="AF60" s="71">
        <v>-1.07E-4</v>
      </c>
      <c r="AG60" s="71">
        <v>-7.2000000000000002E-5</v>
      </c>
      <c r="AH60" s="71">
        <v>9.9999999999999995E-7</v>
      </c>
      <c r="AI60" s="71">
        <v>1.5E-5</v>
      </c>
    </row>
    <row r="61" spans="1:35" ht="12.75" customHeight="1" x14ac:dyDescent="0.25">
      <c r="A61" s="71">
        <v>-1.1469999999999999E-2</v>
      </c>
      <c r="B61" s="71">
        <v>-1.0331E-2</v>
      </c>
      <c r="C61" s="71">
        <v>-9.6439999999999998E-3</v>
      </c>
      <c r="D61" s="71">
        <v>-9.1509999999999994E-3</v>
      </c>
      <c r="E61" s="71">
        <v>-8.8249999999999995E-3</v>
      </c>
      <c r="F61" s="71">
        <v>-8.2199999999999999E-3</v>
      </c>
      <c r="G61" s="71">
        <v>-7.7250000000000001E-3</v>
      </c>
      <c r="H61" s="71">
        <v>-7.332E-3</v>
      </c>
      <c r="I61" s="71">
        <v>-6.9880000000000003E-3</v>
      </c>
      <c r="J61" s="71">
        <v>-6.5329999999999997E-3</v>
      </c>
      <c r="K61" s="71">
        <v>-6.1450000000000003E-3</v>
      </c>
      <c r="L61" s="71">
        <v>-5.6820000000000004E-3</v>
      </c>
      <c r="M61" s="71">
        <v>-5.1700000000000001E-3</v>
      </c>
      <c r="N61" s="71">
        <v>-4.7039999999999998E-3</v>
      </c>
      <c r="O61" s="71">
        <v>-4.28E-3</v>
      </c>
      <c r="P61" s="71">
        <v>-3.8059999999999999E-3</v>
      </c>
      <c r="Q61" s="71">
        <v>-3.2799999999999999E-3</v>
      </c>
      <c r="R61" s="71">
        <v>-2.7130000000000001E-3</v>
      </c>
      <c r="S61" s="71">
        <v>-2.1700000000000001E-3</v>
      </c>
      <c r="T61" s="71">
        <v>-1.606E-3</v>
      </c>
      <c r="U61" s="71">
        <v>-1.2290000000000001E-3</v>
      </c>
      <c r="V61" s="71">
        <v>-7.8600000000000002E-4</v>
      </c>
      <c r="W61" s="71">
        <v>-5.2700000000000002E-4</v>
      </c>
      <c r="X61" s="71">
        <v>-1.2799999999999999E-4</v>
      </c>
      <c r="Y61" s="71">
        <v>0</v>
      </c>
      <c r="Z61" s="71">
        <v>-2.6999999999999999E-5</v>
      </c>
      <c r="AA61" s="71">
        <v>-2.6999999999999999E-5</v>
      </c>
      <c r="AB61" s="71">
        <v>-3.3000000000000003E-5</v>
      </c>
      <c r="AC61" s="71">
        <v>-1.0900000000000001E-4</v>
      </c>
      <c r="AD61" s="71">
        <v>-1.6799999999999999E-4</v>
      </c>
      <c r="AE61" s="71">
        <v>-2.1599999999999999E-4</v>
      </c>
      <c r="AF61" s="71">
        <v>-8.1000000000000004E-5</v>
      </c>
      <c r="AG61" s="71">
        <v>-4.1E-5</v>
      </c>
      <c r="AH61" s="71">
        <v>3.0000000000000001E-6</v>
      </c>
      <c r="AI61" s="71">
        <v>4.3000000000000002E-5</v>
      </c>
    </row>
    <row r="62" spans="1:35" ht="12.75" customHeight="1" x14ac:dyDescent="0.25">
      <c r="A62" s="71">
        <v>-1.1591000000000001E-2</v>
      </c>
      <c r="B62" s="71">
        <v>-1.0411E-2</v>
      </c>
      <c r="C62" s="71">
        <v>-9.6989999999999993E-3</v>
      </c>
      <c r="D62" s="71">
        <v>-9.2300000000000004E-3</v>
      </c>
      <c r="E62" s="71">
        <v>-8.8579999999999996E-3</v>
      </c>
      <c r="F62" s="71">
        <v>-8.2380000000000005E-3</v>
      </c>
      <c r="G62" s="71">
        <v>-7.7380000000000001E-3</v>
      </c>
      <c r="H62" s="71">
        <v>-7.3709999999999999E-3</v>
      </c>
      <c r="I62" s="71">
        <v>-6.9649999999999998E-3</v>
      </c>
      <c r="J62" s="71">
        <v>-6.574E-3</v>
      </c>
      <c r="K62" s="71">
        <v>-6.1710000000000003E-3</v>
      </c>
      <c r="L62" s="71">
        <v>-5.7159999999999997E-3</v>
      </c>
      <c r="M62" s="71">
        <v>-5.1339999999999997E-3</v>
      </c>
      <c r="N62" s="71">
        <v>-4.6849999999999999E-3</v>
      </c>
      <c r="O62" s="71">
        <v>-4.2849999999999997E-3</v>
      </c>
      <c r="P62" s="71">
        <v>-3.7750000000000001E-3</v>
      </c>
      <c r="Q62" s="71">
        <v>-3.241E-3</v>
      </c>
      <c r="R62" s="71">
        <v>-2.6809999999999998E-3</v>
      </c>
      <c r="S62" s="71">
        <v>-2.1380000000000001E-3</v>
      </c>
      <c r="T62" s="71">
        <v>-1.6119999999999999E-3</v>
      </c>
      <c r="U62" s="71">
        <v>-1.183E-3</v>
      </c>
      <c r="V62" s="71">
        <v>-7.3999999999999999E-4</v>
      </c>
      <c r="W62" s="71">
        <v>-5.1000000000000004E-4</v>
      </c>
      <c r="X62" s="71">
        <v>-1.2E-4</v>
      </c>
      <c r="Y62" s="71">
        <v>0</v>
      </c>
      <c r="Z62" s="71">
        <v>-1.8E-5</v>
      </c>
      <c r="AA62" s="71">
        <v>-5.0000000000000004E-6</v>
      </c>
      <c r="AB62" s="71">
        <v>9.9999999999999995E-7</v>
      </c>
      <c r="AC62" s="71">
        <v>-1.02E-4</v>
      </c>
      <c r="AD62" s="71">
        <v>-1.34E-4</v>
      </c>
      <c r="AE62" s="71">
        <v>-1.8000000000000001E-4</v>
      </c>
      <c r="AF62" s="71">
        <v>-5.0000000000000002E-5</v>
      </c>
      <c r="AG62" s="71">
        <v>5.8E-5</v>
      </c>
      <c r="AH62" s="71">
        <v>9.2E-5</v>
      </c>
      <c r="AI62" s="71">
        <v>8.7999999999999998E-5</v>
      </c>
    </row>
    <row r="63" spans="1:35" ht="12.75" customHeight="1" x14ac:dyDescent="0.25">
      <c r="A63" s="71">
        <v>-1.1717E-2</v>
      </c>
      <c r="B63" s="71">
        <v>-1.0536999999999999E-2</v>
      </c>
      <c r="C63" s="71">
        <v>-9.8230000000000001E-3</v>
      </c>
      <c r="D63" s="71">
        <v>-9.3279999999999995E-3</v>
      </c>
      <c r="E63" s="71">
        <v>-8.9899999999999997E-3</v>
      </c>
      <c r="F63" s="71">
        <v>-8.352E-3</v>
      </c>
      <c r="G63" s="71">
        <v>-7.8139999999999998E-3</v>
      </c>
      <c r="H63" s="71">
        <v>-7.4609999999999998E-3</v>
      </c>
      <c r="I63" s="71">
        <v>-7.0419999999999996E-3</v>
      </c>
      <c r="J63" s="71">
        <v>-6.62E-3</v>
      </c>
      <c r="K63" s="71">
        <v>-6.2199999999999998E-3</v>
      </c>
      <c r="L63" s="71">
        <v>-5.7629999999999999E-3</v>
      </c>
      <c r="M63" s="71">
        <v>-5.2090000000000001E-3</v>
      </c>
      <c r="N63" s="71">
        <v>-4.7099999999999998E-3</v>
      </c>
      <c r="O63" s="71">
        <v>-4.2969999999999996E-3</v>
      </c>
      <c r="P63" s="71">
        <v>-3.7499999999999999E-3</v>
      </c>
      <c r="Q63" s="71">
        <v>-3.264E-3</v>
      </c>
      <c r="R63" s="71">
        <v>-2.7079999999999999E-3</v>
      </c>
      <c r="S63" s="71">
        <v>-2.101E-3</v>
      </c>
      <c r="T63" s="71">
        <v>-1.58E-3</v>
      </c>
      <c r="U63" s="71">
        <v>-1.1900000000000001E-3</v>
      </c>
      <c r="V63" s="71">
        <v>-7.5500000000000003E-4</v>
      </c>
      <c r="W63" s="71">
        <v>-5.0000000000000001E-4</v>
      </c>
      <c r="X63" s="71">
        <v>-9.7E-5</v>
      </c>
      <c r="Y63" s="71">
        <v>0</v>
      </c>
      <c r="Z63" s="71">
        <v>-1.7E-5</v>
      </c>
      <c r="AA63" s="71">
        <v>-4.1999999999999998E-5</v>
      </c>
      <c r="AB63" s="71">
        <v>-2.3E-5</v>
      </c>
      <c r="AC63" s="71">
        <v>-1.02E-4</v>
      </c>
      <c r="AD63" s="71">
        <v>-1.44E-4</v>
      </c>
      <c r="AE63" s="71">
        <v>-1.37E-4</v>
      </c>
      <c r="AF63" s="71">
        <v>-3.6000000000000001E-5</v>
      </c>
      <c r="AG63" s="71">
        <v>2.5000000000000001E-5</v>
      </c>
      <c r="AH63" s="71">
        <v>1.07E-4</v>
      </c>
      <c r="AI63" s="71">
        <v>1.02E-4</v>
      </c>
    </row>
    <row r="64" spans="1:35" ht="12.75" customHeight="1" x14ac:dyDescent="0.25">
      <c r="A64" s="71">
        <v>-1.1858E-2</v>
      </c>
      <c r="B64" s="71">
        <v>-1.0656000000000001E-2</v>
      </c>
      <c r="C64" s="71">
        <v>-9.9249999999999998E-3</v>
      </c>
      <c r="D64" s="71">
        <v>-9.4319999999999994E-3</v>
      </c>
      <c r="E64" s="71">
        <v>-9.0500000000000008E-3</v>
      </c>
      <c r="F64" s="71">
        <v>-8.4159999999999999E-3</v>
      </c>
      <c r="G64" s="71">
        <v>-7.8969999999999995E-3</v>
      </c>
      <c r="H64" s="71">
        <v>-7.5069999999999998E-3</v>
      </c>
      <c r="I64" s="71">
        <v>-7.0699999999999999E-3</v>
      </c>
      <c r="J64" s="71">
        <v>-6.6509999999999998E-3</v>
      </c>
      <c r="K64" s="71">
        <v>-6.2430000000000003E-3</v>
      </c>
      <c r="L64" s="71">
        <v>-5.7409999999999996E-3</v>
      </c>
      <c r="M64" s="71">
        <v>-5.2199999999999998E-3</v>
      </c>
      <c r="N64" s="71">
        <v>-4.7159999999999997E-3</v>
      </c>
      <c r="O64" s="71">
        <v>-4.2950000000000002E-3</v>
      </c>
      <c r="P64" s="71">
        <v>-3.774E-3</v>
      </c>
      <c r="Q64" s="71">
        <v>-3.2429999999999998E-3</v>
      </c>
      <c r="R64" s="71">
        <v>-2.676E-3</v>
      </c>
      <c r="S64" s="71">
        <v>-2.1080000000000001E-3</v>
      </c>
      <c r="T64" s="71">
        <v>-1.5820000000000001E-3</v>
      </c>
      <c r="U64" s="71">
        <v>-1.1640000000000001E-3</v>
      </c>
      <c r="V64" s="71">
        <v>-7.3399999999999995E-4</v>
      </c>
      <c r="W64" s="71">
        <v>-5.0600000000000005E-4</v>
      </c>
      <c r="X64" s="71">
        <v>-1.2E-4</v>
      </c>
      <c r="Y64" s="71">
        <v>0</v>
      </c>
      <c r="Z64" s="71">
        <v>-2.0999999999999999E-5</v>
      </c>
      <c r="AA64" s="71">
        <v>-3.1999999999999999E-5</v>
      </c>
      <c r="AB64" s="71">
        <v>9.9999999999999995E-7</v>
      </c>
      <c r="AC64" s="71">
        <v>-8.1000000000000004E-5</v>
      </c>
      <c r="AD64" s="71">
        <v>-1.2799999999999999E-4</v>
      </c>
      <c r="AE64" s="71">
        <v>-1.1400000000000001E-4</v>
      </c>
      <c r="AF64" s="71">
        <v>-2.0999999999999999E-5</v>
      </c>
      <c r="AG64" s="71">
        <v>8.1000000000000004E-5</v>
      </c>
      <c r="AH64" s="71">
        <v>1.01E-4</v>
      </c>
      <c r="AI64" s="71">
        <v>1.36E-4</v>
      </c>
    </row>
    <row r="65" spans="1:35" ht="12.75" customHeight="1" x14ac:dyDescent="0.25">
      <c r="A65" s="71">
        <v>-1.2030000000000001E-2</v>
      </c>
      <c r="B65" s="71">
        <v>-1.0789E-2</v>
      </c>
      <c r="C65" s="71">
        <v>-1.0033E-2</v>
      </c>
      <c r="D65" s="71">
        <v>-9.4999999999999998E-3</v>
      </c>
      <c r="E65" s="71">
        <v>-9.1210000000000006E-3</v>
      </c>
      <c r="F65" s="71">
        <v>-8.4779999999999994E-3</v>
      </c>
      <c r="G65" s="71">
        <v>-7.9590000000000008E-3</v>
      </c>
      <c r="H65" s="71">
        <v>-7.5700000000000003E-3</v>
      </c>
      <c r="I65" s="71">
        <v>-7.136E-3</v>
      </c>
      <c r="J65" s="71">
        <v>-6.6870000000000002E-3</v>
      </c>
      <c r="K65" s="71">
        <v>-6.2880000000000002E-3</v>
      </c>
      <c r="L65" s="71">
        <v>-5.8089999999999999E-3</v>
      </c>
      <c r="M65" s="71">
        <v>-5.2300000000000003E-3</v>
      </c>
      <c r="N65" s="71">
        <v>-4.7460000000000002E-3</v>
      </c>
      <c r="O65" s="71">
        <v>-4.2979999999999997E-3</v>
      </c>
      <c r="P65" s="71">
        <v>-3.7810000000000001E-3</v>
      </c>
      <c r="Q65" s="71">
        <v>-3.2269999999999998E-3</v>
      </c>
      <c r="R65" s="71">
        <v>-2.6919999999999999E-3</v>
      </c>
      <c r="S65" s="71">
        <v>-2.1029999999999998E-3</v>
      </c>
      <c r="T65" s="71">
        <v>-1.5820000000000001E-3</v>
      </c>
      <c r="U65" s="71">
        <v>-1.142E-3</v>
      </c>
      <c r="V65" s="71">
        <v>-7.1900000000000002E-4</v>
      </c>
      <c r="W65" s="71">
        <v>-4.8799999999999999E-4</v>
      </c>
      <c r="X65" s="71">
        <v>-1.26E-4</v>
      </c>
      <c r="Y65" s="71">
        <v>0</v>
      </c>
      <c r="Z65" s="71">
        <v>-3.8000000000000002E-5</v>
      </c>
      <c r="AA65" s="71">
        <v>-4.6999999999999997E-5</v>
      </c>
      <c r="AB65" s="71">
        <v>3.9999999999999998E-6</v>
      </c>
      <c r="AC65" s="71">
        <v>-7.4999999999999993E-5</v>
      </c>
      <c r="AD65" s="71">
        <v>-1.36E-4</v>
      </c>
      <c r="AE65" s="71">
        <v>-1.16E-4</v>
      </c>
      <c r="AF65" s="71">
        <v>1.9000000000000001E-5</v>
      </c>
      <c r="AG65" s="71">
        <v>8.5000000000000006E-5</v>
      </c>
      <c r="AH65" s="71">
        <v>1.8699999999999999E-4</v>
      </c>
      <c r="AI65" s="71">
        <v>2.0000000000000001E-4</v>
      </c>
    </row>
    <row r="66" spans="1:35" ht="12.75" customHeight="1" x14ac:dyDescent="0.25">
      <c r="A66" s="71">
        <v>-1.2159E-2</v>
      </c>
      <c r="B66" s="71">
        <v>-1.0880000000000001E-2</v>
      </c>
      <c r="C66" s="71">
        <v>-1.0107E-2</v>
      </c>
      <c r="D66" s="71">
        <v>-9.5469999999999999E-3</v>
      </c>
      <c r="E66" s="71">
        <v>-9.1730000000000006E-3</v>
      </c>
      <c r="F66" s="71">
        <v>-8.5009999999999999E-3</v>
      </c>
      <c r="G66" s="71">
        <v>-7.9749999999999995E-3</v>
      </c>
      <c r="H66" s="71">
        <v>-7.5459999999999998E-3</v>
      </c>
      <c r="I66" s="71">
        <v>-7.1339999999999997E-3</v>
      </c>
      <c r="J66" s="71">
        <v>-6.6819999999999996E-3</v>
      </c>
      <c r="K66" s="71">
        <v>-6.241E-3</v>
      </c>
      <c r="L66" s="71">
        <v>-5.7679999999999997E-3</v>
      </c>
      <c r="M66" s="71">
        <v>-5.2199999999999998E-3</v>
      </c>
      <c r="N66" s="71">
        <v>-4.7130000000000002E-3</v>
      </c>
      <c r="O66" s="71">
        <v>-4.2490000000000002E-3</v>
      </c>
      <c r="P66" s="71">
        <v>-3.7299999999999998E-3</v>
      </c>
      <c r="Q66" s="71">
        <v>-3.1679999999999998E-3</v>
      </c>
      <c r="R66" s="71">
        <v>-2.6310000000000001E-3</v>
      </c>
      <c r="S66" s="71">
        <v>-2.0509999999999999E-3</v>
      </c>
      <c r="T66" s="71">
        <v>-1.539E-3</v>
      </c>
      <c r="U66" s="71">
        <v>-1.1299999999999999E-3</v>
      </c>
      <c r="V66" s="71">
        <v>-7.2199999999999999E-4</v>
      </c>
      <c r="W66" s="71">
        <v>-4.66E-4</v>
      </c>
      <c r="X66" s="71">
        <v>-8.7999999999999998E-5</v>
      </c>
      <c r="Y66" s="71">
        <v>0</v>
      </c>
      <c r="Z66" s="71">
        <v>-5.5999999999999999E-5</v>
      </c>
      <c r="AA66" s="71">
        <v>-4.1E-5</v>
      </c>
      <c r="AB66" s="71">
        <v>-1.0000000000000001E-5</v>
      </c>
      <c r="AC66" s="71">
        <v>-8.1000000000000004E-5</v>
      </c>
      <c r="AD66" s="71">
        <v>-1.4999999999999999E-4</v>
      </c>
      <c r="AE66" s="71">
        <v>-8.2000000000000001E-5</v>
      </c>
      <c r="AF66" s="71">
        <v>3.3000000000000003E-5</v>
      </c>
      <c r="AG66" s="71">
        <v>1.15E-4</v>
      </c>
      <c r="AH66" s="71">
        <v>1.7799999999999999E-4</v>
      </c>
      <c r="AI66" s="71">
        <v>1.9100000000000001E-4</v>
      </c>
    </row>
    <row r="67" spans="1:35" ht="12.75" customHeight="1" x14ac:dyDescent="0.25">
      <c r="A67" s="71">
        <v>-1.2161E-2</v>
      </c>
      <c r="B67" s="71">
        <v>-1.0907E-2</v>
      </c>
      <c r="C67" s="71">
        <v>-1.0120000000000001E-2</v>
      </c>
      <c r="D67" s="71">
        <v>-9.5689999999999994E-3</v>
      </c>
      <c r="E67" s="71">
        <v>-9.1459999999999996E-3</v>
      </c>
      <c r="F67" s="71">
        <v>-8.4980000000000003E-3</v>
      </c>
      <c r="G67" s="71">
        <v>-7.9819999999999995E-3</v>
      </c>
      <c r="H67" s="71">
        <v>-7.5649999999999997E-3</v>
      </c>
      <c r="I67" s="71">
        <v>-7.097E-3</v>
      </c>
      <c r="J67" s="71">
        <v>-6.6730000000000001E-3</v>
      </c>
      <c r="K67" s="71">
        <v>-6.215E-3</v>
      </c>
      <c r="L67" s="71">
        <v>-5.7460000000000002E-3</v>
      </c>
      <c r="M67" s="71">
        <v>-5.2090000000000001E-3</v>
      </c>
      <c r="N67" s="71">
        <v>-4.6600000000000001E-3</v>
      </c>
      <c r="O67" s="71">
        <v>-4.1869999999999997E-3</v>
      </c>
      <c r="P67" s="71">
        <v>-3.6849999999999999E-3</v>
      </c>
      <c r="Q67" s="71">
        <v>-3.1649999999999998E-3</v>
      </c>
      <c r="R67" s="71">
        <v>-2.5590000000000001E-3</v>
      </c>
      <c r="S67" s="71">
        <v>-1.9940000000000001E-3</v>
      </c>
      <c r="T67" s="71">
        <v>-1.488E-3</v>
      </c>
      <c r="U67" s="71">
        <v>-1.0579999999999999E-3</v>
      </c>
      <c r="V67" s="71">
        <v>-6.6299999999999996E-4</v>
      </c>
      <c r="W67" s="71">
        <v>-4.6500000000000003E-4</v>
      </c>
      <c r="X67" s="71">
        <v>-7.6000000000000004E-5</v>
      </c>
      <c r="Y67" s="71">
        <v>0</v>
      </c>
      <c r="Z67" s="71">
        <v>-2.8E-5</v>
      </c>
      <c r="AA67" s="71">
        <v>-3.8000000000000002E-5</v>
      </c>
      <c r="AB67" s="71">
        <v>1.9000000000000001E-5</v>
      </c>
      <c r="AC67" s="71">
        <v>-4.3000000000000002E-5</v>
      </c>
      <c r="AD67" s="71">
        <v>-7.7999999999999999E-5</v>
      </c>
      <c r="AE67" s="71">
        <v>-4.8999999999999998E-5</v>
      </c>
      <c r="AF67" s="71">
        <v>8.2000000000000001E-5</v>
      </c>
      <c r="AG67" s="71">
        <v>1.7899999999999999E-4</v>
      </c>
      <c r="AH67" s="71">
        <v>2.4800000000000001E-4</v>
      </c>
      <c r="AI67" s="71">
        <v>3.0299999999999999E-4</v>
      </c>
    </row>
    <row r="68" spans="1:35" ht="12.75" customHeight="1" x14ac:dyDescent="0.25">
      <c r="A68" s="71">
        <v>-1.2307999999999999E-2</v>
      </c>
      <c r="B68" s="71">
        <v>-1.1016E-2</v>
      </c>
      <c r="C68" s="71">
        <v>-1.0241E-2</v>
      </c>
      <c r="D68" s="71">
        <v>-9.6570000000000007E-3</v>
      </c>
      <c r="E68" s="71">
        <v>-9.2429999999999995E-3</v>
      </c>
      <c r="F68" s="71">
        <v>-8.5679999999999992E-3</v>
      </c>
      <c r="G68" s="71">
        <v>-8.0180000000000008E-3</v>
      </c>
      <c r="H68" s="71">
        <v>-7.5900000000000004E-3</v>
      </c>
      <c r="I68" s="71">
        <v>-7.143E-3</v>
      </c>
      <c r="J68" s="71">
        <v>-6.6950000000000004E-3</v>
      </c>
      <c r="K68" s="71">
        <v>-6.2700000000000004E-3</v>
      </c>
      <c r="L68" s="71">
        <v>-5.7390000000000002E-3</v>
      </c>
      <c r="M68" s="71">
        <v>-5.2069999999999998E-3</v>
      </c>
      <c r="N68" s="71">
        <v>-4.6950000000000004E-3</v>
      </c>
      <c r="O68" s="71">
        <v>-4.2180000000000004E-3</v>
      </c>
      <c r="P68" s="71">
        <v>-3.6419999999999998E-3</v>
      </c>
      <c r="Q68" s="71">
        <v>-3.15E-3</v>
      </c>
      <c r="R68" s="71">
        <v>-2.5660000000000001E-3</v>
      </c>
      <c r="S68" s="71">
        <v>-1.9849999999999998E-3</v>
      </c>
      <c r="T68" s="71">
        <v>-1.47E-3</v>
      </c>
      <c r="U68" s="71">
        <v>-1.034E-3</v>
      </c>
      <c r="V68" s="71">
        <v>-6.7100000000000005E-4</v>
      </c>
      <c r="W68" s="71">
        <v>-4.6500000000000003E-4</v>
      </c>
      <c r="X68" s="71">
        <v>-7.3999999999999996E-5</v>
      </c>
      <c r="Y68" s="71">
        <v>0</v>
      </c>
      <c r="Z68" s="71">
        <v>-7.9999999999999996E-6</v>
      </c>
      <c r="AA68" s="71">
        <v>-2.9E-5</v>
      </c>
      <c r="AB68" s="71">
        <v>3.1999999999999999E-5</v>
      </c>
      <c r="AC68" s="71">
        <v>-6.9999999999999994E-5</v>
      </c>
      <c r="AD68" s="71">
        <v>-7.6000000000000004E-5</v>
      </c>
      <c r="AE68" s="71">
        <v>-2.0999999999999999E-5</v>
      </c>
      <c r="AF68" s="71">
        <v>1.16E-4</v>
      </c>
      <c r="AG68" s="71">
        <v>2.02E-4</v>
      </c>
      <c r="AH68" s="71">
        <v>2.7099999999999997E-4</v>
      </c>
      <c r="AI68" s="71">
        <v>3.0899999999999998E-4</v>
      </c>
    </row>
    <row r="69" spans="1:35" ht="12.75" customHeight="1" x14ac:dyDescent="0.25">
      <c r="A69" s="71">
        <v>-1.2442999999999999E-2</v>
      </c>
      <c r="B69" s="71">
        <v>-1.1129999999999999E-2</v>
      </c>
      <c r="C69" s="71">
        <v>-1.0326E-2</v>
      </c>
      <c r="D69" s="71">
        <v>-9.7230000000000007E-3</v>
      </c>
      <c r="E69" s="71">
        <v>-9.3179999999999999E-3</v>
      </c>
      <c r="F69" s="71">
        <v>-8.6320000000000008E-3</v>
      </c>
      <c r="G69" s="71">
        <v>-8.0700000000000008E-3</v>
      </c>
      <c r="H69" s="71">
        <v>-7.659E-3</v>
      </c>
      <c r="I69" s="71">
        <v>-7.1720000000000004E-3</v>
      </c>
      <c r="J69" s="71">
        <v>-6.7730000000000004E-3</v>
      </c>
      <c r="K69" s="71">
        <v>-6.2899999999999996E-3</v>
      </c>
      <c r="L69" s="71">
        <v>-5.7530000000000003E-3</v>
      </c>
      <c r="M69" s="71">
        <v>-5.2399999999999999E-3</v>
      </c>
      <c r="N69" s="71">
        <v>-4.7089999999999996E-3</v>
      </c>
      <c r="O69" s="71">
        <v>-4.2500000000000003E-3</v>
      </c>
      <c r="P69" s="71">
        <v>-3.6600000000000001E-3</v>
      </c>
      <c r="Q69" s="71">
        <v>-3.15E-3</v>
      </c>
      <c r="R69" s="71">
        <v>-2.5469999999999998E-3</v>
      </c>
      <c r="S69" s="71">
        <v>-1.9949999999999998E-3</v>
      </c>
      <c r="T69" s="71">
        <v>-1.49E-3</v>
      </c>
      <c r="U69" s="71">
        <v>-1.0499999999999999E-3</v>
      </c>
      <c r="V69" s="71">
        <v>-6.8900000000000005E-4</v>
      </c>
      <c r="W69" s="71">
        <v>-4.6500000000000003E-4</v>
      </c>
      <c r="X69" s="71">
        <v>-7.7999999999999999E-5</v>
      </c>
      <c r="Y69" s="71">
        <v>0</v>
      </c>
      <c r="Z69" s="71">
        <v>-1.9000000000000001E-5</v>
      </c>
      <c r="AA69" s="71">
        <v>-2.9E-5</v>
      </c>
      <c r="AB69" s="71">
        <v>-1.0000000000000001E-5</v>
      </c>
      <c r="AC69" s="71">
        <v>-6.0999999999999999E-5</v>
      </c>
      <c r="AD69" s="71">
        <v>-8.3999999999999995E-5</v>
      </c>
      <c r="AE69" s="71">
        <v>-1.7E-5</v>
      </c>
      <c r="AF69" s="71">
        <v>1.18E-4</v>
      </c>
      <c r="AG69" s="71">
        <v>1.63E-4</v>
      </c>
      <c r="AH69" s="71">
        <v>2.7900000000000001E-4</v>
      </c>
      <c r="AI69" s="71">
        <v>3.0499999999999999E-4</v>
      </c>
    </row>
    <row r="70" spans="1:35" ht="12.75" customHeight="1" x14ac:dyDescent="0.25">
      <c r="A70" s="71">
        <v>-1.2612E-2</v>
      </c>
      <c r="B70" s="71">
        <v>-1.1268E-2</v>
      </c>
      <c r="C70" s="71">
        <v>-1.0430999999999999E-2</v>
      </c>
      <c r="D70" s="71">
        <v>-9.8390000000000005E-3</v>
      </c>
      <c r="E70" s="71">
        <v>-9.384E-3</v>
      </c>
      <c r="F70" s="71">
        <v>-8.7089999999999997E-3</v>
      </c>
      <c r="G70" s="71">
        <v>-8.1419999999999999E-3</v>
      </c>
      <c r="H70" s="71">
        <v>-7.6750000000000004E-3</v>
      </c>
      <c r="I70" s="71">
        <v>-7.228E-3</v>
      </c>
      <c r="J70" s="71">
        <v>-6.816E-3</v>
      </c>
      <c r="K70" s="71">
        <v>-6.3290000000000004E-3</v>
      </c>
      <c r="L70" s="71">
        <v>-5.7869999999999996E-3</v>
      </c>
      <c r="M70" s="71">
        <v>-5.2449999999999997E-3</v>
      </c>
      <c r="N70" s="71">
        <v>-4.7089999999999996E-3</v>
      </c>
      <c r="O70" s="71">
        <v>-4.2300000000000003E-3</v>
      </c>
      <c r="P70" s="71">
        <v>-3.6610000000000002E-3</v>
      </c>
      <c r="Q70" s="71">
        <v>-3.1250000000000002E-3</v>
      </c>
      <c r="R70" s="71">
        <v>-2.5219999999999999E-3</v>
      </c>
      <c r="S70" s="71">
        <v>-1.9400000000000001E-3</v>
      </c>
      <c r="T70" s="71">
        <v>-1.4450000000000001E-3</v>
      </c>
      <c r="U70" s="71">
        <v>-1.029E-3</v>
      </c>
      <c r="V70" s="71">
        <v>-6.5300000000000004E-4</v>
      </c>
      <c r="W70" s="71">
        <v>-4.5300000000000001E-4</v>
      </c>
      <c r="X70" s="71">
        <v>-4.5000000000000003E-5</v>
      </c>
      <c r="Y70" s="71">
        <v>0</v>
      </c>
      <c r="Z70" s="71">
        <v>-3.0000000000000001E-5</v>
      </c>
      <c r="AA70" s="71">
        <v>-3.0000000000000001E-6</v>
      </c>
      <c r="AB70" s="71">
        <v>5.3000000000000001E-5</v>
      </c>
      <c r="AC70" s="71">
        <v>-1.2E-5</v>
      </c>
      <c r="AD70" s="71">
        <v>-9.9999999999999995E-7</v>
      </c>
      <c r="AE70" s="71">
        <v>5.3999999999999998E-5</v>
      </c>
      <c r="AF70" s="71">
        <v>1.8599999999999999E-4</v>
      </c>
      <c r="AG70" s="71">
        <v>2.8899999999999998E-4</v>
      </c>
      <c r="AH70" s="71">
        <v>3.6999999999999999E-4</v>
      </c>
      <c r="AI70" s="71">
        <v>3.7800000000000003E-4</v>
      </c>
    </row>
    <row r="71" spans="1:35" ht="12.75" customHeight="1" x14ac:dyDescent="0.25">
      <c r="A71" s="71">
        <v>-1.2840000000000001E-2</v>
      </c>
      <c r="B71" s="71">
        <v>-1.1459E-2</v>
      </c>
      <c r="C71" s="71">
        <v>-1.0612999999999999E-2</v>
      </c>
      <c r="D71" s="71">
        <v>-9.9850000000000008E-3</v>
      </c>
      <c r="E71" s="71">
        <v>-9.5490000000000002E-3</v>
      </c>
      <c r="F71" s="71">
        <v>-8.8470000000000007E-3</v>
      </c>
      <c r="G71" s="71">
        <v>-8.26E-3</v>
      </c>
      <c r="H71" s="71">
        <v>-7.8079999999999998E-3</v>
      </c>
      <c r="I71" s="71">
        <v>-7.3540000000000003E-3</v>
      </c>
      <c r="J71" s="71">
        <v>-6.8900000000000003E-3</v>
      </c>
      <c r="K71" s="71">
        <v>-6.4219999999999998E-3</v>
      </c>
      <c r="L71" s="71">
        <v>-5.8979999999999996E-3</v>
      </c>
      <c r="M71" s="71">
        <v>-5.3299999999999997E-3</v>
      </c>
      <c r="N71" s="71">
        <v>-4.7580000000000001E-3</v>
      </c>
      <c r="O71" s="71">
        <v>-4.2789999999999998E-3</v>
      </c>
      <c r="P71" s="71">
        <v>-3.7330000000000002E-3</v>
      </c>
      <c r="Q71" s="71">
        <v>-3.1800000000000001E-3</v>
      </c>
      <c r="R71" s="71">
        <v>-2.5560000000000001E-3</v>
      </c>
      <c r="S71" s="71">
        <v>-1.9780000000000002E-3</v>
      </c>
      <c r="T71" s="71">
        <v>-1.4549999999999999E-3</v>
      </c>
      <c r="U71" s="71">
        <v>-1.042E-3</v>
      </c>
      <c r="V71" s="71">
        <v>-6.9300000000000004E-4</v>
      </c>
      <c r="W71" s="71">
        <v>-4.7399999999999997E-4</v>
      </c>
      <c r="X71" s="71">
        <v>-8.6000000000000003E-5</v>
      </c>
      <c r="Y71" s="71">
        <v>0</v>
      </c>
      <c r="Z71" s="71">
        <v>-7.1000000000000005E-5</v>
      </c>
      <c r="AA71" s="71">
        <v>-3.0000000000000001E-6</v>
      </c>
      <c r="AB71" s="71">
        <v>3.6999999999999998E-5</v>
      </c>
      <c r="AC71" s="71">
        <v>-3.3000000000000003E-5</v>
      </c>
      <c r="AD71" s="71">
        <v>0</v>
      </c>
      <c r="AE71" s="71">
        <v>6.4999999999999994E-5</v>
      </c>
      <c r="AF71" s="71">
        <v>2.2699999999999999E-4</v>
      </c>
      <c r="AG71" s="71">
        <v>3.0899999999999998E-4</v>
      </c>
      <c r="AH71" s="71">
        <v>3.8999999999999999E-4</v>
      </c>
      <c r="AI71" s="71">
        <v>4.9200000000000003E-4</v>
      </c>
    </row>
    <row r="72" spans="1:35" ht="12.75" customHeight="1" x14ac:dyDescent="0.25">
      <c r="A72" s="71">
        <v>-1.3129E-2</v>
      </c>
      <c r="B72" s="71">
        <v>-1.1726E-2</v>
      </c>
      <c r="C72" s="71">
        <v>-1.0831E-2</v>
      </c>
      <c r="D72" s="71">
        <v>-1.0203E-2</v>
      </c>
      <c r="E72" s="71">
        <v>-9.7149999999999997E-3</v>
      </c>
      <c r="F72" s="71">
        <v>-9.0360000000000006E-3</v>
      </c>
      <c r="G72" s="71">
        <v>-8.3999999999999995E-3</v>
      </c>
      <c r="H72" s="71">
        <v>-7.9439999999999997E-3</v>
      </c>
      <c r="I72" s="71">
        <v>-7.4640000000000001E-3</v>
      </c>
      <c r="J72" s="71">
        <v>-6.9680000000000002E-3</v>
      </c>
      <c r="K72" s="71">
        <v>-6.5209999999999999E-3</v>
      </c>
      <c r="L72" s="71">
        <v>-5.9630000000000004E-3</v>
      </c>
      <c r="M72" s="71">
        <v>-5.3880000000000004E-3</v>
      </c>
      <c r="N72" s="71">
        <v>-4.8190000000000004E-3</v>
      </c>
      <c r="O72" s="71">
        <v>-4.3480000000000003E-3</v>
      </c>
      <c r="P72" s="71">
        <v>-3.7659999999999998E-3</v>
      </c>
      <c r="Q72" s="71">
        <v>-3.2160000000000001E-3</v>
      </c>
      <c r="R72" s="71">
        <v>-2.6189999999999998E-3</v>
      </c>
      <c r="S72" s="71">
        <v>-1.9840000000000001E-3</v>
      </c>
      <c r="T72" s="71">
        <v>-1.49E-3</v>
      </c>
      <c r="U72" s="71">
        <v>-1.06E-3</v>
      </c>
      <c r="V72" s="71">
        <v>-6.7400000000000001E-4</v>
      </c>
      <c r="W72" s="71">
        <v>-4.5399999999999998E-4</v>
      </c>
      <c r="X72" s="71">
        <v>-7.4999999999999993E-5</v>
      </c>
      <c r="Y72" s="71">
        <v>0</v>
      </c>
      <c r="Z72" s="71">
        <v>-2.0000000000000002E-5</v>
      </c>
      <c r="AA72" s="71">
        <v>1.5E-5</v>
      </c>
      <c r="AB72" s="71">
        <v>5.5999999999999999E-5</v>
      </c>
      <c r="AC72" s="71">
        <v>4.3000000000000002E-5</v>
      </c>
      <c r="AD72" s="71">
        <v>1.5999999999999999E-5</v>
      </c>
      <c r="AE72" s="71">
        <v>1.15E-4</v>
      </c>
      <c r="AF72" s="71">
        <v>2.9E-4</v>
      </c>
      <c r="AG72" s="71">
        <v>3.68E-4</v>
      </c>
      <c r="AH72" s="71">
        <v>4.86E-4</v>
      </c>
      <c r="AI72" s="71">
        <v>5.1699999999999999E-4</v>
      </c>
    </row>
    <row r="73" spans="1:35" ht="12.75" customHeight="1" x14ac:dyDescent="0.25">
      <c r="A73" s="71">
        <v>-1.3436E-2</v>
      </c>
      <c r="B73" s="71">
        <v>-1.1974E-2</v>
      </c>
      <c r="C73" s="71">
        <v>-1.1048000000000001E-2</v>
      </c>
      <c r="D73" s="71">
        <v>-1.0387E-2</v>
      </c>
      <c r="E73" s="71">
        <v>-9.8790000000000006E-3</v>
      </c>
      <c r="F73" s="71">
        <v>-9.1789999999999997E-3</v>
      </c>
      <c r="G73" s="71">
        <v>-8.5579999999999996E-3</v>
      </c>
      <c r="H73" s="71">
        <v>-8.0870000000000004E-3</v>
      </c>
      <c r="I73" s="71">
        <v>-7.5779999999999997E-3</v>
      </c>
      <c r="J73" s="71">
        <v>-7.1409999999999998E-3</v>
      </c>
      <c r="K73" s="71">
        <v>-6.6220000000000003E-3</v>
      </c>
      <c r="L73" s="71">
        <v>-6.0369999999999998E-3</v>
      </c>
      <c r="M73" s="71">
        <v>-5.509E-3</v>
      </c>
      <c r="N73" s="71">
        <v>-4.9189999999999998E-3</v>
      </c>
      <c r="O73" s="71">
        <v>-4.3860000000000001E-3</v>
      </c>
      <c r="P73" s="71">
        <v>-3.777E-3</v>
      </c>
      <c r="Q73" s="71">
        <v>-3.2560000000000002E-3</v>
      </c>
      <c r="R73" s="71">
        <v>-2.6779999999999998E-3</v>
      </c>
      <c r="S73" s="71">
        <v>-2.0509999999999999E-3</v>
      </c>
      <c r="T73" s="71">
        <v>-1.5219999999999999E-3</v>
      </c>
      <c r="U73" s="71">
        <v>-1.075E-3</v>
      </c>
      <c r="V73" s="71">
        <v>-7.27E-4</v>
      </c>
      <c r="W73" s="71">
        <v>-5.04E-4</v>
      </c>
      <c r="X73" s="71">
        <v>-5.8E-5</v>
      </c>
      <c r="Y73" s="71">
        <v>0</v>
      </c>
      <c r="Z73" s="71">
        <v>1.0000000000000001E-5</v>
      </c>
      <c r="AA73" s="71">
        <v>3.4E-5</v>
      </c>
      <c r="AB73" s="71">
        <v>1.15E-4</v>
      </c>
      <c r="AC73" s="71">
        <v>3.6999999999999998E-5</v>
      </c>
      <c r="AD73" s="71">
        <v>7.2999999999999999E-5</v>
      </c>
      <c r="AE73" s="71">
        <v>1.7000000000000001E-4</v>
      </c>
      <c r="AF73" s="71">
        <v>3.3700000000000001E-4</v>
      </c>
      <c r="AG73" s="71">
        <v>4.8799999999999999E-4</v>
      </c>
      <c r="AH73" s="71">
        <v>5.4500000000000002E-4</v>
      </c>
      <c r="AI73" s="71">
        <v>5.8500000000000002E-4</v>
      </c>
    </row>
    <row r="74" spans="1:35" ht="12.75" customHeight="1" x14ac:dyDescent="0.25">
      <c r="A74" s="71">
        <v>-1.3831E-2</v>
      </c>
      <c r="B74" s="71">
        <v>-1.2295E-2</v>
      </c>
      <c r="C74" s="71">
        <v>-1.1355000000000001E-2</v>
      </c>
      <c r="D74" s="71">
        <v>-1.0632000000000001E-2</v>
      </c>
      <c r="E74" s="71">
        <v>-1.0104E-2</v>
      </c>
      <c r="F74" s="71">
        <v>-9.3810000000000004E-3</v>
      </c>
      <c r="G74" s="71">
        <v>-8.7460000000000003E-3</v>
      </c>
      <c r="H74" s="71">
        <v>-8.2310000000000005E-3</v>
      </c>
      <c r="I74" s="71">
        <v>-7.7520000000000002E-3</v>
      </c>
      <c r="J74" s="71">
        <v>-7.2760000000000003E-3</v>
      </c>
      <c r="K74" s="71">
        <v>-6.7450000000000001E-3</v>
      </c>
      <c r="L74" s="71">
        <v>-6.1739999999999998E-3</v>
      </c>
      <c r="M74" s="71">
        <v>-5.62E-3</v>
      </c>
      <c r="N74" s="71">
        <v>-5.012E-3</v>
      </c>
      <c r="O74" s="71">
        <v>-4.4799999999999996E-3</v>
      </c>
      <c r="P74" s="71">
        <v>-3.9370000000000004E-3</v>
      </c>
      <c r="Q74" s="71">
        <v>-3.3180000000000002E-3</v>
      </c>
      <c r="R74" s="71">
        <v>-2.7160000000000001E-3</v>
      </c>
      <c r="S74" s="71">
        <v>-2.0860000000000002E-3</v>
      </c>
      <c r="T74" s="71">
        <v>-1.5759999999999999E-3</v>
      </c>
      <c r="U74" s="71">
        <v>-1.116E-3</v>
      </c>
      <c r="V74" s="71">
        <v>-7.3499999999999998E-4</v>
      </c>
      <c r="W74" s="71">
        <v>-4.84E-4</v>
      </c>
      <c r="X74" s="71">
        <v>-9.7999999999999997E-5</v>
      </c>
      <c r="Y74" s="71">
        <v>0</v>
      </c>
      <c r="Z74" s="71">
        <v>1.4E-5</v>
      </c>
      <c r="AA74" s="71">
        <v>1.7E-5</v>
      </c>
      <c r="AB74" s="71">
        <v>1.36E-4</v>
      </c>
      <c r="AC74" s="71">
        <v>9.2999999999999997E-5</v>
      </c>
      <c r="AD74" s="71">
        <v>1.4799999999999999E-4</v>
      </c>
      <c r="AE74" s="71">
        <v>2.14E-4</v>
      </c>
      <c r="AF74" s="71">
        <v>3.77E-4</v>
      </c>
      <c r="AG74" s="71">
        <v>5.44E-4</v>
      </c>
      <c r="AH74" s="71">
        <v>5.9000000000000003E-4</v>
      </c>
      <c r="AI74" s="71">
        <v>6.1300000000000005E-4</v>
      </c>
    </row>
    <row r="75" spans="1:35" ht="12.75" customHeight="1" x14ac:dyDescent="0.25">
      <c r="A75" s="71">
        <v>-1.4052E-2</v>
      </c>
      <c r="B75" s="71">
        <v>-1.2500000000000001E-2</v>
      </c>
      <c r="C75" s="71">
        <v>-1.1533E-2</v>
      </c>
      <c r="D75" s="71">
        <v>-1.0826000000000001E-2</v>
      </c>
      <c r="E75" s="71">
        <v>-1.0283E-2</v>
      </c>
      <c r="F75" s="71">
        <v>-9.5329999999999998E-3</v>
      </c>
      <c r="G75" s="71">
        <v>-8.8999999999999999E-3</v>
      </c>
      <c r="H75" s="71">
        <v>-8.4390000000000003E-3</v>
      </c>
      <c r="I75" s="71">
        <v>-7.9080000000000001E-3</v>
      </c>
      <c r="J75" s="71">
        <v>-7.45E-3</v>
      </c>
      <c r="K75" s="71">
        <v>-6.8830000000000002E-3</v>
      </c>
      <c r="L75" s="71">
        <v>-6.3280000000000003E-3</v>
      </c>
      <c r="M75" s="71">
        <v>-5.7349999999999996E-3</v>
      </c>
      <c r="N75" s="71">
        <v>-5.1009999999999996E-3</v>
      </c>
      <c r="O75" s="71">
        <v>-4.5459999999999997E-3</v>
      </c>
      <c r="P75" s="71">
        <v>-4.0000000000000001E-3</v>
      </c>
      <c r="Q75" s="71">
        <v>-3.441E-3</v>
      </c>
      <c r="R75" s="71">
        <v>-2.7889999999999998E-3</v>
      </c>
      <c r="S75" s="71">
        <v>-2.1849999999999999E-3</v>
      </c>
      <c r="T75" s="71">
        <v>-1.6199999999999999E-3</v>
      </c>
      <c r="U75" s="71">
        <v>-1.1659999999999999E-3</v>
      </c>
      <c r="V75" s="71">
        <v>-8.1400000000000005E-4</v>
      </c>
      <c r="W75" s="71">
        <v>-5.3600000000000002E-4</v>
      </c>
      <c r="X75" s="71">
        <v>-1.5100000000000001E-4</v>
      </c>
      <c r="Y75" s="71">
        <v>0</v>
      </c>
      <c r="Z75" s="71">
        <v>-1.9000000000000001E-5</v>
      </c>
      <c r="AA75" s="71">
        <v>4.3999999999999999E-5</v>
      </c>
      <c r="AB75" s="71">
        <v>1.6200000000000001E-4</v>
      </c>
      <c r="AC75" s="71">
        <v>8.7000000000000001E-5</v>
      </c>
      <c r="AD75" s="71">
        <v>1.2999999999999999E-4</v>
      </c>
      <c r="AE75" s="71">
        <v>2.0900000000000001E-4</v>
      </c>
      <c r="AF75" s="71">
        <v>3.6699999999999998E-4</v>
      </c>
      <c r="AG75" s="71">
        <v>5.31E-4</v>
      </c>
      <c r="AH75" s="71">
        <v>6.1799999999999995E-4</v>
      </c>
      <c r="AI75" s="71">
        <v>6.4400000000000004E-4</v>
      </c>
    </row>
    <row r="76" spans="1:35" ht="12.75" customHeight="1" x14ac:dyDescent="0.25">
      <c r="A76" s="71">
        <v>-1.4328E-2</v>
      </c>
      <c r="B76" s="71">
        <v>-1.2749999999999999E-2</v>
      </c>
      <c r="C76" s="71">
        <v>-1.1766E-2</v>
      </c>
      <c r="D76" s="71">
        <v>-1.1024000000000001E-2</v>
      </c>
      <c r="E76" s="71">
        <v>-1.0501E-2</v>
      </c>
      <c r="F76" s="71">
        <v>-9.7350000000000006E-3</v>
      </c>
      <c r="G76" s="71">
        <v>-9.1140000000000006E-3</v>
      </c>
      <c r="H76" s="71">
        <v>-8.5920000000000007E-3</v>
      </c>
      <c r="I76" s="71">
        <v>-8.1019999999999998E-3</v>
      </c>
      <c r="J76" s="71">
        <v>-7.5760000000000003E-3</v>
      </c>
      <c r="K76" s="71">
        <v>-7.0130000000000001E-3</v>
      </c>
      <c r="L76" s="71">
        <v>-6.4650000000000003E-3</v>
      </c>
      <c r="M76" s="71">
        <v>-5.8859999999999997E-3</v>
      </c>
      <c r="N76" s="71">
        <v>-5.2820000000000002E-3</v>
      </c>
      <c r="O76" s="71">
        <v>-4.7580000000000001E-3</v>
      </c>
      <c r="P76" s="71">
        <v>-4.1859999999999996E-3</v>
      </c>
      <c r="Q76" s="71">
        <v>-3.5639999999999999E-3</v>
      </c>
      <c r="R76" s="71">
        <v>-2.9150000000000001E-3</v>
      </c>
      <c r="S76" s="71">
        <v>-2.2980000000000001E-3</v>
      </c>
      <c r="T76" s="71">
        <v>-1.7329999999999999E-3</v>
      </c>
      <c r="U76" s="71">
        <v>-1.2869999999999999E-3</v>
      </c>
      <c r="V76" s="71">
        <v>-9.0499999999999999E-4</v>
      </c>
      <c r="W76" s="71">
        <v>-6.1700000000000004E-4</v>
      </c>
      <c r="X76" s="71">
        <v>-1.13E-4</v>
      </c>
      <c r="Y76" s="71">
        <v>0</v>
      </c>
      <c r="Z76" s="71">
        <v>-3.4999999999999997E-5</v>
      </c>
      <c r="AA76" s="71">
        <v>4.0000000000000003E-5</v>
      </c>
      <c r="AB76" s="71">
        <v>1.46E-4</v>
      </c>
      <c r="AC76" s="71">
        <v>1.11E-4</v>
      </c>
      <c r="AD76" s="71">
        <v>1.3999999999999999E-4</v>
      </c>
      <c r="AE76" s="71">
        <v>2.22E-4</v>
      </c>
      <c r="AF76" s="71">
        <v>4.0299999999999998E-4</v>
      </c>
      <c r="AG76" s="71">
        <v>5.3200000000000003E-4</v>
      </c>
      <c r="AH76" s="71">
        <v>6.3199999999999997E-4</v>
      </c>
      <c r="AI76" s="71">
        <v>6.7699999999999998E-4</v>
      </c>
    </row>
    <row r="77" spans="1:35" ht="12.75" customHeight="1" x14ac:dyDescent="0.25">
      <c r="A77" s="71">
        <v>-1.4477E-2</v>
      </c>
      <c r="B77" s="71">
        <v>-1.2888999999999999E-2</v>
      </c>
      <c r="C77" s="71">
        <v>-1.188E-2</v>
      </c>
      <c r="D77" s="71">
        <v>-1.1134E-2</v>
      </c>
      <c r="E77" s="71">
        <v>-1.0597000000000001E-2</v>
      </c>
      <c r="F77" s="71">
        <v>-9.8740000000000008E-3</v>
      </c>
      <c r="G77" s="71">
        <v>-9.195E-3</v>
      </c>
      <c r="H77" s="71">
        <v>-8.7170000000000008E-3</v>
      </c>
      <c r="I77" s="71">
        <v>-8.1759999999999992E-3</v>
      </c>
      <c r="J77" s="71">
        <v>-7.7159999999999998E-3</v>
      </c>
      <c r="K77" s="71">
        <v>-7.1009999999999997E-3</v>
      </c>
      <c r="L77" s="71">
        <v>-6.5779999999999996E-3</v>
      </c>
      <c r="M77" s="71">
        <v>-5.9649999999999998E-3</v>
      </c>
      <c r="N77" s="71">
        <v>-5.3829999999999998E-3</v>
      </c>
      <c r="O77" s="71">
        <v>-4.8129999999999996E-3</v>
      </c>
      <c r="P77" s="71">
        <v>-4.2399999999999998E-3</v>
      </c>
      <c r="Q77" s="71">
        <v>-3.6570000000000001E-3</v>
      </c>
      <c r="R77" s="71">
        <v>-2.9559999999999999E-3</v>
      </c>
      <c r="S77" s="71">
        <v>-2.3419999999999999E-3</v>
      </c>
      <c r="T77" s="71">
        <v>-1.787E-3</v>
      </c>
      <c r="U77" s="71">
        <v>-1.299E-3</v>
      </c>
      <c r="V77" s="71">
        <v>-9.3300000000000002E-4</v>
      </c>
      <c r="W77" s="71">
        <v>-6.6E-4</v>
      </c>
      <c r="X77" s="71">
        <v>-1.5899999999999999E-4</v>
      </c>
      <c r="Y77" s="71">
        <v>0</v>
      </c>
      <c r="Z77" s="71">
        <v>5.0000000000000004E-6</v>
      </c>
      <c r="AA77" s="71">
        <v>8.8999999999999995E-5</v>
      </c>
      <c r="AB77" s="71">
        <v>2.14E-4</v>
      </c>
      <c r="AC77" s="71">
        <v>1.95E-4</v>
      </c>
      <c r="AD77" s="71">
        <v>2.6499999999999999E-4</v>
      </c>
      <c r="AE77" s="71">
        <v>3.5500000000000001E-4</v>
      </c>
      <c r="AF77" s="71">
        <v>5.4500000000000002E-4</v>
      </c>
      <c r="AG77" s="71">
        <v>6.6E-4</v>
      </c>
      <c r="AH77" s="71">
        <v>7.2300000000000001E-4</v>
      </c>
      <c r="AI77" s="71">
        <v>7.8299999999999995E-4</v>
      </c>
    </row>
    <row r="78" spans="1:35" ht="12.75" customHeight="1" x14ac:dyDescent="0.25">
      <c r="A78" s="71">
        <v>-1.4742E-2</v>
      </c>
      <c r="B78" s="71">
        <v>-1.3077999999999999E-2</v>
      </c>
      <c r="C78" s="71">
        <v>-1.2097E-2</v>
      </c>
      <c r="D78" s="71">
        <v>-1.1365999999999999E-2</v>
      </c>
      <c r="E78" s="71">
        <v>-1.0788000000000001E-2</v>
      </c>
      <c r="F78" s="71">
        <v>-1.0062E-2</v>
      </c>
      <c r="G78" s="71">
        <v>-9.3849999999999992E-3</v>
      </c>
      <c r="H78" s="71">
        <v>-8.8909999999999996E-3</v>
      </c>
      <c r="I78" s="71">
        <v>-8.3339999999999994E-3</v>
      </c>
      <c r="J78" s="71">
        <v>-7.8770000000000003E-3</v>
      </c>
      <c r="K78" s="71">
        <v>-7.3460000000000001E-3</v>
      </c>
      <c r="L78" s="71">
        <v>-6.7409999999999996E-3</v>
      </c>
      <c r="M78" s="71">
        <v>-6.136E-3</v>
      </c>
      <c r="N78" s="71">
        <v>-5.4949999999999999E-3</v>
      </c>
      <c r="O78" s="71">
        <v>-5.0099999999999997E-3</v>
      </c>
      <c r="P78" s="71">
        <v>-4.3740000000000003E-3</v>
      </c>
      <c r="Q78" s="71">
        <v>-3.7880000000000001E-3</v>
      </c>
      <c r="R78" s="71">
        <v>-3.0999999999999999E-3</v>
      </c>
      <c r="S78" s="71">
        <v>-2.5019999999999999E-3</v>
      </c>
      <c r="T78" s="71">
        <v>-1.97E-3</v>
      </c>
      <c r="U78" s="71">
        <v>-1.431E-3</v>
      </c>
      <c r="V78" s="71">
        <v>-1.0460000000000001E-3</v>
      </c>
      <c r="W78" s="71">
        <v>-6.9800000000000005E-4</v>
      </c>
      <c r="X78" s="71">
        <v>-1.8900000000000001E-4</v>
      </c>
      <c r="Y78" s="71">
        <v>0</v>
      </c>
      <c r="Z78" s="71">
        <v>1.1E-5</v>
      </c>
      <c r="AA78" s="71">
        <v>6.6000000000000005E-5</v>
      </c>
      <c r="AB78" s="71">
        <v>2.5399999999999999E-4</v>
      </c>
      <c r="AC78" s="71">
        <v>1.8100000000000001E-4</v>
      </c>
      <c r="AD78" s="71">
        <v>2.4000000000000001E-4</v>
      </c>
      <c r="AE78" s="71">
        <v>3.2699999999999998E-4</v>
      </c>
      <c r="AF78" s="71">
        <v>5.62E-4</v>
      </c>
      <c r="AG78" s="71">
        <v>6.2500000000000001E-4</v>
      </c>
      <c r="AH78" s="71">
        <v>7.3200000000000001E-4</v>
      </c>
      <c r="AI78" s="71">
        <v>7.6099999999999996E-4</v>
      </c>
    </row>
    <row r="79" spans="1:35" ht="12.75" customHeight="1" x14ac:dyDescent="0.25">
      <c r="A79" s="71">
        <v>-1.4768E-2</v>
      </c>
      <c r="B79" s="71">
        <v>-1.3113E-2</v>
      </c>
      <c r="C79" s="71">
        <v>-1.2135E-2</v>
      </c>
      <c r="D79" s="71">
        <v>-1.1419E-2</v>
      </c>
      <c r="E79" s="71">
        <v>-1.0881E-2</v>
      </c>
      <c r="F79" s="71">
        <v>-1.0126E-2</v>
      </c>
      <c r="G79" s="71">
        <v>-9.4940000000000007E-3</v>
      </c>
      <c r="H79" s="71">
        <v>-8.9809999999999994E-3</v>
      </c>
      <c r="I79" s="71">
        <v>-8.3809999999999996E-3</v>
      </c>
      <c r="J79" s="71">
        <v>-7.9799999999999992E-3</v>
      </c>
      <c r="K79" s="71">
        <v>-7.4400000000000004E-3</v>
      </c>
      <c r="L79" s="71">
        <v>-6.8320000000000004E-3</v>
      </c>
      <c r="M79" s="71">
        <v>-6.2360000000000002E-3</v>
      </c>
      <c r="N79" s="71">
        <v>-5.6059999999999999E-3</v>
      </c>
      <c r="O79" s="71">
        <v>-5.0590000000000001E-3</v>
      </c>
      <c r="P79" s="71">
        <v>-4.522E-3</v>
      </c>
      <c r="Q79" s="71">
        <v>-3.8549999999999999E-3</v>
      </c>
      <c r="R79" s="71">
        <v>-3.2260000000000001E-3</v>
      </c>
      <c r="S79" s="71">
        <v>-2.5560000000000001E-3</v>
      </c>
      <c r="T79" s="71">
        <v>-2.0330000000000001E-3</v>
      </c>
      <c r="U79" s="71">
        <v>-1.5460000000000001E-3</v>
      </c>
      <c r="V79" s="71">
        <v>-1.1019999999999999E-3</v>
      </c>
      <c r="W79" s="71">
        <v>-7.6599999999999997E-4</v>
      </c>
      <c r="X79" s="71">
        <v>-1.7200000000000001E-4</v>
      </c>
      <c r="Y79" s="71">
        <v>0</v>
      </c>
      <c r="Z79" s="71">
        <v>8.3999999999999995E-5</v>
      </c>
      <c r="AA79" s="71">
        <v>1.5799999999999999E-4</v>
      </c>
      <c r="AB79" s="71">
        <v>3.01E-4</v>
      </c>
      <c r="AC79" s="71">
        <v>2.7E-4</v>
      </c>
      <c r="AD79" s="71">
        <v>2.7799999999999998E-4</v>
      </c>
      <c r="AE79" s="71">
        <v>4.1199999999999999E-4</v>
      </c>
      <c r="AF79" s="71">
        <v>5.6599999999999999E-4</v>
      </c>
      <c r="AG79" s="71">
        <v>6.9099999999999999E-4</v>
      </c>
      <c r="AH79" s="71">
        <v>7.5900000000000002E-4</v>
      </c>
      <c r="AI79" s="71">
        <v>7.3399999999999995E-4</v>
      </c>
    </row>
    <row r="80" spans="1:35" ht="12.75" customHeight="1" x14ac:dyDescent="0.25">
      <c r="A80" s="71">
        <v>-1.499E-2</v>
      </c>
      <c r="B80" s="71">
        <v>-1.3298000000000001E-2</v>
      </c>
      <c r="C80" s="71">
        <v>-1.2295E-2</v>
      </c>
      <c r="D80" s="71">
        <v>-1.1566999999999999E-2</v>
      </c>
      <c r="E80" s="71">
        <v>-1.0996000000000001E-2</v>
      </c>
      <c r="F80" s="71">
        <v>-1.0286999999999999E-2</v>
      </c>
      <c r="G80" s="71">
        <v>-9.6349999999999995E-3</v>
      </c>
      <c r="H80" s="71">
        <v>-9.1380000000000003E-3</v>
      </c>
      <c r="I80" s="71">
        <v>-8.5810000000000001E-3</v>
      </c>
      <c r="J80" s="71">
        <v>-8.0990000000000003E-3</v>
      </c>
      <c r="K80" s="71">
        <v>-7.5310000000000004E-3</v>
      </c>
      <c r="L80" s="71">
        <v>-6.9899999999999997E-3</v>
      </c>
      <c r="M80" s="71">
        <v>-6.3569999999999998E-3</v>
      </c>
      <c r="N80" s="71">
        <v>-5.7229999999999998E-3</v>
      </c>
      <c r="O80" s="71">
        <v>-5.2170000000000003E-3</v>
      </c>
      <c r="P80" s="71">
        <v>-4.594E-3</v>
      </c>
      <c r="Q80" s="71">
        <v>-4.0169999999999997E-3</v>
      </c>
      <c r="R80" s="71">
        <v>-3.3570000000000002E-3</v>
      </c>
      <c r="S80" s="71">
        <v>-2.7190000000000001E-3</v>
      </c>
      <c r="T80" s="71">
        <v>-2.1879999999999998E-3</v>
      </c>
      <c r="U80" s="71">
        <v>-1.712E-3</v>
      </c>
      <c r="V80" s="71">
        <v>-1.2589999999999999E-3</v>
      </c>
      <c r="W80" s="71">
        <v>-8.9899999999999995E-4</v>
      </c>
      <c r="X80" s="71">
        <v>-2.3900000000000001E-4</v>
      </c>
      <c r="Y80" s="71">
        <v>0</v>
      </c>
      <c r="Z80" s="71">
        <v>6.4999999999999994E-5</v>
      </c>
      <c r="AA80" s="71">
        <v>1.75E-4</v>
      </c>
      <c r="AB80" s="71">
        <v>2.99E-4</v>
      </c>
      <c r="AC80" s="71">
        <v>3.0800000000000001E-4</v>
      </c>
      <c r="AD80" s="71">
        <v>2.9300000000000002E-4</v>
      </c>
      <c r="AE80" s="71">
        <v>3.6200000000000002E-4</v>
      </c>
      <c r="AF80" s="71">
        <v>5.2899999999999996E-4</v>
      </c>
      <c r="AG80" s="71">
        <v>7.0100000000000002E-4</v>
      </c>
      <c r="AH80" s="71">
        <v>7.9600000000000005E-4</v>
      </c>
      <c r="AI80" s="71">
        <v>7.94E-4</v>
      </c>
    </row>
    <row r="81" spans="1:35" ht="12.75" customHeight="1" x14ac:dyDescent="0.25">
      <c r="A81" s="71">
        <v>-1.5021E-2</v>
      </c>
      <c r="B81" s="71">
        <v>-1.3297E-2</v>
      </c>
      <c r="C81" s="71">
        <v>-1.2286E-2</v>
      </c>
      <c r="D81" s="71">
        <v>-1.1506000000000001E-2</v>
      </c>
      <c r="E81" s="71">
        <v>-1.095E-2</v>
      </c>
      <c r="F81" s="71">
        <v>-1.0262E-2</v>
      </c>
      <c r="G81" s="71">
        <v>-9.6050000000000007E-3</v>
      </c>
      <c r="H81" s="71">
        <v>-9.0819999999999998E-3</v>
      </c>
      <c r="I81" s="71">
        <v>-8.5100000000000002E-3</v>
      </c>
      <c r="J81" s="71">
        <v>-8.0949999999999998E-3</v>
      </c>
      <c r="K81" s="71">
        <v>-7.5119999999999996E-3</v>
      </c>
      <c r="L81" s="71">
        <v>-6.9230000000000003E-3</v>
      </c>
      <c r="M81" s="71">
        <v>-6.3210000000000002E-3</v>
      </c>
      <c r="N81" s="71">
        <v>-5.7460000000000002E-3</v>
      </c>
      <c r="O81" s="71">
        <v>-5.1840000000000002E-3</v>
      </c>
      <c r="P81" s="71">
        <v>-4.5929999999999999E-3</v>
      </c>
      <c r="Q81" s="71">
        <v>-4.0200000000000001E-3</v>
      </c>
      <c r="R81" s="71">
        <v>-3.369E-3</v>
      </c>
      <c r="S81" s="71">
        <v>-2.787E-3</v>
      </c>
      <c r="T81" s="71">
        <v>-2.2070000000000002E-3</v>
      </c>
      <c r="U81" s="71">
        <v>-1.6739999999999999E-3</v>
      </c>
      <c r="V81" s="71">
        <v>-1.243E-3</v>
      </c>
      <c r="W81" s="71">
        <v>-8.6700000000000004E-4</v>
      </c>
      <c r="X81" s="71">
        <v>-2.4000000000000001E-4</v>
      </c>
      <c r="Y81" s="71">
        <v>0</v>
      </c>
      <c r="Z81" s="71">
        <v>7.4999999999999993E-5</v>
      </c>
      <c r="AA81" s="71">
        <v>2.52E-4</v>
      </c>
      <c r="AB81" s="71">
        <v>3.6400000000000001E-4</v>
      </c>
      <c r="AC81" s="71">
        <v>3.4400000000000001E-4</v>
      </c>
      <c r="AD81" s="71">
        <v>3.3700000000000001E-4</v>
      </c>
      <c r="AE81" s="71">
        <v>4.8200000000000001E-4</v>
      </c>
      <c r="AF81" s="71">
        <v>6.3599999999999996E-4</v>
      </c>
      <c r="AG81" s="71">
        <v>7.1100000000000004E-4</v>
      </c>
      <c r="AH81" s="71">
        <v>7.4899999999999999E-4</v>
      </c>
      <c r="AI81" s="71">
        <v>8.4000000000000003E-4</v>
      </c>
    </row>
    <row r="82" spans="1:35" ht="12.75" customHeight="1" x14ac:dyDescent="0.25">
      <c r="A82" s="71">
        <v>-1.4912E-2</v>
      </c>
      <c r="B82" s="71">
        <v>-1.3135000000000001E-2</v>
      </c>
      <c r="C82" s="71">
        <v>-1.2128E-2</v>
      </c>
      <c r="D82" s="71">
        <v>-1.1365999999999999E-2</v>
      </c>
      <c r="E82" s="71">
        <v>-1.081E-2</v>
      </c>
      <c r="F82" s="71">
        <v>-1.0130999999999999E-2</v>
      </c>
      <c r="G82" s="71">
        <v>-9.5099999999999994E-3</v>
      </c>
      <c r="H82" s="71">
        <v>-8.9560000000000004E-3</v>
      </c>
      <c r="I82" s="71">
        <v>-8.4440000000000001E-3</v>
      </c>
      <c r="J82" s="71">
        <v>-7.9729999999999992E-3</v>
      </c>
      <c r="K82" s="71">
        <v>-7.4700000000000001E-3</v>
      </c>
      <c r="L82" s="71">
        <v>-6.9340000000000001E-3</v>
      </c>
      <c r="M82" s="71">
        <v>-6.2290000000000002E-3</v>
      </c>
      <c r="N82" s="71">
        <v>-5.6930000000000001E-3</v>
      </c>
      <c r="O82" s="71">
        <v>-5.2269999999999999E-3</v>
      </c>
      <c r="P82" s="71">
        <v>-4.6470000000000001E-3</v>
      </c>
      <c r="Q82" s="71">
        <v>-4.0359999999999997E-3</v>
      </c>
      <c r="R82" s="71">
        <v>-3.3649999999999999E-3</v>
      </c>
      <c r="S82" s="71">
        <v>-2.8660000000000001E-3</v>
      </c>
      <c r="T82" s="71">
        <v>-2.2729999999999998E-3</v>
      </c>
      <c r="U82" s="71">
        <v>-1.8289999999999999E-3</v>
      </c>
      <c r="V82" s="71">
        <v>-1.34E-3</v>
      </c>
      <c r="W82" s="71">
        <v>-9.6900000000000003E-4</v>
      </c>
      <c r="X82" s="71">
        <v>-2.3599999999999999E-4</v>
      </c>
      <c r="Y82" s="71">
        <v>0</v>
      </c>
      <c r="Z82" s="71">
        <v>7.2000000000000002E-5</v>
      </c>
      <c r="AA82" s="71">
        <v>2.8200000000000002E-4</v>
      </c>
      <c r="AB82" s="71">
        <v>3.9800000000000002E-4</v>
      </c>
      <c r="AC82" s="71">
        <v>3.2200000000000002E-4</v>
      </c>
      <c r="AD82" s="71">
        <v>3.2600000000000001E-4</v>
      </c>
      <c r="AE82" s="71">
        <v>3.4400000000000001E-4</v>
      </c>
      <c r="AF82" s="71">
        <v>5.22E-4</v>
      </c>
      <c r="AG82" s="71">
        <v>6.6200000000000005E-4</v>
      </c>
      <c r="AH82" s="71">
        <v>6.5899999999999997E-4</v>
      </c>
      <c r="AI82" s="71">
        <v>6.8999999999999997E-4</v>
      </c>
    </row>
    <row r="83" spans="1:35" ht="12.75" customHeight="1" x14ac:dyDescent="0.25">
      <c r="A83" s="71">
        <v>-1.4586999999999999E-2</v>
      </c>
      <c r="B83" s="71">
        <v>-1.2803E-2</v>
      </c>
      <c r="C83" s="71">
        <v>-1.1809E-2</v>
      </c>
      <c r="D83" s="71">
        <v>-1.1022000000000001E-2</v>
      </c>
      <c r="E83" s="71">
        <v>-1.047E-2</v>
      </c>
      <c r="F83" s="71">
        <v>-9.8049999999999995E-3</v>
      </c>
      <c r="G83" s="71">
        <v>-9.1730000000000006E-3</v>
      </c>
      <c r="H83" s="71">
        <v>-8.6979999999999991E-3</v>
      </c>
      <c r="I83" s="71">
        <v>-8.2209999999999991E-3</v>
      </c>
      <c r="J83" s="71">
        <v>-7.6839999999999999E-3</v>
      </c>
      <c r="K83" s="71">
        <v>-7.2090000000000001E-3</v>
      </c>
      <c r="L83" s="71">
        <v>-6.6769999999999998E-3</v>
      </c>
      <c r="M83" s="71">
        <v>-6.0559999999999998E-3</v>
      </c>
      <c r="N83" s="71">
        <v>-5.4549999999999998E-3</v>
      </c>
      <c r="O83" s="71">
        <v>-5.0369999999999998E-3</v>
      </c>
      <c r="P83" s="71">
        <v>-4.5399999999999998E-3</v>
      </c>
      <c r="Q83" s="71">
        <v>-3.8909999999999999E-3</v>
      </c>
      <c r="R83" s="71">
        <v>-3.2669999999999999E-3</v>
      </c>
      <c r="S83" s="71">
        <v>-2.7599999999999999E-3</v>
      </c>
      <c r="T83" s="71">
        <v>-2.209E-3</v>
      </c>
      <c r="U83" s="71">
        <v>-1.732E-3</v>
      </c>
      <c r="V83" s="71">
        <v>-1.3500000000000001E-3</v>
      </c>
      <c r="W83" s="71">
        <v>-9.2299999999999999E-4</v>
      </c>
      <c r="X83" s="71">
        <v>-2.5099999999999998E-4</v>
      </c>
      <c r="Y83" s="71">
        <v>0</v>
      </c>
      <c r="Z83" s="71">
        <v>1.07E-4</v>
      </c>
      <c r="AA83" s="71">
        <v>2.12E-4</v>
      </c>
      <c r="AB83" s="71">
        <v>4.4000000000000002E-4</v>
      </c>
      <c r="AC83" s="71">
        <v>3.3300000000000002E-4</v>
      </c>
      <c r="AD83" s="71">
        <v>2.8400000000000002E-4</v>
      </c>
      <c r="AE83" s="71">
        <v>2.8400000000000002E-4</v>
      </c>
      <c r="AF83" s="71">
        <v>4.75E-4</v>
      </c>
      <c r="AG83" s="71">
        <v>5.1500000000000005E-4</v>
      </c>
      <c r="AH83" s="71">
        <v>6.3400000000000001E-4</v>
      </c>
      <c r="AI83" s="71">
        <v>5.6599999999999999E-4</v>
      </c>
    </row>
    <row r="84" spans="1:35" ht="12.75" customHeight="1" x14ac:dyDescent="0.25">
      <c r="A84" s="71">
        <v>-1.4097999999999999E-2</v>
      </c>
      <c r="B84" s="71">
        <v>-1.2361E-2</v>
      </c>
      <c r="C84" s="71">
        <v>-1.1403E-2</v>
      </c>
      <c r="D84" s="71">
        <v>-1.0633999999999999E-2</v>
      </c>
      <c r="E84" s="71">
        <v>-1.0170999999999999E-2</v>
      </c>
      <c r="F84" s="71">
        <v>-9.4979999999999995E-3</v>
      </c>
      <c r="G84" s="71">
        <v>-8.8360000000000001E-3</v>
      </c>
      <c r="H84" s="71">
        <v>-8.3649999999999992E-3</v>
      </c>
      <c r="I84" s="71">
        <v>-7.9150000000000002E-3</v>
      </c>
      <c r="J84" s="71">
        <v>-7.4799999999999997E-3</v>
      </c>
      <c r="K84" s="71">
        <v>-6.9249999999999997E-3</v>
      </c>
      <c r="L84" s="71">
        <v>-6.4900000000000001E-3</v>
      </c>
      <c r="M84" s="71">
        <v>-5.8529999999999997E-3</v>
      </c>
      <c r="N84" s="71">
        <v>-5.2989999999999999E-3</v>
      </c>
      <c r="O84" s="71">
        <v>-4.8760000000000001E-3</v>
      </c>
      <c r="P84" s="71">
        <v>-4.3839999999999999E-3</v>
      </c>
      <c r="Q84" s="71">
        <v>-3.8089999999999999E-3</v>
      </c>
      <c r="R84" s="71">
        <v>-3.2539999999999999E-3</v>
      </c>
      <c r="S84" s="71">
        <v>-2.7529999999999998E-3</v>
      </c>
      <c r="T84" s="71">
        <v>-2.1020000000000001E-3</v>
      </c>
      <c r="U84" s="71">
        <v>-1.743E-3</v>
      </c>
      <c r="V84" s="71">
        <v>-1.279E-3</v>
      </c>
      <c r="W84" s="71">
        <v>-9.7000000000000005E-4</v>
      </c>
      <c r="X84" s="71">
        <v>-2.3599999999999999E-4</v>
      </c>
      <c r="Y84" s="71">
        <v>0</v>
      </c>
      <c r="Z84" s="71">
        <v>1.8E-5</v>
      </c>
      <c r="AA84" s="71">
        <v>2.12E-4</v>
      </c>
      <c r="AB84" s="71">
        <v>2.6600000000000001E-4</v>
      </c>
      <c r="AC84" s="71">
        <v>1.7100000000000001E-4</v>
      </c>
      <c r="AD84" s="71">
        <v>1.2E-4</v>
      </c>
      <c r="AE84" s="71">
        <v>1.36E-4</v>
      </c>
      <c r="AF84" s="71">
        <v>3.57E-4</v>
      </c>
      <c r="AG84" s="71">
        <v>4.84E-4</v>
      </c>
      <c r="AH84" s="71">
        <v>3.9899999999999999E-4</v>
      </c>
      <c r="AI84" s="71">
        <v>4.15E-4</v>
      </c>
    </row>
    <row r="85" spans="1:35" ht="12.75" customHeight="1" x14ac:dyDescent="0.25">
      <c r="A85" s="71">
        <v>-1.3667E-2</v>
      </c>
      <c r="B85" s="71">
        <v>-1.1939999999999999E-2</v>
      </c>
      <c r="C85" s="71">
        <v>-1.1010000000000001E-2</v>
      </c>
      <c r="D85" s="71">
        <v>-1.025E-2</v>
      </c>
      <c r="E85" s="71">
        <v>-9.7879999999999998E-3</v>
      </c>
      <c r="F85" s="71">
        <v>-9.1240000000000002E-3</v>
      </c>
      <c r="G85" s="71">
        <v>-8.5380000000000005E-3</v>
      </c>
      <c r="H85" s="71">
        <v>-8.0750000000000006E-3</v>
      </c>
      <c r="I85" s="71">
        <v>-7.6439999999999998E-3</v>
      </c>
      <c r="J85" s="71">
        <v>-7.2420000000000002E-3</v>
      </c>
      <c r="K85" s="71">
        <v>-6.6480000000000003E-3</v>
      </c>
      <c r="L85" s="71">
        <v>-6.2389999999999998E-3</v>
      </c>
      <c r="M85" s="71">
        <v>-5.6049999999999997E-3</v>
      </c>
      <c r="N85" s="71">
        <v>-5.0419999999999996E-3</v>
      </c>
      <c r="O85" s="71">
        <v>-4.725E-3</v>
      </c>
      <c r="P85" s="71">
        <v>-4.2079999999999999E-3</v>
      </c>
      <c r="Q85" s="71">
        <v>-3.6029999999999999E-3</v>
      </c>
      <c r="R85" s="71">
        <v>-3.0899999999999999E-3</v>
      </c>
      <c r="S85" s="71">
        <v>-2.6489999999999999E-3</v>
      </c>
      <c r="T85" s="71">
        <v>-2.1099999999999999E-3</v>
      </c>
      <c r="U85" s="71">
        <v>-1.722E-3</v>
      </c>
      <c r="V85" s="71">
        <v>-1.2669999999999999E-3</v>
      </c>
      <c r="W85" s="71">
        <v>-9.8299999999999993E-4</v>
      </c>
      <c r="X85" s="71">
        <v>-2.6899999999999998E-4</v>
      </c>
      <c r="Y85" s="71">
        <v>0</v>
      </c>
      <c r="Z85" s="71">
        <v>6.6000000000000005E-5</v>
      </c>
      <c r="AA85" s="71">
        <v>1.2999999999999999E-4</v>
      </c>
      <c r="AB85" s="71">
        <v>2.3599999999999999E-4</v>
      </c>
      <c r="AC85" s="71">
        <v>7.2000000000000002E-5</v>
      </c>
      <c r="AD85" s="71">
        <v>-3.8999999999999999E-5</v>
      </c>
      <c r="AE85" s="71">
        <v>1.9000000000000001E-5</v>
      </c>
      <c r="AF85" s="71">
        <v>1.5899999999999999E-4</v>
      </c>
      <c r="AG85" s="71">
        <v>2.41E-4</v>
      </c>
      <c r="AH85" s="71">
        <v>2.99E-4</v>
      </c>
      <c r="AI85" s="71">
        <v>3.2000000000000003E-4</v>
      </c>
    </row>
    <row r="86" spans="1:35" ht="12.75" customHeight="1" x14ac:dyDescent="0.25">
      <c r="A86" s="71">
        <v>-1.3191E-2</v>
      </c>
      <c r="B86" s="71">
        <v>-1.1483E-2</v>
      </c>
      <c r="C86" s="71">
        <v>-1.0573000000000001E-2</v>
      </c>
      <c r="D86" s="71">
        <v>-9.8600000000000007E-3</v>
      </c>
      <c r="E86" s="71">
        <v>-9.3620000000000005E-3</v>
      </c>
      <c r="F86" s="71">
        <v>-8.7620000000000007E-3</v>
      </c>
      <c r="G86" s="71">
        <v>-8.1480000000000007E-3</v>
      </c>
      <c r="H86" s="71">
        <v>-7.705E-3</v>
      </c>
      <c r="I86" s="71">
        <v>-7.3239999999999998E-3</v>
      </c>
      <c r="J86" s="71">
        <v>-6.8009999999999998E-3</v>
      </c>
      <c r="K86" s="71">
        <v>-6.3359999999999996E-3</v>
      </c>
      <c r="L86" s="71">
        <v>-5.8919999999999997E-3</v>
      </c>
      <c r="M86" s="71">
        <v>-5.3140000000000001E-3</v>
      </c>
      <c r="N86" s="71">
        <v>-4.7210000000000004E-3</v>
      </c>
      <c r="O86" s="71">
        <v>-4.4099999999999999E-3</v>
      </c>
      <c r="P86" s="71">
        <v>-4.0229999999999997E-3</v>
      </c>
      <c r="Q86" s="71">
        <v>-3.4350000000000001E-3</v>
      </c>
      <c r="R86" s="71">
        <v>-2.8869999999999998E-3</v>
      </c>
      <c r="S86" s="71">
        <v>-2.4260000000000002E-3</v>
      </c>
      <c r="T86" s="71">
        <v>-1.8799999999999999E-3</v>
      </c>
      <c r="U86" s="71">
        <v>-1.6280000000000001E-3</v>
      </c>
      <c r="V86" s="71">
        <v>-1.1609999999999999E-3</v>
      </c>
      <c r="W86" s="71">
        <v>-8.7500000000000002E-4</v>
      </c>
      <c r="X86" s="71">
        <v>-1.8200000000000001E-4</v>
      </c>
      <c r="Y86" s="71">
        <v>0</v>
      </c>
      <c r="Z86" s="71">
        <v>4.6E-5</v>
      </c>
      <c r="AA86" s="71">
        <v>1.1E-4</v>
      </c>
      <c r="AB86" s="71">
        <v>1.8100000000000001E-4</v>
      </c>
      <c r="AC86" s="71">
        <v>9.0000000000000006E-5</v>
      </c>
      <c r="AD86" s="71">
        <v>-8.8999999999999995E-5</v>
      </c>
      <c r="AE86" s="71">
        <v>-2.4000000000000001E-5</v>
      </c>
      <c r="AF86" s="71">
        <v>5.1E-5</v>
      </c>
      <c r="AG86" s="71">
        <v>1.9900000000000001E-4</v>
      </c>
      <c r="AH86" s="71">
        <v>2.8200000000000002E-4</v>
      </c>
      <c r="AI86" s="71">
        <v>2.0599999999999999E-4</v>
      </c>
    </row>
    <row r="87" spans="1:35" ht="12.75" customHeight="1" x14ac:dyDescent="0.25">
      <c r="A87" s="71">
        <v>-1.2936E-2</v>
      </c>
      <c r="B87" s="71">
        <v>-1.1271E-2</v>
      </c>
      <c r="C87" s="71">
        <v>-1.0387E-2</v>
      </c>
      <c r="D87" s="71">
        <v>-9.6600000000000002E-3</v>
      </c>
      <c r="E87" s="71">
        <v>-9.2320000000000006E-3</v>
      </c>
      <c r="F87" s="71">
        <v>-8.5880000000000001E-3</v>
      </c>
      <c r="G87" s="71">
        <v>-8.0269999999999994E-3</v>
      </c>
      <c r="H87" s="71">
        <v>-7.607E-3</v>
      </c>
      <c r="I87" s="71">
        <v>-7.2160000000000002E-3</v>
      </c>
      <c r="J87" s="71">
        <v>-6.6550000000000003E-3</v>
      </c>
      <c r="K87" s="71">
        <v>-6.2649999999999997E-3</v>
      </c>
      <c r="L87" s="71">
        <v>-5.7800000000000004E-3</v>
      </c>
      <c r="M87" s="71">
        <v>-5.215E-3</v>
      </c>
      <c r="N87" s="71">
        <v>-4.6220000000000002E-3</v>
      </c>
      <c r="O87" s="71">
        <v>-4.3949999999999996E-3</v>
      </c>
      <c r="P87" s="71">
        <v>-3.8839999999999999E-3</v>
      </c>
      <c r="Q87" s="71">
        <v>-3.32E-3</v>
      </c>
      <c r="R87" s="71">
        <v>-2.9099999999999998E-3</v>
      </c>
      <c r="S87" s="71">
        <v>-2.444E-3</v>
      </c>
      <c r="T87" s="71">
        <v>-1.9580000000000001E-3</v>
      </c>
      <c r="U87" s="71">
        <v>-1.5969999999999999E-3</v>
      </c>
      <c r="V87" s="71">
        <v>-1.1199999999999999E-3</v>
      </c>
      <c r="W87" s="71">
        <v>-8.5599999999999999E-4</v>
      </c>
      <c r="X87" s="71">
        <v>-1.74E-4</v>
      </c>
      <c r="Y87" s="71">
        <v>0</v>
      </c>
      <c r="Z87" s="71">
        <v>-7.7000000000000001E-5</v>
      </c>
      <c r="AA87" s="71">
        <v>-5.5999999999999999E-5</v>
      </c>
      <c r="AB87" s="71">
        <v>2.5999999999999998E-5</v>
      </c>
      <c r="AC87" s="71">
        <v>-9.8999999999999994E-5</v>
      </c>
      <c r="AD87" s="71">
        <v>-2.4699999999999999E-4</v>
      </c>
      <c r="AE87" s="71">
        <v>-1.93E-4</v>
      </c>
      <c r="AF87" s="71">
        <v>-9.2999999999999997E-5</v>
      </c>
      <c r="AG87" s="71">
        <v>1.5E-5</v>
      </c>
      <c r="AH87" s="71">
        <v>6.2000000000000003E-5</v>
      </c>
      <c r="AI87" s="71">
        <v>1.1400000000000001E-4</v>
      </c>
    </row>
    <row r="88" spans="1:35" ht="12.75" customHeight="1" x14ac:dyDescent="0.25">
      <c r="A88" s="71">
        <v>-1.2818E-2</v>
      </c>
      <c r="B88" s="71">
        <v>-1.1147000000000001E-2</v>
      </c>
      <c r="C88" s="71">
        <v>-1.0215999999999999E-2</v>
      </c>
      <c r="D88" s="71">
        <v>-9.5650000000000006E-3</v>
      </c>
      <c r="E88" s="71">
        <v>-9.1319999999999995E-3</v>
      </c>
      <c r="F88" s="71">
        <v>-8.4399999999999996E-3</v>
      </c>
      <c r="G88" s="71">
        <v>-7.9509999999999997E-3</v>
      </c>
      <c r="H88" s="71">
        <v>-7.5259999999999997E-3</v>
      </c>
      <c r="I88" s="71">
        <v>-7.058E-3</v>
      </c>
      <c r="J88" s="71">
        <v>-6.5399999999999998E-3</v>
      </c>
      <c r="K88" s="71">
        <v>-6.169E-3</v>
      </c>
      <c r="L88" s="71">
        <v>-5.7580000000000001E-3</v>
      </c>
      <c r="M88" s="71">
        <v>-5.1219999999999998E-3</v>
      </c>
      <c r="N88" s="71">
        <v>-4.5719999999999997E-3</v>
      </c>
      <c r="O88" s="71">
        <v>-4.2849999999999997E-3</v>
      </c>
      <c r="P88" s="71">
        <v>-3.8070000000000001E-3</v>
      </c>
      <c r="Q88" s="71">
        <v>-3.2039999999999998E-3</v>
      </c>
      <c r="R88" s="71">
        <v>-2.7169999999999998E-3</v>
      </c>
      <c r="S88" s="71">
        <v>-2.3969999999999998E-3</v>
      </c>
      <c r="T88" s="71">
        <v>-1.7780000000000001E-3</v>
      </c>
      <c r="U88" s="71">
        <v>-1.5219999999999999E-3</v>
      </c>
      <c r="V88" s="71">
        <v>-1.0330000000000001E-3</v>
      </c>
      <c r="W88" s="71">
        <v>-7.8299999999999995E-4</v>
      </c>
      <c r="X88" s="71">
        <v>-1.7799999999999999E-4</v>
      </c>
      <c r="Y88" s="71">
        <v>0</v>
      </c>
      <c r="Z88" s="71">
        <v>-1.03E-4</v>
      </c>
      <c r="AA88" s="71">
        <v>-5.1E-5</v>
      </c>
      <c r="AB88" s="71">
        <v>1.2E-5</v>
      </c>
      <c r="AC88" s="71">
        <v>-2.1100000000000001E-4</v>
      </c>
      <c r="AD88" s="71">
        <v>-2.7399999999999999E-4</v>
      </c>
      <c r="AE88" s="71">
        <v>-2.5799999999999998E-4</v>
      </c>
      <c r="AF88" s="71">
        <v>-8.2000000000000001E-5</v>
      </c>
      <c r="AG88" s="71">
        <v>-1.05E-4</v>
      </c>
      <c r="AH88" s="71">
        <v>8.0000000000000007E-5</v>
      </c>
      <c r="AI88" s="71">
        <v>-2.0000000000000002E-5</v>
      </c>
    </row>
    <row r="89" spans="1:35" ht="12.75" customHeight="1" x14ac:dyDescent="0.2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</row>
    <row r="90" spans="1:35" ht="12.75" x14ac:dyDescent="0.2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</row>
    <row r="91" spans="1:35" ht="12.75" x14ac:dyDescent="0.2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</row>
    <row r="92" spans="1:35" ht="12.75" x14ac:dyDescent="0.2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</row>
    <row r="93" spans="1:35" ht="12.75" x14ac:dyDescent="0.2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</row>
    <row r="94" spans="1:35" ht="12.75" x14ac:dyDescent="0.2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</row>
    <row r="95" spans="1:35" ht="12.75" x14ac:dyDescent="0.2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</row>
    <row r="96" spans="1:35" ht="12.75" x14ac:dyDescent="0.2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</row>
    <row r="97" spans="1:35" ht="12.75" x14ac:dyDescent="0.2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</row>
    <row r="98" spans="1:35" ht="12.75" x14ac:dyDescent="0.2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</row>
    <row r="99" spans="1:35" ht="12.75" x14ac:dyDescent="0.2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</row>
    <row r="100" spans="1:35" ht="12.75" x14ac:dyDescent="0.2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</row>
    <row r="101" spans="1:35" ht="12.75" x14ac:dyDescent="0.2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</row>
    <row r="102" spans="1:35" ht="12.75" x14ac:dyDescent="0.2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</row>
    <row r="103" spans="1:35" ht="12.75" x14ac:dyDescent="0.2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</row>
    <row r="104" spans="1:35" ht="12.75" x14ac:dyDescent="0.2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</row>
    <row r="105" spans="1:35" ht="12.75" x14ac:dyDescent="0.2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</row>
    <row r="106" spans="1:35" ht="12.75" x14ac:dyDescent="0.2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</row>
    <row r="107" spans="1:35" ht="12.75" x14ac:dyDescent="0.2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</row>
    <row r="108" spans="1:35" ht="12.75" x14ac:dyDescent="0.2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</row>
    <row r="109" spans="1:35" ht="12.75" x14ac:dyDescent="0.2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</row>
    <row r="110" spans="1:35" ht="12.75" x14ac:dyDescent="0.2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</row>
    <row r="111" spans="1:35" ht="12.75" x14ac:dyDescent="0.2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</row>
    <row r="112" spans="1:35" ht="12.75" x14ac:dyDescent="0.2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</row>
    <row r="113" spans="1:35" ht="12.75" x14ac:dyDescent="0.2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</row>
    <row r="114" spans="1:35" ht="12.75" x14ac:dyDescent="0.2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</row>
    <row r="115" spans="1:35" ht="12.75" x14ac:dyDescent="0.2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</row>
    <row r="116" spans="1:35" ht="12.75" x14ac:dyDescent="0.2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</row>
    <row r="117" spans="1:35" ht="12.75" x14ac:dyDescent="0.2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</row>
    <row r="118" spans="1:35" ht="12.75" x14ac:dyDescent="0.2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</row>
    <row r="119" spans="1:35" ht="12.75" x14ac:dyDescent="0.2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</row>
    <row r="120" spans="1:35" ht="12.75" x14ac:dyDescent="0.2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</row>
    <row r="121" spans="1:35" ht="12.75" x14ac:dyDescent="0.2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</row>
    <row r="122" spans="1:35" ht="12.75" x14ac:dyDescent="0.2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</row>
    <row r="123" spans="1:35" ht="12.75" x14ac:dyDescent="0.2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</row>
    <row r="124" spans="1:35" ht="12.75" x14ac:dyDescent="0.2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</row>
    <row r="125" spans="1:35" ht="12.75" x14ac:dyDescent="0.2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</row>
    <row r="126" spans="1:35" ht="12.75" x14ac:dyDescent="0.2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</row>
    <row r="127" spans="1:35" ht="12.75" x14ac:dyDescent="0.2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</row>
    <row r="128" spans="1:35" ht="12.75" x14ac:dyDescent="0.2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</row>
    <row r="129" spans="1:35" ht="12.75" x14ac:dyDescent="0.2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</row>
    <row r="130" spans="1:35" ht="12.75" x14ac:dyDescent="0.2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</row>
    <row r="131" spans="1:35" ht="12.75" x14ac:dyDescent="0.2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</row>
    <row r="132" spans="1:35" ht="12.75" x14ac:dyDescent="0.2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</row>
    <row r="133" spans="1:35" ht="12.75" x14ac:dyDescent="0.2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</row>
    <row r="134" spans="1:35" ht="12.75" x14ac:dyDescent="0.2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</row>
    <row r="135" spans="1:35" ht="12.75" x14ac:dyDescent="0.2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</row>
    <row r="136" spans="1:35" ht="12.75" x14ac:dyDescent="0.2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</row>
    <row r="137" spans="1:35" ht="12.75" x14ac:dyDescent="0.2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</row>
    <row r="138" spans="1:35" ht="12.75" x14ac:dyDescent="0.2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  <c r="AH138" s="73"/>
      <c r="AI138" s="73"/>
    </row>
    <row r="139" spans="1:35" ht="12.75" x14ac:dyDescent="0.2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</row>
    <row r="140" spans="1:35" ht="12.75" x14ac:dyDescent="0.2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</row>
    <row r="141" spans="1:35" ht="12.75" x14ac:dyDescent="0.2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73"/>
      <c r="AH141" s="73"/>
      <c r="AI141" s="73"/>
    </row>
    <row r="142" spans="1:35" ht="12.75" x14ac:dyDescent="0.2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</row>
    <row r="143" spans="1:35" ht="12.75" x14ac:dyDescent="0.2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73"/>
      <c r="AH143" s="73"/>
      <c r="AI143" s="73"/>
    </row>
    <row r="144" spans="1:35" ht="12.75" x14ac:dyDescent="0.2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</row>
    <row r="145" spans="1:35" ht="12.75" x14ac:dyDescent="0.2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</row>
    <row r="146" spans="1:35" ht="12.75" x14ac:dyDescent="0.2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</row>
    <row r="147" spans="1:35" ht="12.75" x14ac:dyDescent="0.2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</row>
    <row r="148" spans="1:35" ht="12.75" x14ac:dyDescent="0.2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</row>
    <row r="149" spans="1:35" ht="12.75" x14ac:dyDescent="0.2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</row>
    <row r="150" spans="1:35" ht="12.75" x14ac:dyDescent="0.2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</row>
    <row r="151" spans="1:35" ht="12.75" x14ac:dyDescent="0.2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</row>
    <row r="152" spans="1:35" ht="12.75" x14ac:dyDescent="0.2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</row>
    <row r="153" spans="1:35" ht="12.75" x14ac:dyDescent="0.2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3"/>
      <c r="AE153" s="73"/>
      <c r="AF153" s="73"/>
      <c r="AG153" s="73"/>
      <c r="AH153" s="73"/>
      <c r="AI153" s="73"/>
    </row>
    <row r="154" spans="1:35" ht="12.75" x14ac:dyDescent="0.2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</row>
    <row r="155" spans="1:35" ht="12.75" x14ac:dyDescent="0.2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  <c r="AD155" s="73"/>
      <c r="AE155" s="73"/>
      <c r="AF155" s="73"/>
      <c r="AG155" s="73"/>
      <c r="AH155" s="73"/>
      <c r="AI155" s="73"/>
    </row>
    <row r="156" spans="1:35" ht="12.75" x14ac:dyDescent="0.2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</row>
    <row r="157" spans="1:35" ht="12.75" x14ac:dyDescent="0.2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</row>
    <row r="158" spans="1:35" ht="12.75" x14ac:dyDescent="0.2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</row>
    <row r="159" spans="1:35" ht="12.75" x14ac:dyDescent="0.2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73"/>
      <c r="AH159" s="73"/>
      <c r="AI159" s="73"/>
    </row>
    <row r="160" spans="1:35" ht="12.75" x14ac:dyDescent="0.2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  <c r="AH160" s="73"/>
      <c r="AI160" s="73"/>
    </row>
    <row r="161" spans="1:35" ht="12.75" x14ac:dyDescent="0.2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  <c r="AC161" s="73"/>
      <c r="AD161" s="73"/>
      <c r="AE161" s="73"/>
      <c r="AF161" s="73"/>
      <c r="AG161" s="73"/>
      <c r="AH161" s="73"/>
      <c r="AI161" s="73"/>
    </row>
    <row r="162" spans="1:35" ht="12.75" x14ac:dyDescent="0.2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  <c r="AC162" s="73"/>
      <c r="AD162" s="73"/>
      <c r="AE162" s="73"/>
      <c r="AF162" s="73"/>
      <c r="AG162" s="73"/>
      <c r="AH162" s="73"/>
      <c r="AI162" s="73"/>
    </row>
    <row r="163" spans="1:35" ht="12.75" x14ac:dyDescent="0.2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73"/>
      <c r="AC163" s="73"/>
      <c r="AD163" s="73"/>
      <c r="AE163" s="73"/>
      <c r="AF163" s="73"/>
      <c r="AG163" s="73"/>
      <c r="AH163" s="73"/>
      <c r="AI163" s="73"/>
    </row>
    <row r="164" spans="1:35" ht="12.75" x14ac:dyDescent="0.2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  <c r="AE164" s="73"/>
      <c r="AF164" s="73"/>
      <c r="AG164" s="73"/>
      <c r="AH164" s="73"/>
      <c r="AI164" s="73"/>
    </row>
    <row r="165" spans="1:35" ht="12.75" x14ac:dyDescent="0.2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  <c r="AC165" s="73"/>
      <c r="AD165" s="73"/>
      <c r="AE165" s="73"/>
      <c r="AF165" s="73"/>
      <c r="AG165" s="73"/>
      <c r="AH165" s="73"/>
      <c r="AI165" s="73"/>
    </row>
    <row r="166" spans="1:35" ht="12.75" x14ac:dyDescent="0.2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  <c r="AH166" s="73"/>
      <c r="AI166" s="73"/>
    </row>
    <row r="167" spans="1:35" ht="12.75" x14ac:dyDescent="0.2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</row>
    <row r="168" spans="1:35" ht="12.75" x14ac:dyDescent="0.2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</row>
    <row r="169" spans="1:35" ht="12.75" x14ac:dyDescent="0.2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</row>
    <row r="170" spans="1:35" ht="12.75" x14ac:dyDescent="0.2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</row>
    <row r="171" spans="1:35" ht="12.75" x14ac:dyDescent="0.2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</row>
    <row r="172" spans="1:35" ht="12.75" x14ac:dyDescent="0.2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  <c r="AH172" s="73"/>
      <c r="AI172" s="73"/>
    </row>
    <row r="173" spans="1:35" ht="12.75" x14ac:dyDescent="0.2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3"/>
      <c r="AE173" s="73"/>
      <c r="AF173" s="73"/>
      <c r="AG173" s="73"/>
      <c r="AH173" s="73"/>
      <c r="AI173" s="73"/>
    </row>
    <row r="174" spans="1:35" ht="12.75" x14ac:dyDescent="0.2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73"/>
      <c r="AH174" s="73"/>
      <c r="AI174" s="73"/>
    </row>
    <row r="175" spans="1:35" ht="12.75" x14ac:dyDescent="0.2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</row>
    <row r="176" spans="1:35" ht="12.75" x14ac:dyDescent="0.2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</row>
    <row r="177" spans="1:35" ht="12.75" x14ac:dyDescent="0.2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3"/>
      <c r="AD177" s="73"/>
      <c r="AE177" s="73"/>
      <c r="AF177" s="73"/>
      <c r="AG177" s="73"/>
      <c r="AH177" s="73"/>
      <c r="AI177" s="73"/>
    </row>
    <row r="178" spans="1:35" ht="12.75" x14ac:dyDescent="0.2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  <c r="AD178" s="73"/>
      <c r="AE178" s="73"/>
      <c r="AF178" s="73"/>
      <c r="AG178" s="73"/>
      <c r="AH178" s="73"/>
      <c r="AI178" s="73"/>
    </row>
    <row r="179" spans="1:35" ht="12.75" x14ac:dyDescent="0.2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  <c r="AD179" s="73"/>
      <c r="AE179" s="73"/>
      <c r="AF179" s="73"/>
      <c r="AG179" s="73"/>
      <c r="AH179" s="73"/>
      <c r="AI179" s="73"/>
    </row>
    <row r="180" spans="1:35" ht="12.75" x14ac:dyDescent="0.2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  <c r="AC180" s="73"/>
      <c r="AD180" s="73"/>
      <c r="AE180" s="73"/>
      <c r="AF180" s="73"/>
      <c r="AG180" s="73"/>
      <c r="AH180" s="73"/>
      <c r="AI180" s="73"/>
    </row>
    <row r="181" spans="1:35" ht="12.75" x14ac:dyDescent="0.2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  <c r="AE181" s="73"/>
      <c r="AF181" s="73"/>
      <c r="AG181" s="73"/>
      <c r="AH181" s="73"/>
      <c r="AI181" s="73"/>
    </row>
    <row r="182" spans="1:35" ht="12.75" x14ac:dyDescent="0.2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  <c r="AD182" s="73"/>
      <c r="AE182" s="73"/>
      <c r="AF182" s="73"/>
      <c r="AG182" s="73"/>
      <c r="AH182" s="73"/>
      <c r="AI182" s="73"/>
    </row>
    <row r="183" spans="1:35" ht="12.75" x14ac:dyDescent="0.2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</row>
    <row r="184" spans="1:35" ht="12.75" x14ac:dyDescent="0.2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</row>
    <row r="185" spans="1:35" ht="12.75" x14ac:dyDescent="0.2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73"/>
      <c r="AH185" s="73"/>
      <c r="AI185" s="73"/>
    </row>
    <row r="186" spans="1:35" ht="12.75" x14ac:dyDescent="0.2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  <c r="AD186" s="73"/>
      <c r="AE186" s="73"/>
      <c r="AF186" s="73"/>
      <c r="AG186" s="73"/>
      <c r="AH186" s="73"/>
      <c r="AI186" s="73"/>
    </row>
    <row r="187" spans="1:35" ht="12.75" x14ac:dyDescent="0.2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  <c r="AB187" s="73"/>
      <c r="AC187" s="73"/>
      <c r="AD187" s="73"/>
      <c r="AE187" s="73"/>
      <c r="AF187" s="73"/>
      <c r="AG187" s="73"/>
      <c r="AH187" s="73"/>
      <c r="AI187" s="73"/>
    </row>
    <row r="188" spans="1:35" ht="12.75" x14ac:dyDescent="0.2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  <c r="AC188" s="73"/>
      <c r="AD188" s="73"/>
      <c r="AE188" s="73"/>
      <c r="AF188" s="73"/>
      <c r="AG188" s="73"/>
      <c r="AH188" s="73"/>
      <c r="AI188" s="73"/>
    </row>
    <row r="189" spans="1:35" ht="12.75" x14ac:dyDescent="0.2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73"/>
      <c r="AH189" s="73"/>
      <c r="AI189" s="73"/>
    </row>
    <row r="190" spans="1:35" ht="12.75" x14ac:dyDescent="0.2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73"/>
      <c r="AH190" s="73"/>
      <c r="AI190" s="73"/>
    </row>
    <row r="191" spans="1:35" ht="12.75" x14ac:dyDescent="0.2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  <c r="AD191" s="73"/>
      <c r="AE191" s="73"/>
      <c r="AF191" s="73"/>
      <c r="AG191" s="73"/>
      <c r="AH191" s="73"/>
      <c r="AI191" s="73"/>
    </row>
    <row r="192" spans="1:35" ht="12.75" x14ac:dyDescent="0.2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  <c r="AG192" s="73"/>
      <c r="AH192" s="73"/>
      <c r="AI192" s="73"/>
    </row>
    <row r="193" spans="1:35" ht="12.75" x14ac:dyDescent="0.2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  <c r="AD193" s="73"/>
      <c r="AE193" s="73"/>
      <c r="AF193" s="73"/>
      <c r="AG193" s="73"/>
      <c r="AH193" s="73"/>
      <c r="AI193" s="73"/>
    </row>
    <row r="194" spans="1:35" ht="12.75" x14ac:dyDescent="0.2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  <c r="AB194" s="73"/>
      <c r="AC194" s="73"/>
      <c r="AD194" s="73"/>
      <c r="AE194" s="73"/>
      <c r="AF194" s="73"/>
      <c r="AG194" s="73"/>
      <c r="AH194" s="73"/>
      <c r="AI194" s="73"/>
    </row>
    <row r="195" spans="1:35" ht="12.75" x14ac:dyDescent="0.2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  <c r="AD195" s="73"/>
      <c r="AE195" s="73"/>
      <c r="AF195" s="73"/>
      <c r="AG195" s="73"/>
      <c r="AH195" s="73"/>
      <c r="AI195" s="73"/>
    </row>
    <row r="196" spans="1:35" ht="12.75" x14ac:dyDescent="0.2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</row>
    <row r="197" spans="1:35" ht="12.75" x14ac:dyDescent="0.2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  <c r="AD197" s="73"/>
      <c r="AE197" s="73"/>
      <c r="AF197" s="73"/>
      <c r="AG197" s="73"/>
      <c r="AH197" s="73"/>
      <c r="AI197" s="73"/>
    </row>
    <row r="198" spans="1:35" ht="12.75" x14ac:dyDescent="0.2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3"/>
      <c r="AD198" s="73"/>
      <c r="AE198" s="73"/>
      <c r="AF198" s="73"/>
      <c r="AG198" s="73"/>
      <c r="AH198" s="73"/>
      <c r="AI198" s="73"/>
    </row>
    <row r="199" spans="1:35" ht="12.75" x14ac:dyDescent="0.2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  <c r="AC199" s="73"/>
      <c r="AD199" s="73"/>
      <c r="AE199" s="73"/>
      <c r="AF199" s="73"/>
      <c r="AG199" s="73"/>
      <c r="AH199" s="73"/>
      <c r="AI199" s="73"/>
    </row>
    <row r="200" spans="1:35" ht="12.75" x14ac:dyDescent="0.2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  <c r="AD200" s="73"/>
      <c r="AE200" s="73"/>
      <c r="AF200" s="73"/>
      <c r="AG200" s="73"/>
      <c r="AH200" s="73"/>
      <c r="AI200" s="73"/>
    </row>
    <row r="201" spans="1:35" ht="12.75" x14ac:dyDescent="0.2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  <c r="AG201" s="73"/>
      <c r="AH201" s="73"/>
      <c r="AI201" s="73"/>
    </row>
    <row r="202" spans="1:35" ht="12.75" x14ac:dyDescent="0.2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  <c r="AD202" s="73"/>
      <c r="AE202" s="73"/>
      <c r="AF202" s="73"/>
      <c r="AG202" s="73"/>
      <c r="AH202" s="73"/>
      <c r="AI202" s="73"/>
    </row>
    <row r="203" spans="1:35" ht="12.75" x14ac:dyDescent="0.2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  <c r="AD203" s="73"/>
      <c r="AE203" s="73"/>
      <c r="AF203" s="73"/>
      <c r="AG203" s="73"/>
      <c r="AH203" s="73"/>
      <c r="AI203" s="73"/>
    </row>
    <row r="204" spans="1:35" ht="12.75" x14ac:dyDescent="0.2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  <c r="AG204" s="73"/>
      <c r="AH204" s="73"/>
      <c r="AI204" s="73"/>
    </row>
    <row r="205" spans="1:35" ht="12.75" x14ac:dyDescent="0.2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  <c r="AG205" s="73"/>
      <c r="AH205" s="73"/>
      <c r="AI205" s="73"/>
    </row>
    <row r="206" spans="1:35" ht="12.75" x14ac:dyDescent="0.2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  <c r="AD206" s="73"/>
      <c r="AE206" s="73"/>
      <c r="AF206" s="73"/>
      <c r="AG206" s="73"/>
      <c r="AH206" s="73"/>
      <c r="AI206" s="73"/>
    </row>
    <row r="207" spans="1:35" ht="12.75" x14ac:dyDescent="0.2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  <c r="AC207" s="73"/>
      <c r="AD207" s="73"/>
      <c r="AE207" s="73"/>
      <c r="AF207" s="73"/>
      <c r="AG207" s="73"/>
      <c r="AH207" s="73"/>
      <c r="AI207" s="73"/>
    </row>
    <row r="208" spans="1:35" ht="12.75" x14ac:dyDescent="0.2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  <c r="AG208" s="73"/>
      <c r="AH208" s="73"/>
      <c r="AI208" s="73"/>
    </row>
    <row r="209" spans="1:35" ht="12.75" x14ac:dyDescent="0.2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  <c r="AD209" s="73"/>
      <c r="AE209" s="73"/>
      <c r="AF209" s="73"/>
      <c r="AG209" s="73"/>
      <c r="AH209" s="73"/>
      <c r="AI209" s="73"/>
    </row>
    <row r="210" spans="1:35" ht="12.75" x14ac:dyDescent="0.2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  <c r="AG210" s="73"/>
      <c r="AH210" s="73"/>
      <c r="AI210" s="73"/>
    </row>
    <row r="211" spans="1:35" ht="12.75" x14ac:dyDescent="0.2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  <c r="AD211" s="73"/>
      <c r="AE211" s="73"/>
      <c r="AF211" s="73"/>
      <c r="AG211" s="73"/>
      <c r="AH211" s="73"/>
      <c r="AI211" s="73"/>
    </row>
    <row r="212" spans="1:35" ht="12.75" x14ac:dyDescent="0.2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  <c r="AG212" s="73"/>
      <c r="AH212" s="73"/>
      <c r="AI212" s="73"/>
    </row>
    <row r="213" spans="1:35" ht="12.75" x14ac:dyDescent="0.2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  <c r="AD213" s="73"/>
      <c r="AE213" s="73"/>
      <c r="AF213" s="73"/>
      <c r="AG213" s="73"/>
      <c r="AH213" s="73"/>
      <c r="AI213" s="73"/>
    </row>
    <row r="214" spans="1:35" ht="12.75" x14ac:dyDescent="0.2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  <c r="AC214" s="73"/>
      <c r="AD214" s="73"/>
      <c r="AE214" s="73"/>
      <c r="AF214" s="73"/>
      <c r="AG214" s="73"/>
      <c r="AH214" s="73"/>
      <c r="AI214" s="73"/>
    </row>
    <row r="215" spans="1:35" ht="12.75" x14ac:dyDescent="0.2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  <c r="AD215" s="73"/>
      <c r="AE215" s="73"/>
      <c r="AF215" s="73"/>
      <c r="AG215" s="73"/>
      <c r="AH215" s="73"/>
      <c r="AI215" s="73"/>
    </row>
    <row r="216" spans="1:35" ht="12.75" x14ac:dyDescent="0.2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  <c r="AD216" s="73"/>
      <c r="AE216" s="73"/>
      <c r="AF216" s="73"/>
      <c r="AG216" s="73"/>
      <c r="AH216" s="73"/>
      <c r="AI216" s="73"/>
    </row>
    <row r="217" spans="1:35" ht="12.75" x14ac:dyDescent="0.2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  <c r="AG217" s="73"/>
      <c r="AH217" s="73"/>
      <c r="AI217" s="73"/>
    </row>
    <row r="218" spans="1:35" ht="12.75" x14ac:dyDescent="0.2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73"/>
      <c r="AH218" s="73"/>
      <c r="AI218" s="73"/>
    </row>
    <row r="219" spans="1:35" ht="12.75" x14ac:dyDescent="0.2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3"/>
      <c r="AH219" s="73"/>
      <c r="AI219" s="73"/>
    </row>
    <row r="220" spans="1:35" ht="12.75" x14ac:dyDescent="0.2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  <c r="AG220" s="73"/>
      <c r="AH220" s="73"/>
      <c r="AI220" s="73"/>
    </row>
    <row r="221" spans="1:35" ht="12.75" x14ac:dyDescent="0.2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  <c r="AG221" s="73"/>
      <c r="AH221" s="73"/>
      <c r="AI221" s="73"/>
    </row>
    <row r="222" spans="1:35" ht="12.75" x14ac:dyDescent="0.2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  <c r="AG222" s="73"/>
      <c r="AH222" s="73"/>
      <c r="AI222" s="73"/>
    </row>
    <row r="223" spans="1:35" ht="12.75" x14ac:dyDescent="0.2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</row>
    <row r="224" spans="1:35" ht="12.75" x14ac:dyDescent="0.2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</row>
    <row r="225" spans="1:35" ht="12.75" x14ac:dyDescent="0.2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</row>
    <row r="226" spans="1:35" ht="12.75" x14ac:dyDescent="0.2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</row>
    <row r="227" spans="1:35" ht="12.75" x14ac:dyDescent="0.2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  <c r="AD227" s="73"/>
      <c r="AE227" s="73"/>
      <c r="AF227" s="73"/>
      <c r="AG227" s="73"/>
      <c r="AH227" s="73"/>
      <c r="AI227" s="73"/>
    </row>
    <row r="228" spans="1:35" ht="12.75" x14ac:dyDescent="0.2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73"/>
      <c r="AH228" s="73"/>
      <c r="AI228" s="73"/>
    </row>
    <row r="229" spans="1:35" ht="12.75" x14ac:dyDescent="0.2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  <c r="AG229" s="73"/>
      <c r="AH229" s="73"/>
      <c r="AI229" s="73"/>
    </row>
    <row r="230" spans="1:35" ht="12.75" x14ac:dyDescent="0.2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  <c r="AD230" s="73"/>
      <c r="AE230" s="73"/>
      <c r="AF230" s="73"/>
      <c r="AG230" s="73"/>
      <c r="AH230" s="73"/>
      <c r="AI230" s="73"/>
    </row>
    <row r="231" spans="1:35" ht="12.75" x14ac:dyDescent="0.2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  <c r="AC231" s="73"/>
      <c r="AD231" s="73"/>
      <c r="AE231" s="73"/>
      <c r="AF231" s="73"/>
      <c r="AG231" s="73"/>
      <c r="AH231" s="73"/>
      <c r="AI231" s="73"/>
    </row>
    <row r="232" spans="1:35" ht="12.75" x14ac:dyDescent="0.2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</row>
    <row r="233" spans="1:35" ht="12.75" x14ac:dyDescent="0.2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  <c r="AC233" s="73"/>
      <c r="AD233" s="73"/>
      <c r="AE233" s="73"/>
      <c r="AF233" s="73"/>
      <c r="AG233" s="73"/>
      <c r="AH233" s="73"/>
      <c r="AI233" s="73"/>
    </row>
    <row r="234" spans="1:35" ht="12.75" x14ac:dyDescent="0.2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  <c r="AH234" s="73"/>
      <c r="AI234" s="73"/>
    </row>
    <row r="235" spans="1:35" ht="12.75" x14ac:dyDescent="0.2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  <c r="AD235" s="73"/>
      <c r="AE235" s="73"/>
      <c r="AF235" s="73"/>
      <c r="AG235" s="73"/>
      <c r="AH235" s="73"/>
      <c r="AI235" s="73"/>
    </row>
    <row r="236" spans="1:35" ht="12.75" x14ac:dyDescent="0.2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  <c r="AC236" s="73"/>
      <c r="AD236" s="73"/>
      <c r="AE236" s="73"/>
      <c r="AF236" s="73"/>
      <c r="AG236" s="73"/>
      <c r="AH236" s="73"/>
      <c r="AI236" s="73"/>
    </row>
    <row r="237" spans="1:35" ht="12.75" x14ac:dyDescent="0.2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  <c r="AB237" s="73"/>
      <c r="AC237" s="73"/>
      <c r="AD237" s="73"/>
      <c r="AE237" s="73"/>
      <c r="AF237" s="73"/>
      <c r="AG237" s="73"/>
      <c r="AH237" s="73"/>
      <c r="AI237" s="73"/>
    </row>
    <row r="238" spans="1:35" ht="12.75" x14ac:dyDescent="0.2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  <c r="AB238" s="73"/>
      <c r="AC238" s="73"/>
      <c r="AD238" s="73"/>
      <c r="AE238" s="73"/>
      <c r="AF238" s="73"/>
      <c r="AG238" s="73"/>
      <c r="AH238" s="73"/>
      <c r="AI238" s="73"/>
    </row>
    <row r="239" spans="1:35" ht="12.75" x14ac:dyDescent="0.2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  <c r="AB239" s="73"/>
      <c r="AC239" s="73"/>
      <c r="AD239" s="73"/>
      <c r="AE239" s="73"/>
      <c r="AF239" s="73"/>
      <c r="AG239" s="73"/>
      <c r="AH239" s="73"/>
      <c r="AI239" s="73"/>
    </row>
    <row r="240" spans="1:35" ht="12.75" x14ac:dyDescent="0.2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  <c r="AB240" s="73"/>
      <c r="AC240" s="73"/>
      <c r="AD240" s="73"/>
      <c r="AE240" s="73"/>
      <c r="AF240" s="73"/>
      <c r="AG240" s="73"/>
      <c r="AH240" s="73"/>
      <c r="AI240" s="73"/>
    </row>
    <row r="241" spans="1:35" ht="12.75" x14ac:dyDescent="0.2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  <c r="AB241" s="73"/>
      <c r="AC241" s="73"/>
      <c r="AD241" s="73"/>
      <c r="AE241" s="73"/>
      <c r="AF241" s="73"/>
      <c r="AG241" s="73"/>
      <c r="AH241" s="73"/>
      <c r="AI241" s="73"/>
    </row>
    <row r="242" spans="1:35" ht="12.75" x14ac:dyDescent="0.2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  <c r="AB242" s="73"/>
      <c r="AC242" s="73"/>
      <c r="AD242" s="73"/>
      <c r="AE242" s="73"/>
      <c r="AF242" s="73"/>
      <c r="AG242" s="73"/>
      <c r="AH242" s="73"/>
      <c r="AI242" s="73"/>
    </row>
    <row r="243" spans="1:35" ht="12.75" x14ac:dyDescent="0.2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  <c r="AB243" s="73"/>
      <c r="AC243" s="73"/>
      <c r="AD243" s="73"/>
      <c r="AE243" s="73"/>
      <c r="AF243" s="73"/>
      <c r="AG243" s="73"/>
      <c r="AH243" s="73"/>
      <c r="AI243" s="73"/>
    </row>
    <row r="244" spans="1:35" ht="12.75" x14ac:dyDescent="0.2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  <c r="AC244" s="73"/>
      <c r="AD244" s="73"/>
      <c r="AE244" s="73"/>
      <c r="AF244" s="73"/>
      <c r="AG244" s="73"/>
      <c r="AH244" s="73"/>
      <c r="AI244" s="73"/>
    </row>
    <row r="245" spans="1:35" ht="12.75" x14ac:dyDescent="0.2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  <c r="AB245" s="73"/>
      <c r="AC245" s="73"/>
      <c r="AD245" s="73"/>
      <c r="AE245" s="73"/>
      <c r="AF245" s="73"/>
      <c r="AG245" s="73"/>
      <c r="AH245" s="73"/>
      <c r="AI245" s="73"/>
    </row>
    <row r="246" spans="1:35" ht="12.75" x14ac:dyDescent="0.2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  <c r="AC246" s="73"/>
      <c r="AD246" s="73"/>
      <c r="AE246" s="73"/>
      <c r="AF246" s="73"/>
      <c r="AG246" s="73"/>
      <c r="AH246" s="73"/>
      <c r="AI246" s="73"/>
    </row>
    <row r="247" spans="1:35" ht="12.75" x14ac:dyDescent="0.2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3"/>
      <c r="AB247" s="73"/>
      <c r="AC247" s="73"/>
      <c r="AD247" s="73"/>
      <c r="AE247" s="73"/>
      <c r="AF247" s="73"/>
      <c r="AG247" s="73"/>
      <c r="AH247" s="73"/>
      <c r="AI247" s="73"/>
    </row>
    <row r="248" spans="1:35" ht="12.75" x14ac:dyDescent="0.2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  <c r="AB248" s="73"/>
      <c r="AC248" s="73"/>
      <c r="AD248" s="73"/>
      <c r="AE248" s="73"/>
      <c r="AF248" s="73"/>
      <c r="AG248" s="73"/>
      <c r="AH248" s="73"/>
      <c r="AI248" s="73"/>
    </row>
    <row r="249" spans="1:35" ht="12.75" x14ac:dyDescent="0.2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73"/>
      <c r="AH249" s="73"/>
      <c r="AI249" s="73"/>
    </row>
    <row r="250" spans="1:35" ht="12.75" x14ac:dyDescent="0.2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  <c r="AB250" s="73"/>
      <c r="AC250" s="73"/>
      <c r="AD250" s="73"/>
      <c r="AE250" s="73"/>
      <c r="AF250" s="73"/>
      <c r="AG250" s="73"/>
      <c r="AH250" s="73"/>
      <c r="AI250" s="73"/>
    </row>
    <row r="251" spans="1:35" ht="12.75" x14ac:dyDescent="0.2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  <c r="AB251" s="73"/>
      <c r="AC251" s="73"/>
      <c r="AD251" s="73"/>
      <c r="AE251" s="73"/>
      <c r="AF251" s="73"/>
      <c r="AG251" s="73"/>
      <c r="AH251" s="73"/>
      <c r="AI251" s="73"/>
    </row>
    <row r="252" spans="1:35" ht="12.75" x14ac:dyDescent="0.2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  <c r="AB252" s="73"/>
      <c r="AC252" s="73"/>
      <c r="AD252" s="73"/>
      <c r="AE252" s="73"/>
      <c r="AF252" s="73"/>
      <c r="AG252" s="73"/>
      <c r="AH252" s="73"/>
      <c r="AI252" s="73"/>
    </row>
    <row r="253" spans="1:35" ht="12.75" x14ac:dyDescent="0.2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  <c r="AB253" s="73"/>
      <c r="AC253" s="73"/>
      <c r="AD253" s="73"/>
      <c r="AE253" s="73"/>
      <c r="AF253" s="73"/>
      <c r="AG253" s="73"/>
      <c r="AH253" s="73"/>
      <c r="AI253" s="73"/>
    </row>
    <row r="254" spans="1:35" ht="12.75" x14ac:dyDescent="0.2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  <c r="AB254" s="73"/>
      <c r="AC254" s="73"/>
      <c r="AD254" s="73"/>
      <c r="AE254" s="73"/>
      <c r="AF254" s="73"/>
      <c r="AG254" s="73"/>
      <c r="AH254" s="73"/>
      <c r="AI254" s="73"/>
    </row>
    <row r="255" spans="1:35" ht="12.75" x14ac:dyDescent="0.2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  <c r="AB255" s="73"/>
      <c r="AC255" s="73"/>
      <c r="AD255" s="73"/>
      <c r="AE255" s="73"/>
      <c r="AF255" s="73"/>
      <c r="AG255" s="73"/>
      <c r="AH255" s="73"/>
      <c r="AI255" s="73"/>
    </row>
    <row r="256" spans="1:35" ht="12.75" x14ac:dyDescent="0.2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  <c r="AB256" s="73"/>
      <c r="AC256" s="73"/>
      <c r="AD256" s="73"/>
      <c r="AE256" s="73"/>
      <c r="AF256" s="73"/>
      <c r="AG256" s="73"/>
      <c r="AH256" s="73"/>
      <c r="AI256" s="73"/>
    </row>
    <row r="257" spans="1:35" ht="12.75" x14ac:dyDescent="0.2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  <c r="AA257" s="73"/>
      <c r="AB257" s="73"/>
      <c r="AC257" s="73"/>
      <c r="AD257" s="73"/>
      <c r="AE257" s="73"/>
      <c r="AF257" s="73"/>
      <c r="AG257" s="73"/>
      <c r="AH257" s="73"/>
      <c r="AI257" s="73"/>
    </row>
    <row r="258" spans="1:35" ht="12.75" x14ac:dyDescent="0.2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  <c r="AB258" s="73"/>
      <c r="AC258" s="73"/>
      <c r="AD258" s="73"/>
      <c r="AE258" s="73"/>
      <c r="AF258" s="73"/>
      <c r="AG258" s="73"/>
      <c r="AH258" s="73"/>
      <c r="AI258" s="73"/>
    </row>
    <row r="259" spans="1:35" ht="12.75" x14ac:dyDescent="0.2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  <c r="AB259" s="73"/>
      <c r="AC259" s="73"/>
      <c r="AD259" s="73"/>
      <c r="AE259" s="73"/>
      <c r="AF259" s="73"/>
      <c r="AG259" s="73"/>
      <c r="AH259" s="73"/>
      <c r="AI259" s="73"/>
    </row>
    <row r="260" spans="1:35" ht="12.75" x14ac:dyDescent="0.2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  <c r="AB260" s="73"/>
      <c r="AC260" s="73"/>
      <c r="AD260" s="73"/>
      <c r="AE260" s="73"/>
      <c r="AF260" s="73"/>
      <c r="AG260" s="73"/>
      <c r="AH260" s="73"/>
      <c r="AI260" s="73"/>
    </row>
    <row r="261" spans="1:35" ht="12.75" x14ac:dyDescent="0.2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3"/>
      <c r="AB261" s="73"/>
      <c r="AC261" s="73"/>
      <c r="AD261" s="73"/>
      <c r="AE261" s="73"/>
      <c r="AF261" s="73"/>
      <c r="AG261" s="73"/>
      <c r="AH261" s="73"/>
      <c r="AI261" s="73"/>
    </row>
    <row r="262" spans="1:35" ht="12.75" x14ac:dyDescent="0.2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  <c r="AB262" s="73"/>
      <c r="AC262" s="73"/>
      <c r="AD262" s="73"/>
      <c r="AE262" s="73"/>
      <c r="AF262" s="73"/>
      <c r="AG262" s="73"/>
      <c r="AH262" s="73"/>
      <c r="AI262" s="73"/>
    </row>
    <row r="263" spans="1:35" ht="12.75" x14ac:dyDescent="0.2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  <c r="AA263" s="73"/>
      <c r="AB263" s="73"/>
      <c r="AC263" s="73"/>
      <c r="AD263" s="73"/>
      <c r="AE263" s="73"/>
      <c r="AF263" s="73"/>
      <c r="AG263" s="73"/>
      <c r="AH263" s="73"/>
      <c r="AI263" s="73"/>
    </row>
    <row r="264" spans="1:35" ht="12.75" x14ac:dyDescent="0.2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  <c r="AA264" s="73"/>
      <c r="AB264" s="73"/>
      <c r="AC264" s="73"/>
      <c r="AD264" s="73"/>
      <c r="AE264" s="73"/>
      <c r="AF264" s="73"/>
      <c r="AG264" s="73"/>
      <c r="AH264" s="73"/>
      <c r="AI264" s="73"/>
    </row>
    <row r="265" spans="1:35" ht="12.75" x14ac:dyDescent="0.2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  <c r="AB265" s="73"/>
      <c r="AC265" s="73"/>
      <c r="AD265" s="73"/>
      <c r="AE265" s="73"/>
      <c r="AF265" s="73"/>
      <c r="AG265" s="73"/>
      <c r="AH265" s="73"/>
      <c r="AI265" s="73"/>
    </row>
    <row r="266" spans="1:35" ht="12.75" x14ac:dyDescent="0.2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  <c r="AB266" s="73"/>
      <c r="AC266" s="73"/>
      <c r="AD266" s="73"/>
      <c r="AE266" s="73"/>
      <c r="AF266" s="73"/>
      <c r="AG266" s="73"/>
      <c r="AH266" s="73"/>
      <c r="AI266" s="73"/>
    </row>
    <row r="267" spans="1:35" ht="12.75" x14ac:dyDescent="0.2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  <c r="AA267" s="73"/>
      <c r="AB267" s="73"/>
      <c r="AC267" s="73"/>
      <c r="AD267" s="73"/>
      <c r="AE267" s="73"/>
      <c r="AF267" s="73"/>
      <c r="AG267" s="73"/>
      <c r="AH267" s="73"/>
      <c r="AI267" s="73"/>
    </row>
    <row r="268" spans="1:35" ht="12.75" x14ac:dyDescent="0.2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  <c r="AB268" s="73"/>
      <c r="AC268" s="73"/>
      <c r="AD268" s="73"/>
      <c r="AE268" s="73"/>
      <c r="AF268" s="73"/>
      <c r="AG268" s="73"/>
      <c r="AH268" s="73"/>
      <c r="AI268" s="73"/>
    </row>
    <row r="269" spans="1:35" ht="12.75" x14ac:dyDescent="0.2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  <c r="AB269" s="73"/>
      <c r="AC269" s="73"/>
      <c r="AD269" s="73"/>
      <c r="AE269" s="73"/>
      <c r="AF269" s="73"/>
      <c r="AG269" s="73"/>
      <c r="AH269" s="73"/>
      <c r="AI269" s="73"/>
    </row>
    <row r="270" spans="1:35" ht="12.75" x14ac:dyDescent="0.2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  <c r="AB270" s="73"/>
      <c r="AC270" s="73"/>
      <c r="AD270" s="73"/>
      <c r="AE270" s="73"/>
      <c r="AF270" s="73"/>
      <c r="AG270" s="73"/>
      <c r="AH270" s="73"/>
      <c r="AI270" s="73"/>
    </row>
    <row r="271" spans="1:35" ht="12.75" x14ac:dyDescent="0.2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  <c r="AB271" s="73"/>
      <c r="AC271" s="73"/>
      <c r="AD271" s="73"/>
      <c r="AE271" s="73"/>
      <c r="AF271" s="73"/>
      <c r="AG271" s="73"/>
      <c r="AH271" s="73"/>
      <c r="AI271" s="73"/>
    </row>
    <row r="272" spans="1:35" ht="12.75" x14ac:dyDescent="0.2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  <c r="AB272" s="73"/>
      <c r="AC272" s="73"/>
      <c r="AD272" s="73"/>
      <c r="AE272" s="73"/>
      <c r="AF272" s="73"/>
      <c r="AG272" s="73"/>
      <c r="AH272" s="73"/>
      <c r="AI272" s="73"/>
    </row>
    <row r="273" spans="1:35" ht="12.75" x14ac:dyDescent="0.2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  <c r="AA273" s="73"/>
      <c r="AB273" s="73"/>
      <c r="AC273" s="73"/>
      <c r="AD273" s="73"/>
      <c r="AE273" s="73"/>
      <c r="AF273" s="73"/>
      <c r="AG273" s="73"/>
      <c r="AH273" s="73"/>
      <c r="AI273" s="73"/>
    </row>
    <row r="274" spans="1:35" ht="12.75" x14ac:dyDescent="0.2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  <c r="AA274" s="73"/>
      <c r="AB274" s="73"/>
      <c r="AC274" s="73"/>
      <c r="AD274" s="73"/>
      <c r="AE274" s="73"/>
      <c r="AF274" s="73"/>
      <c r="AG274" s="73"/>
      <c r="AH274" s="73"/>
      <c r="AI274" s="73"/>
    </row>
    <row r="275" spans="1:35" ht="12.75" x14ac:dyDescent="0.2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  <c r="AA275" s="73"/>
      <c r="AB275" s="73"/>
      <c r="AC275" s="73"/>
      <c r="AD275" s="73"/>
      <c r="AE275" s="73"/>
      <c r="AF275" s="73"/>
      <c r="AG275" s="73"/>
      <c r="AH275" s="73"/>
      <c r="AI275" s="73"/>
    </row>
    <row r="276" spans="1:35" ht="12.75" x14ac:dyDescent="0.2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  <c r="AA276" s="73"/>
      <c r="AB276" s="73"/>
      <c r="AC276" s="73"/>
      <c r="AD276" s="73"/>
      <c r="AE276" s="73"/>
      <c r="AF276" s="73"/>
      <c r="AG276" s="73"/>
      <c r="AH276" s="73"/>
      <c r="AI276" s="73"/>
    </row>
    <row r="277" spans="1:35" ht="12.75" x14ac:dyDescent="0.2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  <c r="AA277" s="73"/>
      <c r="AB277" s="73"/>
      <c r="AC277" s="73"/>
      <c r="AD277" s="73"/>
      <c r="AE277" s="73"/>
      <c r="AF277" s="73"/>
      <c r="AG277" s="73"/>
      <c r="AH277" s="73"/>
      <c r="AI277" s="73"/>
    </row>
    <row r="278" spans="1:35" ht="12.75" x14ac:dyDescent="0.2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3"/>
      <c r="AB278" s="73"/>
      <c r="AC278" s="73"/>
      <c r="AD278" s="73"/>
      <c r="AE278" s="73"/>
      <c r="AF278" s="73"/>
      <c r="AG278" s="73"/>
      <c r="AH278" s="73"/>
      <c r="AI278" s="73"/>
    </row>
    <row r="279" spans="1:35" ht="12.75" x14ac:dyDescent="0.2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  <c r="AA279" s="73"/>
      <c r="AB279" s="73"/>
      <c r="AC279" s="73"/>
      <c r="AD279" s="73"/>
      <c r="AE279" s="73"/>
      <c r="AF279" s="73"/>
      <c r="AG279" s="73"/>
      <c r="AH279" s="73"/>
      <c r="AI279" s="73"/>
    </row>
    <row r="280" spans="1:35" ht="12.75" x14ac:dyDescent="0.2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  <c r="AA280" s="73"/>
      <c r="AB280" s="73"/>
      <c r="AC280" s="73"/>
      <c r="AD280" s="73"/>
      <c r="AE280" s="73"/>
      <c r="AF280" s="73"/>
      <c r="AG280" s="73"/>
      <c r="AH280" s="73"/>
      <c r="AI280" s="73"/>
    </row>
    <row r="281" spans="1:35" ht="12.75" x14ac:dyDescent="0.2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  <c r="AA281" s="73"/>
      <c r="AB281" s="73"/>
      <c r="AC281" s="73"/>
      <c r="AD281" s="73"/>
      <c r="AE281" s="73"/>
      <c r="AF281" s="73"/>
      <c r="AG281" s="73"/>
      <c r="AH281" s="73"/>
      <c r="AI281" s="73"/>
    </row>
    <row r="282" spans="1:35" ht="12.75" x14ac:dyDescent="0.2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  <c r="AA282" s="73"/>
      <c r="AB282" s="73"/>
      <c r="AC282" s="73"/>
      <c r="AD282" s="73"/>
      <c r="AE282" s="73"/>
      <c r="AF282" s="73"/>
      <c r="AG282" s="73"/>
      <c r="AH282" s="73"/>
      <c r="AI282" s="73"/>
    </row>
    <row r="283" spans="1:35" ht="12.75" x14ac:dyDescent="0.2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  <c r="AA283" s="73"/>
      <c r="AB283" s="73"/>
      <c r="AC283" s="73"/>
      <c r="AD283" s="73"/>
      <c r="AE283" s="73"/>
      <c r="AF283" s="73"/>
      <c r="AG283" s="73"/>
      <c r="AH283" s="73"/>
      <c r="AI283" s="73"/>
    </row>
    <row r="284" spans="1:35" ht="12.75" x14ac:dyDescent="0.2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  <c r="AB284" s="73"/>
      <c r="AC284" s="73"/>
      <c r="AD284" s="73"/>
      <c r="AE284" s="73"/>
      <c r="AF284" s="73"/>
      <c r="AG284" s="73"/>
      <c r="AH284" s="73"/>
      <c r="AI284" s="73"/>
    </row>
    <row r="285" spans="1:35" ht="12.75" x14ac:dyDescent="0.2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  <c r="AB285" s="73"/>
      <c r="AC285" s="73"/>
      <c r="AD285" s="73"/>
      <c r="AE285" s="73"/>
      <c r="AF285" s="73"/>
      <c r="AG285" s="73"/>
      <c r="AH285" s="73"/>
      <c r="AI285" s="73"/>
    </row>
    <row r="286" spans="1:35" ht="12.75" x14ac:dyDescent="0.2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  <c r="AA286" s="73"/>
      <c r="AB286" s="73"/>
      <c r="AC286" s="73"/>
      <c r="AD286" s="73"/>
      <c r="AE286" s="73"/>
      <c r="AF286" s="73"/>
      <c r="AG286" s="73"/>
      <c r="AH286" s="73"/>
      <c r="AI286" s="73"/>
    </row>
    <row r="287" spans="1:35" ht="12.75" x14ac:dyDescent="0.2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  <c r="AA287" s="73"/>
      <c r="AB287" s="73"/>
      <c r="AC287" s="73"/>
      <c r="AD287" s="73"/>
      <c r="AE287" s="73"/>
      <c r="AF287" s="73"/>
      <c r="AG287" s="73"/>
      <c r="AH287" s="73"/>
      <c r="AI287" s="73"/>
    </row>
    <row r="288" spans="1:35" ht="12.75" x14ac:dyDescent="0.2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  <c r="AB288" s="73"/>
      <c r="AC288" s="73"/>
      <c r="AD288" s="73"/>
      <c r="AE288" s="73"/>
      <c r="AF288" s="73"/>
      <c r="AG288" s="73"/>
      <c r="AH288" s="73"/>
      <c r="AI288" s="73"/>
    </row>
    <row r="289" spans="1:35" ht="12.75" x14ac:dyDescent="0.2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  <c r="AB289" s="73"/>
      <c r="AC289" s="73"/>
      <c r="AD289" s="73"/>
      <c r="AE289" s="73"/>
      <c r="AF289" s="73"/>
      <c r="AG289" s="73"/>
      <c r="AH289" s="73"/>
      <c r="AI289" s="73"/>
    </row>
    <row r="290" spans="1:35" ht="12.75" x14ac:dyDescent="0.2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  <c r="AB290" s="73"/>
      <c r="AC290" s="73"/>
      <c r="AD290" s="73"/>
      <c r="AE290" s="73"/>
      <c r="AF290" s="73"/>
      <c r="AG290" s="73"/>
      <c r="AH290" s="73"/>
      <c r="AI290" s="73"/>
    </row>
    <row r="291" spans="1:35" ht="12.75" x14ac:dyDescent="0.2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  <c r="AB291" s="73"/>
      <c r="AC291" s="73"/>
      <c r="AD291" s="73"/>
      <c r="AE291" s="73"/>
      <c r="AF291" s="73"/>
      <c r="AG291" s="73"/>
      <c r="AH291" s="73"/>
      <c r="AI291" s="73"/>
    </row>
    <row r="292" spans="1:35" ht="12.75" x14ac:dyDescent="0.2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  <c r="AB292" s="73"/>
      <c r="AC292" s="73"/>
      <c r="AD292" s="73"/>
      <c r="AE292" s="73"/>
      <c r="AF292" s="73"/>
      <c r="AG292" s="73"/>
      <c r="AH292" s="73"/>
      <c r="AI292" s="73"/>
    </row>
    <row r="293" spans="1:35" ht="12.75" x14ac:dyDescent="0.2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  <c r="AB293" s="73"/>
      <c r="AC293" s="73"/>
      <c r="AD293" s="73"/>
      <c r="AE293" s="73"/>
      <c r="AF293" s="73"/>
      <c r="AG293" s="73"/>
      <c r="AH293" s="73"/>
      <c r="AI293" s="73"/>
    </row>
    <row r="294" spans="1:35" ht="12.75" x14ac:dyDescent="0.2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  <c r="AB294" s="73"/>
      <c r="AC294" s="73"/>
      <c r="AD294" s="73"/>
      <c r="AE294" s="73"/>
      <c r="AF294" s="73"/>
      <c r="AG294" s="73"/>
      <c r="AH294" s="73"/>
      <c r="AI294" s="73"/>
    </row>
    <row r="295" spans="1:35" ht="12.75" x14ac:dyDescent="0.2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  <c r="AB295" s="73"/>
      <c r="AC295" s="73"/>
      <c r="AD295" s="73"/>
      <c r="AE295" s="73"/>
      <c r="AF295" s="73"/>
      <c r="AG295" s="73"/>
      <c r="AH295" s="73"/>
      <c r="AI295" s="73"/>
    </row>
    <row r="296" spans="1:35" ht="12.75" x14ac:dyDescent="0.2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  <c r="AB296" s="73"/>
      <c r="AC296" s="73"/>
      <c r="AD296" s="73"/>
      <c r="AE296" s="73"/>
      <c r="AF296" s="73"/>
      <c r="AG296" s="73"/>
      <c r="AH296" s="73"/>
      <c r="AI296" s="73"/>
    </row>
    <row r="297" spans="1:35" ht="12.75" x14ac:dyDescent="0.2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3"/>
      <c r="AB297" s="73"/>
      <c r="AC297" s="73"/>
      <c r="AD297" s="73"/>
      <c r="AE297" s="73"/>
      <c r="AF297" s="73"/>
      <c r="AG297" s="73"/>
      <c r="AH297" s="73"/>
      <c r="AI297" s="73"/>
    </row>
    <row r="298" spans="1:35" ht="12.75" x14ac:dyDescent="0.2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  <c r="AB298" s="73"/>
      <c r="AC298" s="73"/>
      <c r="AD298" s="73"/>
      <c r="AE298" s="73"/>
      <c r="AF298" s="73"/>
      <c r="AG298" s="73"/>
      <c r="AH298" s="73"/>
      <c r="AI298" s="73"/>
    </row>
    <row r="299" spans="1:35" ht="12.75" x14ac:dyDescent="0.2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  <c r="AB299" s="73"/>
      <c r="AC299" s="73"/>
      <c r="AD299" s="73"/>
      <c r="AE299" s="73"/>
      <c r="AF299" s="73"/>
      <c r="AG299" s="73"/>
      <c r="AH299" s="73"/>
      <c r="AI299" s="73"/>
    </row>
    <row r="300" spans="1:35" ht="12.75" x14ac:dyDescent="0.2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  <c r="AB300" s="73"/>
      <c r="AC300" s="73"/>
      <c r="AD300" s="73"/>
      <c r="AE300" s="73"/>
      <c r="AF300" s="73"/>
      <c r="AG300" s="73"/>
      <c r="AH300" s="73"/>
      <c r="AI300" s="73"/>
    </row>
    <row r="301" spans="1:35" ht="12.75" x14ac:dyDescent="0.2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  <c r="AB301" s="73"/>
      <c r="AC301" s="73"/>
      <c r="AD301" s="73"/>
      <c r="AE301" s="73"/>
      <c r="AF301" s="73"/>
      <c r="AG301" s="73"/>
      <c r="AH301" s="73"/>
      <c r="AI301" s="73"/>
    </row>
    <row r="302" spans="1:35" ht="12.75" x14ac:dyDescent="0.2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  <c r="AB302" s="73"/>
      <c r="AC302" s="73"/>
      <c r="AD302" s="73"/>
      <c r="AE302" s="73"/>
      <c r="AF302" s="73"/>
      <c r="AG302" s="73"/>
      <c r="AH302" s="73"/>
      <c r="AI302" s="73"/>
    </row>
    <row r="303" spans="1:35" ht="12.75" x14ac:dyDescent="0.2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  <c r="AB303" s="73"/>
      <c r="AC303" s="73"/>
      <c r="AD303" s="73"/>
      <c r="AE303" s="73"/>
      <c r="AF303" s="73"/>
      <c r="AG303" s="73"/>
      <c r="AH303" s="73"/>
      <c r="AI303" s="73"/>
    </row>
    <row r="304" spans="1:35" ht="12.75" x14ac:dyDescent="0.2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  <c r="AD304" s="73"/>
      <c r="AE304" s="73"/>
      <c r="AF304" s="73"/>
      <c r="AG304" s="73"/>
      <c r="AH304" s="73"/>
      <c r="AI304" s="73"/>
    </row>
    <row r="305" spans="1:35" ht="12.75" x14ac:dyDescent="0.2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  <c r="AB305" s="73"/>
      <c r="AC305" s="73"/>
      <c r="AD305" s="73"/>
      <c r="AE305" s="73"/>
      <c r="AF305" s="73"/>
      <c r="AG305" s="73"/>
      <c r="AH305" s="73"/>
      <c r="AI305" s="73"/>
    </row>
    <row r="306" spans="1:35" ht="12.75" x14ac:dyDescent="0.2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  <c r="AC306" s="73"/>
      <c r="AD306" s="73"/>
      <c r="AE306" s="73"/>
      <c r="AF306" s="73"/>
      <c r="AG306" s="73"/>
      <c r="AH306" s="73"/>
      <c r="AI306" s="73"/>
    </row>
    <row r="307" spans="1:35" ht="12.75" x14ac:dyDescent="0.2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  <c r="AB307" s="73"/>
      <c r="AC307" s="73"/>
      <c r="AD307" s="73"/>
      <c r="AE307" s="73"/>
      <c r="AF307" s="73"/>
      <c r="AG307" s="73"/>
      <c r="AH307" s="73"/>
      <c r="AI307" s="73"/>
    </row>
    <row r="308" spans="1:35" ht="12.75" x14ac:dyDescent="0.2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  <c r="AH308" s="73"/>
      <c r="AI308" s="73"/>
    </row>
    <row r="309" spans="1:35" ht="12.75" x14ac:dyDescent="0.2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  <c r="AB309" s="73"/>
      <c r="AC309" s="73"/>
      <c r="AD309" s="73"/>
      <c r="AE309" s="73"/>
      <c r="AF309" s="73"/>
      <c r="AG309" s="73"/>
      <c r="AH309" s="73"/>
      <c r="AI309" s="73"/>
    </row>
    <row r="310" spans="1:35" ht="12.75" x14ac:dyDescent="0.2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  <c r="AB310" s="73"/>
      <c r="AC310" s="73"/>
      <c r="AD310" s="73"/>
      <c r="AE310" s="73"/>
      <c r="AF310" s="73"/>
      <c r="AG310" s="73"/>
      <c r="AH310" s="73"/>
      <c r="AI310" s="73"/>
    </row>
    <row r="311" spans="1:35" ht="12.75" x14ac:dyDescent="0.2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  <c r="AB311" s="73"/>
      <c r="AC311" s="73"/>
      <c r="AD311" s="73"/>
      <c r="AE311" s="73"/>
      <c r="AF311" s="73"/>
      <c r="AG311" s="73"/>
      <c r="AH311" s="73"/>
      <c r="AI311" s="73"/>
    </row>
    <row r="312" spans="1:35" ht="12.75" x14ac:dyDescent="0.2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  <c r="AB312" s="73"/>
      <c r="AC312" s="73"/>
      <c r="AD312" s="73"/>
      <c r="AE312" s="73"/>
      <c r="AF312" s="73"/>
      <c r="AG312" s="73"/>
      <c r="AH312" s="73"/>
      <c r="AI312" s="73"/>
    </row>
    <row r="313" spans="1:35" ht="12.75" x14ac:dyDescent="0.2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  <c r="AB313" s="73"/>
      <c r="AC313" s="73"/>
      <c r="AD313" s="73"/>
      <c r="AE313" s="73"/>
      <c r="AF313" s="73"/>
      <c r="AG313" s="73"/>
      <c r="AH313" s="73"/>
      <c r="AI313" s="73"/>
    </row>
    <row r="314" spans="1:35" ht="12.75" x14ac:dyDescent="0.2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  <c r="AB314" s="73"/>
      <c r="AC314" s="73"/>
      <c r="AD314" s="73"/>
      <c r="AE314" s="73"/>
      <c r="AF314" s="73"/>
      <c r="AG314" s="73"/>
      <c r="AH314" s="73"/>
      <c r="AI314" s="73"/>
    </row>
    <row r="315" spans="1:35" ht="12.75" x14ac:dyDescent="0.2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3"/>
      <c r="AB315" s="73"/>
      <c r="AC315" s="73"/>
      <c r="AD315" s="73"/>
      <c r="AE315" s="73"/>
      <c r="AF315" s="73"/>
      <c r="AG315" s="73"/>
      <c r="AH315" s="73"/>
      <c r="AI315" s="73"/>
    </row>
    <row r="316" spans="1:35" ht="12.75" x14ac:dyDescent="0.2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  <c r="AB316" s="73"/>
      <c r="AC316" s="73"/>
      <c r="AD316" s="73"/>
      <c r="AE316" s="73"/>
      <c r="AF316" s="73"/>
      <c r="AG316" s="73"/>
      <c r="AH316" s="73"/>
      <c r="AI316" s="73"/>
    </row>
    <row r="317" spans="1:35" ht="12.75" x14ac:dyDescent="0.2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  <c r="AA317" s="73"/>
      <c r="AB317" s="73"/>
      <c r="AC317" s="73"/>
      <c r="AD317" s="73"/>
      <c r="AE317" s="73"/>
      <c r="AF317" s="73"/>
      <c r="AG317" s="73"/>
      <c r="AH317" s="73"/>
      <c r="AI317" s="73"/>
    </row>
    <row r="318" spans="1:35" ht="12.75" x14ac:dyDescent="0.2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  <c r="AA318" s="73"/>
      <c r="AB318" s="73"/>
      <c r="AC318" s="73"/>
      <c r="AD318" s="73"/>
      <c r="AE318" s="73"/>
      <c r="AF318" s="73"/>
      <c r="AG318" s="73"/>
      <c r="AH318" s="73"/>
      <c r="AI318" s="73"/>
    </row>
    <row r="319" spans="1:35" ht="12.75" x14ac:dyDescent="0.2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  <c r="AA319" s="73"/>
      <c r="AB319" s="73"/>
      <c r="AC319" s="73"/>
      <c r="AD319" s="73"/>
      <c r="AE319" s="73"/>
      <c r="AF319" s="73"/>
      <c r="AG319" s="73"/>
      <c r="AH319" s="73"/>
      <c r="AI319" s="73"/>
    </row>
    <row r="320" spans="1:35" ht="12.75" x14ac:dyDescent="0.2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  <c r="AB320" s="73"/>
      <c r="AC320" s="73"/>
      <c r="AD320" s="73"/>
      <c r="AE320" s="73"/>
      <c r="AF320" s="73"/>
      <c r="AG320" s="73"/>
      <c r="AH320" s="73"/>
      <c r="AI320" s="73"/>
    </row>
    <row r="321" spans="1:35" ht="12.75" x14ac:dyDescent="0.2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  <c r="AA321" s="73"/>
      <c r="AB321" s="73"/>
      <c r="AC321" s="73"/>
      <c r="AD321" s="73"/>
      <c r="AE321" s="73"/>
      <c r="AF321" s="73"/>
      <c r="AG321" s="73"/>
      <c r="AH321" s="73"/>
      <c r="AI321" s="73"/>
    </row>
    <row r="322" spans="1:35" ht="12.75" x14ac:dyDescent="0.2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  <c r="AB322" s="73"/>
      <c r="AC322" s="73"/>
      <c r="AD322" s="73"/>
      <c r="AE322" s="73"/>
      <c r="AF322" s="73"/>
      <c r="AG322" s="73"/>
      <c r="AH322" s="73"/>
      <c r="AI322" s="73"/>
    </row>
    <row r="323" spans="1:35" ht="12.75" x14ac:dyDescent="0.2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  <c r="AB323" s="73"/>
      <c r="AC323" s="73"/>
      <c r="AD323" s="73"/>
      <c r="AE323" s="73"/>
      <c r="AF323" s="73"/>
      <c r="AG323" s="73"/>
      <c r="AH323" s="73"/>
      <c r="AI323" s="73"/>
    </row>
    <row r="324" spans="1:35" ht="12.75" x14ac:dyDescent="0.2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73"/>
      <c r="AC324" s="73"/>
      <c r="AD324" s="73"/>
      <c r="AE324" s="73"/>
      <c r="AF324" s="73"/>
      <c r="AG324" s="73"/>
      <c r="AH324" s="73"/>
      <c r="AI324" s="73"/>
    </row>
    <row r="325" spans="1:35" ht="12.75" x14ac:dyDescent="0.2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  <c r="AB325" s="73"/>
      <c r="AC325" s="73"/>
      <c r="AD325" s="73"/>
      <c r="AE325" s="73"/>
      <c r="AF325" s="73"/>
      <c r="AG325" s="73"/>
      <c r="AH325" s="73"/>
      <c r="AI325" s="73"/>
    </row>
    <row r="326" spans="1:35" ht="12.75" x14ac:dyDescent="0.2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73"/>
      <c r="AC326" s="73"/>
      <c r="AD326" s="73"/>
      <c r="AE326" s="73"/>
      <c r="AF326" s="73"/>
      <c r="AG326" s="73"/>
      <c r="AH326" s="73"/>
      <c r="AI326" s="73"/>
    </row>
    <row r="327" spans="1:35" ht="12.75" x14ac:dyDescent="0.2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  <c r="AA327" s="73"/>
      <c r="AB327" s="73"/>
      <c r="AC327" s="73"/>
      <c r="AD327" s="73"/>
      <c r="AE327" s="73"/>
      <c r="AF327" s="73"/>
      <c r="AG327" s="73"/>
      <c r="AH327" s="73"/>
      <c r="AI327" s="73"/>
    </row>
    <row r="328" spans="1:35" ht="12.75" x14ac:dyDescent="0.2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  <c r="AB328" s="73"/>
      <c r="AC328" s="73"/>
      <c r="AD328" s="73"/>
      <c r="AE328" s="73"/>
      <c r="AF328" s="73"/>
      <c r="AG328" s="73"/>
      <c r="AH328" s="73"/>
      <c r="AI328" s="73"/>
    </row>
    <row r="329" spans="1:35" ht="12.75" x14ac:dyDescent="0.2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  <c r="AB329" s="73"/>
      <c r="AC329" s="73"/>
      <c r="AD329" s="73"/>
      <c r="AE329" s="73"/>
      <c r="AF329" s="73"/>
      <c r="AG329" s="73"/>
      <c r="AH329" s="73"/>
      <c r="AI329" s="73"/>
    </row>
    <row r="330" spans="1:35" ht="12.75" x14ac:dyDescent="0.2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  <c r="AB330" s="73"/>
      <c r="AC330" s="73"/>
      <c r="AD330" s="73"/>
      <c r="AE330" s="73"/>
      <c r="AF330" s="73"/>
      <c r="AG330" s="73"/>
      <c r="AH330" s="73"/>
      <c r="AI330" s="73"/>
    </row>
    <row r="331" spans="1:35" ht="12.75" x14ac:dyDescent="0.2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  <c r="AA331" s="73"/>
      <c r="AB331" s="73"/>
      <c r="AC331" s="73"/>
      <c r="AD331" s="73"/>
      <c r="AE331" s="73"/>
      <c r="AF331" s="73"/>
      <c r="AG331" s="73"/>
      <c r="AH331" s="73"/>
      <c r="AI331" s="73"/>
    </row>
    <row r="332" spans="1:35" ht="12.75" x14ac:dyDescent="0.2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  <c r="AA332" s="73"/>
      <c r="AB332" s="73"/>
      <c r="AC332" s="73"/>
      <c r="AD332" s="73"/>
      <c r="AE332" s="73"/>
      <c r="AF332" s="73"/>
      <c r="AG332" s="73"/>
      <c r="AH332" s="73"/>
      <c r="AI332" s="73"/>
    </row>
    <row r="333" spans="1:35" ht="12.75" x14ac:dyDescent="0.2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  <c r="AA333" s="73"/>
      <c r="AB333" s="73"/>
      <c r="AC333" s="73"/>
      <c r="AD333" s="73"/>
      <c r="AE333" s="73"/>
      <c r="AF333" s="73"/>
      <c r="AG333" s="73"/>
      <c r="AH333" s="73"/>
      <c r="AI333" s="73"/>
    </row>
    <row r="334" spans="1:35" ht="12.75" x14ac:dyDescent="0.2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  <c r="AA334" s="73"/>
      <c r="AB334" s="73"/>
      <c r="AC334" s="73"/>
      <c r="AD334" s="73"/>
      <c r="AE334" s="73"/>
      <c r="AF334" s="73"/>
      <c r="AG334" s="73"/>
      <c r="AH334" s="73"/>
      <c r="AI334" s="73"/>
    </row>
    <row r="335" spans="1:35" ht="12.75" x14ac:dyDescent="0.2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  <c r="AA335" s="73"/>
      <c r="AB335" s="73"/>
      <c r="AC335" s="73"/>
      <c r="AD335" s="73"/>
      <c r="AE335" s="73"/>
      <c r="AF335" s="73"/>
      <c r="AG335" s="73"/>
      <c r="AH335" s="73"/>
      <c r="AI335" s="73"/>
    </row>
    <row r="336" spans="1:35" ht="12.75" x14ac:dyDescent="0.2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3"/>
      <c r="AB336" s="73"/>
      <c r="AC336" s="73"/>
      <c r="AD336" s="73"/>
      <c r="AE336" s="73"/>
      <c r="AF336" s="73"/>
      <c r="AG336" s="73"/>
      <c r="AH336" s="73"/>
      <c r="AI336" s="73"/>
    </row>
    <row r="337" spans="1:35" ht="12.75" x14ac:dyDescent="0.2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  <c r="AA337" s="73"/>
      <c r="AB337" s="73"/>
      <c r="AC337" s="73"/>
      <c r="AD337" s="73"/>
      <c r="AE337" s="73"/>
      <c r="AF337" s="73"/>
      <c r="AG337" s="73"/>
      <c r="AH337" s="73"/>
      <c r="AI337" s="73"/>
    </row>
    <row r="338" spans="1:35" ht="12.75" x14ac:dyDescent="0.2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  <c r="AB338" s="73"/>
      <c r="AC338" s="73"/>
      <c r="AD338" s="73"/>
      <c r="AE338" s="73"/>
      <c r="AF338" s="73"/>
      <c r="AG338" s="73"/>
      <c r="AH338" s="73"/>
      <c r="AI338" s="73"/>
    </row>
    <row r="339" spans="1:35" ht="12.75" x14ac:dyDescent="0.2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  <c r="AA339" s="73"/>
      <c r="AB339" s="73"/>
      <c r="AC339" s="73"/>
      <c r="AD339" s="73"/>
      <c r="AE339" s="73"/>
      <c r="AF339" s="73"/>
      <c r="AG339" s="73"/>
      <c r="AH339" s="73"/>
      <c r="AI339" s="73"/>
    </row>
    <row r="340" spans="1:35" ht="12.75" x14ac:dyDescent="0.2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  <c r="AA340" s="73"/>
      <c r="AB340" s="73"/>
      <c r="AC340" s="73"/>
      <c r="AD340" s="73"/>
      <c r="AE340" s="73"/>
      <c r="AF340" s="73"/>
      <c r="AG340" s="73"/>
      <c r="AH340" s="73"/>
      <c r="AI340" s="73"/>
    </row>
    <row r="341" spans="1:35" ht="12.75" x14ac:dyDescent="0.2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  <c r="AA341" s="73"/>
      <c r="AB341" s="73"/>
      <c r="AC341" s="73"/>
      <c r="AD341" s="73"/>
      <c r="AE341" s="73"/>
      <c r="AF341" s="73"/>
      <c r="AG341" s="73"/>
      <c r="AH341" s="73"/>
      <c r="AI341" s="73"/>
    </row>
    <row r="342" spans="1:35" ht="12.75" x14ac:dyDescent="0.2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  <c r="AB342" s="73"/>
      <c r="AC342" s="73"/>
      <c r="AD342" s="73"/>
      <c r="AE342" s="73"/>
      <c r="AF342" s="73"/>
      <c r="AG342" s="73"/>
      <c r="AH342" s="73"/>
      <c r="AI342" s="73"/>
    </row>
    <row r="343" spans="1:35" ht="12.75" x14ac:dyDescent="0.2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  <c r="AB343" s="73"/>
      <c r="AC343" s="73"/>
      <c r="AD343" s="73"/>
      <c r="AE343" s="73"/>
      <c r="AF343" s="73"/>
      <c r="AG343" s="73"/>
      <c r="AH343" s="73"/>
      <c r="AI343" s="73"/>
    </row>
    <row r="344" spans="1:35" ht="12.75" x14ac:dyDescent="0.2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  <c r="AB344" s="73"/>
      <c r="AC344" s="73"/>
      <c r="AD344" s="73"/>
      <c r="AE344" s="73"/>
      <c r="AF344" s="73"/>
      <c r="AG344" s="73"/>
      <c r="AH344" s="73"/>
      <c r="AI344" s="73"/>
    </row>
    <row r="345" spans="1:35" ht="12.75" x14ac:dyDescent="0.2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  <c r="AB345" s="73"/>
      <c r="AC345" s="73"/>
      <c r="AD345" s="73"/>
      <c r="AE345" s="73"/>
      <c r="AF345" s="73"/>
      <c r="AG345" s="73"/>
      <c r="AH345" s="73"/>
      <c r="AI345" s="73"/>
    </row>
    <row r="346" spans="1:35" ht="12.75" x14ac:dyDescent="0.2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  <c r="AB346" s="73"/>
      <c r="AC346" s="73"/>
      <c r="AD346" s="73"/>
      <c r="AE346" s="73"/>
      <c r="AF346" s="73"/>
      <c r="AG346" s="73"/>
      <c r="AH346" s="73"/>
      <c r="AI346" s="73"/>
    </row>
    <row r="347" spans="1:35" ht="12.75" x14ac:dyDescent="0.2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  <c r="AA347" s="73"/>
      <c r="AB347" s="73"/>
      <c r="AC347" s="73"/>
      <c r="AD347" s="73"/>
      <c r="AE347" s="73"/>
      <c r="AF347" s="73"/>
      <c r="AG347" s="73"/>
      <c r="AH347" s="73"/>
      <c r="AI347" s="73"/>
    </row>
    <row r="348" spans="1:35" ht="12.75" x14ac:dyDescent="0.2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  <c r="AA348" s="73"/>
      <c r="AB348" s="73"/>
      <c r="AC348" s="73"/>
      <c r="AD348" s="73"/>
      <c r="AE348" s="73"/>
      <c r="AF348" s="73"/>
      <c r="AG348" s="73"/>
      <c r="AH348" s="73"/>
      <c r="AI348" s="73"/>
    </row>
    <row r="349" spans="1:35" ht="12.75" x14ac:dyDescent="0.2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  <c r="AB349" s="73"/>
      <c r="AC349" s="73"/>
      <c r="AD349" s="73"/>
      <c r="AE349" s="73"/>
      <c r="AF349" s="73"/>
      <c r="AG349" s="73"/>
      <c r="AH349" s="73"/>
      <c r="AI349" s="73"/>
    </row>
    <row r="350" spans="1:35" ht="12.75" x14ac:dyDescent="0.2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  <c r="AB350" s="73"/>
      <c r="AC350" s="73"/>
      <c r="AD350" s="73"/>
      <c r="AE350" s="73"/>
      <c r="AF350" s="73"/>
      <c r="AG350" s="73"/>
      <c r="AH350" s="73"/>
      <c r="AI350" s="73"/>
    </row>
    <row r="351" spans="1:35" ht="12.75" x14ac:dyDescent="0.2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  <c r="AA351" s="73"/>
      <c r="AB351" s="73"/>
      <c r="AC351" s="73"/>
      <c r="AD351" s="73"/>
      <c r="AE351" s="73"/>
      <c r="AF351" s="73"/>
      <c r="AG351" s="73"/>
      <c r="AH351" s="73"/>
      <c r="AI351" s="73"/>
    </row>
    <row r="352" spans="1:35" ht="12.75" x14ac:dyDescent="0.2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  <c r="AA352" s="73"/>
      <c r="AB352" s="73"/>
      <c r="AC352" s="73"/>
      <c r="AD352" s="73"/>
      <c r="AE352" s="73"/>
      <c r="AF352" s="73"/>
      <c r="AG352" s="73"/>
      <c r="AH352" s="73"/>
      <c r="AI352" s="73"/>
    </row>
    <row r="353" spans="1:35" ht="12.75" x14ac:dyDescent="0.2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  <c r="AA353" s="73"/>
      <c r="AB353" s="73"/>
      <c r="AC353" s="73"/>
      <c r="AD353" s="73"/>
      <c r="AE353" s="73"/>
      <c r="AF353" s="73"/>
      <c r="AG353" s="73"/>
      <c r="AH353" s="73"/>
      <c r="AI353" s="73"/>
    </row>
    <row r="354" spans="1:35" ht="12.75" x14ac:dyDescent="0.2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  <c r="AA354" s="73"/>
      <c r="AB354" s="73"/>
      <c r="AC354" s="73"/>
      <c r="AD354" s="73"/>
      <c r="AE354" s="73"/>
      <c r="AF354" s="73"/>
      <c r="AG354" s="73"/>
      <c r="AH354" s="73"/>
      <c r="AI354" s="73"/>
    </row>
    <row r="355" spans="1:35" ht="12.75" x14ac:dyDescent="0.2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  <c r="AA355" s="73"/>
      <c r="AB355" s="73"/>
      <c r="AC355" s="73"/>
      <c r="AD355" s="73"/>
      <c r="AE355" s="73"/>
      <c r="AF355" s="73"/>
      <c r="AG355" s="73"/>
      <c r="AH355" s="73"/>
      <c r="AI355" s="73"/>
    </row>
    <row r="356" spans="1:35" ht="12.75" x14ac:dyDescent="0.2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  <c r="AA356" s="73"/>
      <c r="AB356" s="73"/>
      <c r="AC356" s="73"/>
      <c r="AD356" s="73"/>
      <c r="AE356" s="73"/>
      <c r="AF356" s="73"/>
      <c r="AG356" s="73"/>
      <c r="AH356" s="73"/>
      <c r="AI356" s="73"/>
    </row>
    <row r="357" spans="1:35" ht="12.75" x14ac:dyDescent="0.2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  <c r="AA357" s="73"/>
      <c r="AB357" s="73"/>
      <c r="AC357" s="73"/>
      <c r="AD357" s="73"/>
      <c r="AE357" s="73"/>
      <c r="AF357" s="73"/>
      <c r="AG357" s="73"/>
      <c r="AH357" s="73"/>
      <c r="AI357" s="73"/>
    </row>
    <row r="358" spans="1:35" ht="12.75" x14ac:dyDescent="0.2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  <c r="AA358" s="73"/>
      <c r="AB358" s="73"/>
      <c r="AC358" s="73"/>
      <c r="AD358" s="73"/>
      <c r="AE358" s="73"/>
      <c r="AF358" s="73"/>
      <c r="AG358" s="73"/>
      <c r="AH358" s="73"/>
      <c r="AI358" s="73"/>
    </row>
    <row r="359" spans="1:35" ht="12.75" x14ac:dyDescent="0.2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  <c r="AA359" s="73"/>
      <c r="AB359" s="73"/>
      <c r="AC359" s="73"/>
      <c r="AD359" s="73"/>
      <c r="AE359" s="73"/>
      <c r="AF359" s="73"/>
      <c r="AG359" s="73"/>
      <c r="AH359" s="73"/>
      <c r="AI359" s="73"/>
    </row>
    <row r="360" spans="1:35" ht="12.75" x14ac:dyDescent="0.2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  <c r="AA360" s="73"/>
      <c r="AB360" s="73"/>
      <c r="AC360" s="73"/>
      <c r="AD360" s="73"/>
      <c r="AE360" s="73"/>
      <c r="AF360" s="73"/>
      <c r="AG360" s="73"/>
      <c r="AH360" s="73"/>
      <c r="AI360" s="73"/>
    </row>
    <row r="361" spans="1:35" ht="12.75" x14ac:dyDescent="0.2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  <c r="AA361" s="73"/>
      <c r="AB361" s="73"/>
      <c r="AC361" s="73"/>
      <c r="AD361" s="73"/>
      <c r="AE361" s="73"/>
      <c r="AF361" s="73"/>
      <c r="AG361" s="73"/>
      <c r="AH361" s="73"/>
      <c r="AI361" s="73"/>
    </row>
    <row r="362" spans="1:35" ht="12.75" x14ac:dyDescent="0.2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  <c r="AA362" s="73"/>
      <c r="AB362" s="73"/>
      <c r="AC362" s="73"/>
      <c r="AD362" s="73"/>
      <c r="AE362" s="73"/>
      <c r="AF362" s="73"/>
      <c r="AG362" s="73"/>
      <c r="AH362" s="73"/>
      <c r="AI362" s="73"/>
    </row>
    <row r="363" spans="1:35" ht="12.75" x14ac:dyDescent="0.2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  <c r="AA363" s="73"/>
      <c r="AB363" s="73"/>
      <c r="AC363" s="73"/>
      <c r="AD363" s="73"/>
      <c r="AE363" s="73"/>
      <c r="AF363" s="73"/>
      <c r="AG363" s="73"/>
      <c r="AH363" s="73"/>
      <c r="AI363" s="73"/>
    </row>
    <row r="364" spans="1:35" ht="12.75" x14ac:dyDescent="0.2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  <c r="AA364" s="73"/>
      <c r="AB364" s="73"/>
      <c r="AC364" s="73"/>
      <c r="AD364" s="73"/>
      <c r="AE364" s="73"/>
      <c r="AF364" s="73"/>
      <c r="AG364" s="73"/>
      <c r="AH364" s="73"/>
      <c r="AI364" s="73"/>
    </row>
    <row r="365" spans="1:35" ht="12.75" x14ac:dyDescent="0.2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  <c r="AA365" s="73"/>
      <c r="AB365" s="73"/>
      <c r="AC365" s="73"/>
      <c r="AD365" s="73"/>
      <c r="AE365" s="73"/>
      <c r="AF365" s="73"/>
      <c r="AG365" s="73"/>
      <c r="AH365" s="73"/>
      <c r="AI365" s="73"/>
    </row>
    <row r="366" spans="1:35" ht="12.75" x14ac:dyDescent="0.2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3"/>
      <c r="AB366" s="73"/>
      <c r="AC366" s="73"/>
      <c r="AD366" s="73"/>
      <c r="AE366" s="73"/>
      <c r="AF366" s="73"/>
      <c r="AG366" s="73"/>
      <c r="AH366" s="73"/>
      <c r="AI366" s="73"/>
    </row>
    <row r="367" spans="1:35" ht="12.75" x14ac:dyDescent="0.2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  <c r="AA367" s="73"/>
      <c r="AB367" s="73"/>
      <c r="AC367" s="73"/>
      <c r="AD367" s="73"/>
      <c r="AE367" s="73"/>
      <c r="AF367" s="73"/>
      <c r="AG367" s="73"/>
      <c r="AH367" s="73"/>
      <c r="AI367" s="73"/>
    </row>
    <row r="368" spans="1:35" ht="12.75" x14ac:dyDescent="0.2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  <c r="AA368" s="73"/>
      <c r="AB368" s="73"/>
      <c r="AC368" s="73"/>
      <c r="AD368" s="73"/>
      <c r="AE368" s="73"/>
      <c r="AF368" s="73"/>
      <c r="AG368" s="73"/>
      <c r="AH368" s="73"/>
      <c r="AI368" s="73"/>
    </row>
    <row r="369" spans="1:35" ht="12.75" x14ac:dyDescent="0.2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  <c r="AA369" s="73"/>
      <c r="AB369" s="73"/>
      <c r="AC369" s="73"/>
      <c r="AD369" s="73"/>
      <c r="AE369" s="73"/>
      <c r="AF369" s="73"/>
      <c r="AG369" s="73"/>
      <c r="AH369" s="73"/>
      <c r="AI369" s="73"/>
    </row>
    <row r="370" spans="1:35" ht="12.75" x14ac:dyDescent="0.2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  <c r="AA370" s="73"/>
      <c r="AB370" s="73"/>
      <c r="AC370" s="73"/>
      <c r="AD370" s="73"/>
      <c r="AE370" s="73"/>
      <c r="AF370" s="73"/>
      <c r="AG370" s="73"/>
      <c r="AH370" s="73"/>
      <c r="AI370" s="73"/>
    </row>
    <row r="371" spans="1:35" ht="12.75" x14ac:dyDescent="0.2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  <c r="AA371" s="73"/>
      <c r="AB371" s="73"/>
      <c r="AC371" s="73"/>
      <c r="AD371" s="73"/>
      <c r="AE371" s="73"/>
      <c r="AF371" s="73"/>
      <c r="AG371" s="73"/>
      <c r="AH371" s="73"/>
      <c r="AI371" s="73"/>
    </row>
    <row r="372" spans="1:35" ht="12.75" x14ac:dyDescent="0.2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  <c r="AA372" s="73"/>
      <c r="AB372" s="73"/>
      <c r="AC372" s="73"/>
      <c r="AD372" s="73"/>
      <c r="AE372" s="73"/>
      <c r="AF372" s="73"/>
      <c r="AG372" s="73"/>
      <c r="AH372" s="73"/>
      <c r="AI372" s="73"/>
    </row>
    <row r="373" spans="1:35" ht="12.75" x14ac:dyDescent="0.2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  <c r="AA373" s="73"/>
      <c r="AB373" s="73"/>
      <c r="AC373" s="73"/>
      <c r="AD373" s="73"/>
      <c r="AE373" s="73"/>
      <c r="AF373" s="73"/>
      <c r="AG373" s="73"/>
      <c r="AH373" s="73"/>
      <c r="AI373" s="73"/>
    </row>
    <row r="374" spans="1:35" ht="12.75" x14ac:dyDescent="0.2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  <c r="AA374" s="73"/>
      <c r="AB374" s="73"/>
      <c r="AC374" s="73"/>
      <c r="AD374" s="73"/>
      <c r="AE374" s="73"/>
      <c r="AF374" s="73"/>
      <c r="AG374" s="73"/>
      <c r="AH374" s="73"/>
      <c r="AI374" s="73"/>
    </row>
    <row r="375" spans="1:35" ht="12.75" x14ac:dyDescent="0.2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  <c r="AA375" s="73"/>
      <c r="AB375" s="73"/>
      <c r="AC375" s="73"/>
      <c r="AD375" s="73"/>
      <c r="AE375" s="73"/>
      <c r="AF375" s="73"/>
      <c r="AG375" s="73"/>
      <c r="AH375" s="73"/>
      <c r="AI375" s="73"/>
    </row>
    <row r="376" spans="1:35" ht="12.75" x14ac:dyDescent="0.2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  <c r="AA376" s="73"/>
      <c r="AB376" s="73"/>
      <c r="AC376" s="73"/>
      <c r="AD376" s="73"/>
      <c r="AE376" s="73"/>
      <c r="AF376" s="73"/>
      <c r="AG376" s="73"/>
      <c r="AH376" s="73"/>
      <c r="AI376" s="73"/>
    </row>
    <row r="377" spans="1:35" ht="12.75" x14ac:dyDescent="0.2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  <c r="AA377" s="73"/>
      <c r="AB377" s="73"/>
      <c r="AC377" s="73"/>
      <c r="AD377" s="73"/>
      <c r="AE377" s="73"/>
      <c r="AF377" s="73"/>
      <c r="AG377" s="73"/>
      <c r="AH377" s="73"/>
      <c r="AI377" s="73"/>
    </row>
    <row r="378" spans="1:35" ht="12.75" x14ac:dyDescent="0.2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  <c r="AA378" s="73"/>
      <c r="AB378" s="73"/>
      <c r="AC378" s="73"/>
      <c r="AD378" s="73"/>
      <c r="AE378" s="73"/>
      <c r="AF378" s="73"/>
      <c r="AG378" s="73"/>
      <c r="AH378" s="73"/>
      <c r="AI378" s="73"/>
    </row>
    <row r="379" spans="1:35" ht="12.75" x14ac:dyDescent="0.2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  <c r="AA379" s="73"/>
      <c r="AB379" s="73"/>
      <c r="AC379" s="73"/>
      <c r="AD379" s="73"/>
      <c r="AE379" s="73"/>
      <c r="AF379" s="73"/>
      <c r="AG379" s="73"/>
      <c r="AH379" s="73"/>
      <c r="AI379" s="73"/>
    </row>
    <row r="380" spans="1:35" ht="12.75" x14ac:dyDescent="0.2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  <c r="AA380" s="73"/>
      <c r="AB380" s="73"/>
      <c r="AC380" s="73"/>
      <c r="AD380" s="73"/>
      <c r="AE380" s="73"/>
      <c r="AF380" s="73"/>
      <c r="AG380" s="73"/>
      <c r="AH380" s="73"/>
      <c r="AI380" s="73"/>
    </row>
    <row r="381" spans="1:35" ht="12.75" x14ac:dyDescent="0.2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  <c r="AA381" s="73"/>
      <c r="AB381" s="73"/>
      <c r="AC381" s="73"/>
      <c r="AD381" s="73"/>
      <c r="AE381" s="73"/>
      <c r="AF381" s="73"/>
      <c r="AG381" s="73"/>
      <c r="AH381" s="73"/>
      <c r="AI381" s="73"/>
    </row>
    <row r="382" spans="1:35" ht="12.75" x14ac:dyDescent="0.2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  <c r="AA382" s="73"/>
      <c r="AB382" s="73"/>
      <c r="AC382" s="73"/>
      <c r="AD382" s="73"/>
      <c r="AE382" s="73"/>
      <c r="AF382" s="73"/>
      <c r="AG382" s="73"/>
      <c r="AH382" s="73"/>
      <c r="AI382" s="73"/>
    </row>
    <row r="383" spans="1:35" ht="12.75" x14ac:dyDescent="0.2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  <c r="AA383" s="73"/>
      <c r="AB383" s="73"/>
      <c r="AC383" s="73"/>
      <c r="AD383" s="73"/>
      <c r="AE383" s="73"/>
      <c r="AF383" s="73"/>
      <c r="AG383" s="73"/>
      <c r="AH383" s="73"/>
      <c r="AI383" s="73"/>
    </row>
    <row r="384" spans="1:35" ht="12.75" x14ac:dyDescent="0.2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  <c r="AA384" s="73"/>
      <c r="AB384" s="73"/>
      <c r="AC384" s="73"/>
      <c r="AD384" s="73"/>
      <c r="AE384" s="73"/>
      <c r="AF384" s="73"/>
      <c r="AG384" s="73"/>
      <c r="AH384" s="73"/>
      <c r="AI384" s="73"/>
    </row>
    <row r="385" spans="1:35" ht="12.75" x14ac:dyDescent="0.2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  <c r="AA385" s="73"/>
      <c r="AB385" s="73"/>
      <c r="AC385" s="73"/>
      <c r="AD385" s="73"/>
      <c r="AE385" s="73"/>
      <c r="AF385" s="73"/>
      <c r="AG385" s="73"/>
      <c r="AH385" s="73"/>
      <c r="AI385" s="73"/>
    </row>
    <row r="386" spans="1:35" ht="12.75" x14ac:dyDescent="0.2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  <c r="AA386" s="73"/>
      <c r="AB386" s="73"/>
      <c r="AC386" s="73"/>
      <c r="AD386" s="73"/>
      <c r="AE386" s="73"/>
      <c r="AF386" s="73"/>
      <c r="AG386" s="73"/>
      <c r="AH386" s="73"/>
      <c r="AI386" s="73"/>
    </row>
    <row r="387" spans="1:35" ht="12.75" x14ac:dyDescent="0.2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A387" s="73"/>
      <c r="AB387" s="73"/>
      <c r="AC387" s="73"/>
      <c r="AD387" s="73"/>
      <c r="AE387" s="73"/>
      <c r="AF387" s="73"/>
      <c r="AG387" s="73"/>
      <c r="AH387" s="73"/>
      <c r="AI387" s="73"/>
    </row>
    <row r="388" spans="1:35" ht="12.75" x14ac:dyDescent="0.2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  <c r="AA388" s="73"/>
      <c r="AB388" s="73"/>
      <c r="AC388" s="73"/>
      <c r="AD388" s="73"/>
      <c r="AE388" s="73"/>
      <c r="AF388" s="73"/>
      <c r="AG388" s="73"/>
      <c r="AH388" s="73"/>
      <c r="AI388" s="73"/>
    </row>
    <row r="389" spans="1:35" ht="12.75" x14ac:dyDescent="0.2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73"/>
      <c r="AB389" s="73"/>
      <c r="AC389" s="73"/>
      <c r="AD389" s="73"/>
      <c r="AE389" s="73"/>
      <c r="AF389" s="73"/>
      <c r="AG389" s="73"/>
      <c r="AH389" s="73"/>
      <c r="AI389" s="73"/>
    </row>
    <row r="390" spans="1:35" ht="12.75" x14ac:dyDescent="0.2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  <c r="AA390" s="73"/>
      <c r="AB390" s="73"/>
      <c r="AC390" s="73"/>
      <c r="AD390" s="73"/>
      <c r="AE390" s="73"/>
      <c r="AF390" s="73"/>
      <c r="AG390" s="73"/>
      <c r="AH390" s="73"/>
      <c r="AI390" s="73"/>
    </row>
    <row r="391" spans="1:35" ht="12.75" x14ac:dyDescent="0.2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  <c r="AA391" s="73"/>
      <c r="AB391" s="73"/>
      <c r="AC391" s="73"/>
      <c r="AD391" s="73"/>
      <c r="AE391" s="73"/>
      <c r="AF391" s="73"/>
      <c r="AG391" s="73"/>
      <c r="AH391" s="73"/>
      <c r="AI391" s="73"/>
    </row>
    <row r="392" spans="1:35" ht="12.75" x14ac:dyDescent="0.2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  <c r="AA392" s="73"/>
      <c r="AB392" s="73"/>
      <c r="AC392" s="73"/>
      <c r="AD392" s="73"/>
      <c r="AE392" s="73"/>
      <c r="AF392" s="73"/>
      <c r="AG392" s="73"/>
      <c r="AH392" s="73"/>
      <c r="AI392" s="73"/>
    </row>
    <row r="393" spans="1:35" ht="12.75" x14ac:dyDescent="0.2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  <c r="AA393" s="73"/>
      <c r="AB393" s="73"/>
      <c r="AC393" s="73"/>
      <c r="AD393" s="73"/>
      <c r="AE393" s="73"/>
      <c r="AF393" s="73"/>
      <c r="AG393" s="73"/>
      <c r="AH393" s="73"/>
      <c r="AI393" s="73"/>
    </row>
    <row r="394" spans="1:35" ht="12.75" x14ac:dyDescent="0.2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  <c r="AA394" s="73"/>
      <c r="AB394" s="73"/>
      <c r="AC394" s="73"/>
      <c r="AD394" s="73"/>
      <c r="AE394" s="73"/>
      <c r="AF394" s="73"/>
      <c r="AG394" s="73"/>
      <c r="AH394" s="73"/>
      <c r="AI394" s="73"/>
    </row>
    <row r="395" spans="1:35" ht="12.75" x14ac:dyDescent="0.2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  <c r="AA395" s="73"/>
      <c r="AB395" s="73"/>
      <c r="AC395" s="73"/>
      <c r="AD395" s="73"/>
      <c r="AE395" s="73"/>
      <c r="AF395" s="73"/>
      <c r="AG395" s="73"/>
      <c r="AH395" s="73"/>
      <c r="AI395" s="73"/>
    </row>
    <row r="396" spans="1:35" ht="12.75" x14ac:dyDescent="0.2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  <c r="AA396" s="73"/>
      <c r="AB396" s="73"/>
      <c r="AC396" s="73"/>
      <c r="AD396" s="73"/>
      <c r="AE396" s="73"/>
      <c r="AF396" s="73"/>
      <c r="AG396" s="73"/>
      <c r="AH396" s="73"/>
      <c r="AI396" s="73"/>
    </row>
    <row r="397" spans="1:35" ht="12.75" x14ac:dyDescent="0.2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  <c r="AA397" s="73"/>
      <c r="AB397" s="73"/>
      <c r="AC397" s="73"/>
      <c r="AD397" s="73"/>
      <c r="AE397" s="73"/>
      <c r="AF397" s="73"/>
      <c r="AG397" s="73"/>
      <c r="AH397" s="73"/>
      <c r="AI397" s="73"/>
    </row>
    <row r="398" spans="1:35" ht="12.75" x14ac:dyDescent="0.2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  <c r="AA398" s="73"/>
      <c r="AB398" s="73"/>
      <c r="AC398" s="73"/>
      <c r="AD398" s="73"/>
      <c r="AE398" s="73"/>
      <c r="AF398" s="73"/>
      <c r="AG398" s="73"/>
      <c r="AH398" s="73"/>
      <c r="AI398" s="73"/>
    </row>
    <row r="399" spans="1:35" ht="12.75" x14ac:dyDescent="0.2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  <c r="AA399" s="73"/>
      <c r="AB399" s="73"/>
      <c r="AC399" s="73"/>
      <c r="AD399" s="73"/>
      <c r="AE399" s="73"/>
      <c r="AF399" s="73"/>
      <c r="AG399" s="73"/>
      <c r="AH399" s="73"/>
      <c r="AI399" s="73"/>
    </row>
    <row r="400" spans="1:35" ht="12.75" x14ac:dyDescent="0.2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  <c r="AA400" s="73"/>
      <c r="AB400" s="73"/>
      <c r="AC400" s="73"/>
      <c r="AD400" s="73"/>
      <c r="AE400" s="73"/>
      <c r="AF400" s="73"/>
      <c r="AG400" s="73"/>
      <c r="AH400" s="73"/>
      <c r="AI400" s="73"/>
    </row>
    <row r="401" spans="1:35" ht="12.75" x14ac:dyDescent="0.2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  <c r="AA401" s="73"/>
      <c r="AB401" s="73"/>
      <c r="AC401" s="73"/>
      <c r="AD401" s="73"/>
      <c r="AE401" s="73"/>
      <c r="AF401" s="73"/>
      <c r="AG401" s="73"/>
      <c r="AH401" s="73"/>
      <c r="AI401" s="73"/>
    </row>
    <row r="402" spans="1:35" ht="12.75" x14ac:dyDescent="0.2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  <c r="AA402" s="73"/>
      <c r="AB402" s="73"/>
      <c r="AC402" s="73"/>
      <c r="AD402" s="73"/>
      <c r="AE402" s="73"/>
      <c r="AF402" s="73"/>
      <c r="AG402" s="73"/>
      <c r="AH402" s="73"/>
      <c r="AI402" s="73"/>
    </row>
    <row r="403" spans="1:35" ht="12.75" x14ac:dyDescent="0.2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  <c r="AA403" s="73"/>
      <c r="AB403" s="73"/>
      <c r="AC403" s="73"/>
      <c r="AD403" s="73"/>
      <c r="AE403" s="73"/>
      <c r="AF403" s="73"/>
      <c r="AG403" s="73"/>
      <c r="AH403" s="73"/>
      <c r="AI403" s="73"/>
    </row>
    <row r="404" spans="1:35" ht="12.75" x14ac:dyDescent="0.2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  <c r="AA404" s="73"/>
      <c r="AB404" s="73"/>
      <c r="AC404" s="73"/>
      <c r="AD404" s="73"/>
      <c r="AE404" s="73"/>
      <c r="AF404" s="73"/>
      <c r="AG404" s="73"/>
      <c r="AH404" s="73"/>
      <c r="AI404" s="73"/>
    </row>
    <row r="405" spans="1:35" ht="12.75" x14ac:dyDescent="0.2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  <c r="AA405" s="73"/>
      <c r="AB405" s="73"/>
      <c r="AC405" s="73"/>
      <c r="AD405" s="73"/>
      <c r="AE405" s="73"/>
      <c r="AF405" s="73"/>
      <c r="AG405" s="73"/>
      <c r="AH405" s="73"/>
      <c r="AI405" s="73"/>
    </row>
    <row r="406" spans="1:35" ht="12.75" x14ac:dyDescent="0.2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  <c r="AA406" s="73"/>
      <c r="AB406" s="73"/>
      <c r="AC406" s="73"/>
      <c r="AD406" s="73"/>
      <c r="AE406" s="73"/>
      <c r="AF406" s="73"/>
      <c r="AG406" s="73"/>
      <c r="AH406" s="73"/>
      <c r="AI406" s="73"/>
    </row>
    <row r="407" spans="1:35" ht="12.75" x14ac:dyDescent="0.2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  <c r="AA407" s="73"/>
      <c r="AB407" s="73"/>
      <c r="AC407" s="73"/>
      <c r="AD407" s="73"/>
      <c r="AE407" s="73"/>
      <c r="AF407" s="73"/>
      <c r="AG407" s="73"/>
      <c r="AH407" s="73"/>
      <c r="AI407" s="73"/>
    </row>
    <row r="408" spans="1:35" ht="12.75" x14ac:dyDescent="0.2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  <c r="AA408" s="73"/>
      <c r="AB408" s="73"/>
      <c r="AC408" s="73"/>
      <c r="AD408" s="73"/>
      <c r="AE408" s="73"/>
      <c r="AF408" s="73"/>
      <c r="AG408" s="73"/>
      <c r="AH408" s="73"/>
      <c r="AI408" s="73"/>
    </row>
    <row r="409" spans="1:35" ht="12.75" x14ac:dyDescent="0.2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3"/>
      <c r="AB409" s="73"/>
      <c r="AC409" s="73"/>
      <c r="AD409" s="73"/>
      <c r="AE409" s="73"/>
      <c r="AF409" s="73"/>
      <c r="AG409" s="73"/>
      <c r="AH409" s="73"/>
      <c r="AI409" s="73"/>
    </row>
    <row r="410" spans="1:35" ht="12.75" x14ac:dyDescent="0.2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3"/>
      <c r="AB410" s="73"/>
      <c r="AC410" s="73"/>
      <c r="AD410" s="73"/>
      <c r="AE410" s="73"/>
      <c r="AF410" s="73"/>
      <c r="AG410" s="73"/>
      <c r="AH410" s="73"/>
      <c r="AI410" s="73"/>
    </row>
    <row r="411" spans="1:35" ht="12.75" x14ac:dyDescent="0.2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  <c r="AA411" s="73"/>
      <c r="AB411" s="73"/>
      <c r="AC411" s="73"/>
      <c r="AD411" s="73"/>
      <c r="AE411" s="73"/>
      <c r="AF411" s="73"/>
      <c r="AG411" s="73"/>
      <c r="AH411" s="73"/>
      <c r="AI411" s="73"/>
    </row>
    <row r="412" spans="1:35" ht="12.75" x14ac:dyDescent="0.2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  <c r="AA412" s="73"/>
      <c r="AB412" s="73"/>
      <c r="AC412" s="73"/>
      <c r="AD412" s="73"/>
      <c r="AE412" s="73"/>
      <c r="AF412" s="73"/>
      <c r="AG412" s="73"/>
      <c r="AH412" s="73"/>
      <c r="AI412" s="73"/>
    </row>
    <row r="413" spans="1:35" ht="12.75" x14ac:dyDescent="0.2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  <c r="AA413" s="73"/>
      <c r="AB413" s="73"/>
      <c r="AC413" s="73"/>
      <c r="AD413" s="73"/>
      <c r="AE413" s="73"/>
      <c r="AF413" s="73"/>
      <c r="AG413" s="73"/>
      <c r="AH413" s="73"/>
      <c r="AI413" s="73"/>
    </row>
    <row r="414" spans="1:35" ht="12.75" x14ac:dyDescent="0.2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  <c r="AA414" s="73"/>
      <c r="AB414" s="73"/>
      <c r="AC414" s="73"/>
      <c r="AD414" s="73"/>
      <c r="AE414" s="73"/>
      <c r="AF414" s="73"/>
      <c r="AG414" s="73"/>
      <c r="AH414" s="73"/>
      <c r="AI414" s="73"/>
    </row>
    <row r="415" spans="1:35" ht="12.75" x14ac:dyDescent="0.2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  <c r="AA415" s="73"/>
      <c r="AB415" s="73"/>
      <c r="AC415" s="73"/>
      <c r="AD415" s="73"/>
      <c r="AE415" s="73"/>
      <c r="AF415" s="73"/>
      <c r="AG415" s="73"/>
      <c r="AH415" s="73"/>
      <c r="AI415" s="73"/>
    </row>
    <row r="416" spans="1:35" ht="12.75" x14ac:dyDescent="0.2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  <c r="AA416" s="73"/>
      <c r="AB416" s="73"/>
      <c r="AC416" s="73"/>
      <c r="AD416" s="73"/>
      <c r="AE416" s="73"/>
      <c r="AF416" s="73"/>
      <c r="AG416" s="73"/>
      <c r="AH416" s="73"/>
      <c r="AI416" s="73"/>
    </row>
    <row r="417" spans="1:35" ht="12.75" x14ac:dyDescent="0.2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  <c r="AA417" s="73"/>
      <c r="AB417" s="73"/>
      <c r="AC417" s="73"/>
      <c r="AD417" s="73"/>
      <c r="AE417" s="73"/>
      <c r="AF417" s="73"/>
      <c r="AG417" s="73"/>
      <c r="AH417" s="73"/>
      <c r="AI417" s="73"/>
    </row>
    <row r="418" spans="1:35" ht="12.75" x14ac:dyDescent="0.2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  <c r="AA418" s="73"/>
      <c r="AB418" s="73"/>
      <c r="AC418" s="73"/>
      <c r="AD418" s="73"/>
      <c r="AE418" s="73"/>
      <c r="AF418" s="73"/>
      <c r="AG418" s="73"/>
      <c r="AH418" s="73"/>
      <c r="AI418" s="73"/>
    </row>
    <row r="419" spans="1:35" ht="12.75" x14ac:dyDescent="0.2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  <c r="AA419" s="73"/>
      <c r="AB419" s="73"/>
      <c r="AC419" s="73"/>
      <c r="AD419" s="73"/>
      <c r="AE419" s="73"/>
      <c r="AF419" s="73"/>
      <c r="AG419" s="73"/>
      <c r="AH419" s="73"/>
      <c r="AI419" s="73"/>
    </row>
    <row r="420" spans="1:35" ht="12.75" x14ac:dyDescent="0.2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  <c r="AA420" s="73"/>
      <c r="AB420" s="73"/>
      <c r="AC420" s="73"/>
      <c r="AD420" s="73"/>
      <c r="AE420" s="73"/>
      <c r="AF420" s="73"/>
      <c r="AG420" s="73"/>
      <c r="AH420" s="73"/>
      <c r="AI420" s="73"/>
    </row>
    <row r="421" spans="1:35" ht="12.75" x14ac:dyDescent="0.2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  <c r="AA421" s="73"/>
      <c r="AB421" s="73"/>
      <c r="AC421" s="73"/>
      <c r="AD421" s="73"/>
      <c r="AE421" s="73"/>
      <c r="AF421" s="73"/>
      <c r="AG421" s="73"/>
      <c r="AH421" s="73"/>
      <c r="AI421" s="73"/>
    </row>
    <row r="422" spans="1:35" ht="12.75" x14ac:dyDescent="0.2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  <c r="AA422" s="73"/>
      <c r="AB422" s="73"/>
      <c r="AC422" s="73"/>
      <c r="AD422" s="73"/>
      <c r="AE422" s="73"/>
      <c r="AF422" s="73"/>
      <c r="AG422" s="73"/>
      <c r="AH422" s="73"/>
      <c r="AI422" s="73"/>
    </row>
    <row r="423" spans="1:35" ht="12.75" x14ac:dyDescent="0.2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  <c r="AA423" s="73"/>
      <c r="AB423" s="73"/>
      <c r="AC423" s="73"/>
      <c r="AD423" s="73"/>
      <c r="AE423" s="73"/>
      <c r="AF423" s="73"/>
      <c r="AG423" s="73"/>
      <c r="AH423" s="73"/>
      <c r="AI423" s="73"/>
    </row>
    <row r="424" spans="1:35" ht="12.75" x14ac:dyDescent="0.2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  <c r="AA424" s="73"/>
      <c r="AB424" s="73"/>
      <c r="AC424" s="73"/>
      <c r="AD424" s="73"/>
      <c r="AE424" s="73"/>
      <c r="AF424" s="73"/>
      <c r="AG424" s="73"/>
      <c r="AH424" s="73"/>
      <c r="AI424" s="73"/>
    </row>
    <row r="425" spans="1:35" ht="12.75" x14ac:dyDescent="0.2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  <c r="AA425" s="73"/>
      <c r="AB425" s="73"/>
      <c r="AC425" s="73"/>
      <c r="AD425" s="73"/>
      <c r="AE425" s="73"/>
      <c r="AF425" s="73"/>
      <c r="AG425" s="73"/>
      <c r="AH425" s="73"/>
      <c r="AI425" s="73"/>
    </row>
    <row r="426" spans="1:35" ht="12.75" x14ac:dyDescent="0.2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  <c r="AA426" s="73"/>
      <c r="AB426" s="73"/>
      <c r="AC426" s="73"/>
      <c r="AD426" s="73"/>
      <c r="AE426" s="73"/>
      <c r="AF426" s="73"/>
      <c r="AG426" s="73"/>
      <c r="AH426" s="73"/>
      <c r="AI426" s="73"/>
    </row>
    <row r="427" spans="1:35" ht="12.75" x14ac:dyDescent="0.2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A427" s="73"/>
      <c r="AB427" s="73"/>
      <c r="AC427" s="73"/>
      <c r="AD427" s="73"/>
      <c r="AE427" s="73"/>
      <c r="AF427" s="73"/>
      <c r="AG427" s="73"/>
      <c r="AH427" s="73"/>
      <c r="AI427" s="73"/>
    </row>
    <row r="428" spans="1:35" ht="12.75" x14ac:dyDescent="0.2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  <c r="AA428" s="73"/>
      <c r="AB428" s="73"/>
      <c r="AC428" s="73"/>
      <c r="AD428" s="73"/>
      <c r="AE428" s="73"/>
      <c r="AF428" s="73"/>
      <c r="AG428" s="73"/>
      <c r="AH428" s="73"/>
      <c r="AI428" s="73"/>
    </row>
    <row r="429" spans="1:35" ht="12.75" x14ac:dyDescent="0.2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  <c r="AA429" s="73"/>
      <c r="AB429" s="73"/>
      <c r="AC429" s="73"/>
      <c r="AD429" s="73"/>
      <c r="AE429" s="73"/>
      <c r="AF429" s="73"/>
      <c r="AG429" s="73"/>
      <c r="AH429" s="73"/>
      <c r="AI429" s="73"/>
    </row>
    <row r="430" spans="1:35" ht="12.75" x14ac:dyDescent="0.2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  <c r="AA430" s="73"/>
      <c r="AB430" s="73"/>
      <c r="AC430" s="73"/>
      <c r="AD430" s="73"/>
      <c r="AE430" s="73"/>
      <c r="AF430" s="73"/>
      <c r="AG430" s="73"/>
      <c r="AH430" s="73"/>
      <c r="AI430" s="73"/>
    </row>
    <row r="431" spans="1:35" ht="12.75" x14ac:dyDescent="0.2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  <c r="AA431" s="73"/>
      <c r="AB431" s="73"/>
      <c r="AC431" s="73"/>
      <c r="AD431" s="73"/>
      <c r="AE431" s="73"/>
      <c r="AF431" s="73"/>
      <c r="AG431" s="73"/>
      <c r="AH431" s="73"/>
      <c r="AI431" s="73"/>
    </row>
    <row r="432" spans="1:35" ht="12.75" x14ac:dyDescent="0.2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  <c r="AA432" s="73"/>
      <c r="AB432" s="73"/>
      <c r="AC432" s="73"/>
      <c r="AD432" s="73"/>
      <c r="AE432" s="73"/>
      <c r="AF432" s="73"/>
      <c r="AG432" s="73"/>
      <c r="AH432" s="73"/>
      <c r="AI432" s="73"/>
    </row>
    <row r="433" spans="1:35" ht="12.75" x14ac:dyDescent="0.2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  <c r="AA433" s="73"/>
      <c r="AB433" s="73"/>
      <c r="AC433" s="73"/>
      <c r="AD433" s="73"/>
      <c r="AE433" s="73"/>
      <c r="AF433" s="73"/>
      <c r="AG433" s="73"/>
      <c r="AH433" s="73"/>
      <c r="AI433" s="73"/>
    </row>
    <row r="434" spans="1:35" ht="12.75" x14ac:dyDescent="0.2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  <c r="AA434" s="73"/>
      <c r="AB434" s="73"/>
      <c r="AC434" s="73"/>
      <c r="AD434" s="73"/>
      <c r="AE434" s="73"/>
      <c r="AF434" s="73"/>
      <c r="AG434" s="73"/>
      <c r="AH434" s="73"/>
      <c r="AI434" s="73"/>
    </row>
    <row r="435" spans="1:35" ht="12.75" x14ac:dyDescent="0.2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  <c r="AA435" s="73"/>
      <c r="AB435" s="73"/>
      <c r="AC435" s="73"/>
      <c r="AD435" s="73"/>
      <c r="AE435" s="73"/>
      <c r="AF435" s="73"/>
      <c r="AG435" s="73"/>
      <c r="AH435" s="73"/>
      <c r="AI435" s="73"/>
    </row>
    <row r="436" spans="1:35" ht="12.75" x14ac:dyDescent="0.2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  <c r="AA436" s="73"/>
      <c r="AB436" s="73"/>
      <c r="AC436" s="73"/>
      <c r="AD436" s="73"/>
      <c r="AE436" s="73"/>
      <c r="AF436" s="73"/>
      <c r="AG436" s="73"/>
      <c r="AH436" s="73"/>
      <c r="AI436" s="73"/>
    </row>
    <row r="437" spans="1:35" ht="12.75" x14ac:dyDescent="0.2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  <c r="AA437" s="73"/>
      <c r="AB437" s="73"/>
      <c r="AC437" s="73"/>
      <c r="AD437" s="73"/>
      <c r="AE437" s="73"/>
      <c r="AF437" s="73"/>
      <c r="AG437" s="73"/>
      <c r="AH437" s="73"/>
      <c r="AI437" s="73"/>
    </row>
    <row r="438" spans="1:35" ht="12.75" x14ac:dyDescent="0.2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  <c r="AA438" s="73"/>
      <c r="AB438" s="73"/>
      <c r="AC438" s="73"/>
      <c r="AD438" s="73"/>
      <c r="AE438" s="73"/>
      <c r="AF438" s="73"/>
      <c r="AG438" s="73"/>
      <c r="AH438" s="73"/>
      <c r="AI438" s="73"/>
    </row>
    <row r="439" spans="1:35" ht="12.75" x14ac:dyDescent="0.2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  <c r="AA439" s="73"/>
      <c r="AB439" s="73"/>
      <c r="AC439" s="73"/>
      <c r="AD439" s="73"/>
      <c r="AE439" s="73"/>
      <c r="AF439" s="73"/>
      <c r="AG439" s="73"/>
      <c r="AH439" s="73"/>
      <c r="AI439" s="73"/>
    </row>
    <row r="440" spans="1:35" ht="12.75" x14ac:dyDescent="0.2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  <c r="AA440" s="73"/>
      <c r="AB440" s="73"/>
      <c r="AC440" s="73"/>
      <c r="AD440" s="73"/>
      <c r="AE440" s="73"/>
      <c r="AF440" s="73"/>
      <c r="AG440" s="73"/>
      <c r="AH440" s="73"/>
      <c r="AI440" s="73"/>
    </row>
    <row r="441" spans="1:35" ht="12.75" x14ac:dyDescent="0.2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  <c r="AA441" s="73"/>
      <c r="AB441" s="73"/>
      <c r="AC441" s="73"/>
      <c r="AD441" s="73"/>
      <c r="AE441" s="73"/>
      <c r="AF441" s="73"/>
      <c r="AG441" s="73"/>
      <c r="AH441" s="73"/>
      <c r="AI441" s="73"/>
    </row>
    <row r="442" spans="1:35" ht="12.75" x14ac:dyDescent="0.2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  <c r="AA442" s="73"/>
      <c r="AB442" s="73"/>
      <c r="AC442" s="73"/>
      <c r="AD442" s="73"/>
      <c r="AE442" s="73"/>
      <c r="AF442" s="73"/>
      <c r="AG442" s="73"/>
      <c r="AH442" s="73"/>
      <c r="AI442" s="73"/>
    </row>
    <row r="443" spans="1:35" ht="12.75" x14ac:dyDescent="0.2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  <c r="AA443" s="73"/>
      <c r="AB443" s="73"/>
      <c r="AC443" s="73"/>
      <c r="AD443" s="73"/>
      <c r="AE443" s="73"/>
      <c r="AF443" s="73"/>
      <c r="AG443" s="73"/>
      <c r="AH443" s="73"/>
      <c r="AI443" s="73"/>
    </row>
    <row r="444" spans="1:35" ht="12.75" x14ac:dyDescent="0.2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  <c r="AA444" s="73"/>
      <c r="AB444" s="73"/>
      <c r="AC444" s="73"/>
      <c r="AD444" s="73"/>
      <c r="AE444" s="73"/>
      <c r="AF444" s="73"/>
      <c r="AG444" s="73"/>
      <c r="AH444" s="73"/>
      <c r="AI444" s="73"/>
    </row>
    <row r="445" spans="1:35" ht="12.75" x14ac:dyDescent="0.2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  <c r="AA445" s="73"/>
      <c r="AB445" s="73"/>
      <c r="AC445" s="73"/>
      <c r="AD445" s="73"/>
      <c r="AE445" s="73"/>
      <c r="AF445" s="73"/>
      <c r="AG445" s="73"/>
      <c r="AH445" s="73"/>
      <c r="AI445" s="73"/>
    </row>
    <row r="446" spans="1:35" ht="12.75" x14ac:dyDescent="0.2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  <c r="AA446" s="73"/>
      <c r="AB446" s="73"/>
      <c r="AC446" s="73"/>
      <c r="AD446" s="73"/>
      <c r="AE446" s="73"/>
      <c r="AF446" s="73"/>
      <c r="AG446" s="73"/>
      <c r="AH446" s="73"/>
      <c r="AI446" s="73"/>
    </row>
    <row r="447" spans="1:35" ht="12.75" x14ac:dyDescent="0.2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  <c r="AA447" s="73"/>
      <c r="AB447" s="73"/>
      <c r="AC447" s="73"/>
      <c r="AD447" s="73"/>
      <c r="AE447" s="73"/>
      <c r="AF447" s="73"/>
      <c r="AG447" s="73"/>
      <c r="AH447" s="73"/>
      <c r="AI447" s="73"/>
    </row>
    <row r="448" spans="1:35" ht="12.75" x14ac:dyDescent="0.2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  <c r="AA448" s="73"/>
      <c r="AB448" s="73"/>
      <c r="AC448" s="73"/>
      <c r="AD448" s="73"/>
      <c r="AE448" s="73"/>
      <c r="AF448" s="73"/>
      <c r="AG448" s="73"/>
      <c r="AH448" s="73"/>
      <c r="AI448" s="73"/>
    </row>
    <row r="449" spans="1:35" ht="12.75" x14ac:dyDescent="0.2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  <c r="AA449" s="73"/>
      <c r="AB449" s="73"/>
      <c r="AC449" s="73"/>
      <c r="AD449" s="73"/>
      <c r="AE449" s="73"/>
      <c r="AF449" s="73"/>
      <c r="AG449" s="73"/>
      <c r="AH449" s="73"/>
      <c r="AI449" s="73"/>
    </row>
    <row r="450" spans="1:35" ht="12.75" x14ac:dyDescent="0.2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  <c r="AA450" s="73"/>
      <c r="AB450" s="73"/>
      <c r="AC450" s="73"/>
      <c r="AD450" s="73"/>
      <c r="AE450" s="73"/>
      <c r="AF450" s="73"/>
      <c r="AG450" s="73"/>
      <c r="AH450" s="73"/>
      <c r="AI450" s="73"/>
    </row>
    <row r="451" spans="1:35" ht="12.75" x14ac:dyDescent="0.2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  <c r="AA451" s="73"/>
      <c r="AB451" s="73"/>
      <c r="AC451" s="73"/>
      <c r="AD451" s="73"/>
      <c r="AE451" s="73"/>
      <c r="AF451" s="73"/>
      <c r="AG451" s="73"/>
      <c r="AH451" s="73"/>
      <c r="AI451" s="73"/>
    </row>
    <row r="452" spans="1:35" ht="12.75" x14ac:dyDescent="0.2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  <c r="AA452" s="73"/>
      <c r="AB452" s="73"/>
      <c r="AC452" s="73"/>
      <c r="AD452" s="73"/>
      <c r="AE452" s="73"/>
      <c r="AF452" s="73"/>
      <c r="AG452" s="73"/>
      <c r="AH452" s="73"/>
      <c r="AI452" s="73"/>
    </row>
    <row r="453" spans="1:35" ht="12.75" x14ac:dyDescent="0.2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  <c r="AA453" s="73"/>
      <c r="AB453" s="73"/>
      <c r="AC453" s="73"/>
      <c r="AD453" s="73"/>
      <c r="AE453" s="73"/>
      <c r="AF453" s="73"/>
      <c r="AG453" s="73"/>
      <c r="AH453" s="73"/>
      <c r="AI453" s="73"/>
    </row>
    <row r="454" spans="1:35" ht="12.75" x14ac:dyDescent="0.2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  <c r="AA454" s="73"/>
      <c r="AB454" s="73"/>
      <c r="AC454" s="73"/>
      <c r="AD454" s="73"/>
      <c r="AE454" s="73"/>
      <c r="AF454" s="73"/>
      <c r="AG454" s="73"/>
      <c r="AH454" s="73"/>
      <c r="AI454" s="73"/>
    </row>
    <row r="455" spans="1:35" ht="12.75" x14ac:dyDescent="0.2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  <c r="AA455" s="73"/>
      <c r="AB455" s="73"/>
      <c r="AC455" s="73"/>
      <c r="AD455" s="73"/>
      <c r="AE455" s="73"/>
      <c r="AF455" s="73"/>
      <c r="AG455" s="73"/>
      <c r="AH455" s="73"/>
      <c r="AI455" s="73"/>
    </row>
    <row r="456" spans="1:35" ht="12.75" x14ac:dyDescent="0.2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  <c r="AA456" s="73"/>
      <c r="AB456" s="73"/>
      <c r="AC456" s="73"/>
      <c r="AD456" s="73"/>
      <c r="AE456" s="73"/>
      <c r="AF456" s="73"/>
      <c r="AG456" s="73"/>
      <c r="AH456" s="73"/>
      <c r="AI456" s="73"/>
    </row>
    <row r="457" spans="1:35" ht="12.75" x14ac:dyDescent="0.2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  <c r="AA457" s="73"/>
      <c r="AB457" s="73"/>
      <c r="AC457" s="73"/>
      <c r="AD457" s="73"/>
      <c r="AE457" s="73"/>
      <c r="AF457" s="73"/>
      <c r="AG457" s="73"/>
      <c r="AH457" s="73"/>
      <c r="AI457" s="73"/>
    </row>
    <row r="458" spans="1:35" ht="12.75" x14ac:dyDescent="0.2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  <c r="AA458" s="73"/>
      <c r="AB458" s="73"/>
      <c r="AC458" s="73"/>
      <c r="AD458" s="73"/>
      <c r="AE458" s="73"/>
      <c r="AF458" s="73"/>
      <c r="AG458" s="73"/>
      <c r="AH458" s="73"/>
      <c r="AI458" s="73"/>
    </row>
    <row r="459" spans="1:35" ht="12.75" x14ac:dyDescent="0.2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  <c r="AA459" s="73"/>
      <c r="AB459" s="73"/>
      <c r="AC459" s="73"/>
      <c r="AD459" s="73"/>
      <c r="AE459" s="73"/>
      <c r="AF459" s="73"/>
      <c r="AG459" s="73"/>
      <c r="AH459" s="73"/>
      <c r="AI459" s="73"/>
    </row>
    <row r="460" spans="1:35" ht="12.75" x14ac:dyDescent="0.2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  <c r="AA460" s="73"/>
      <c r="AB460" s="73"/>
      <c r="AC460" s="73"/>
      <c r="AD460" s="73"/>
      <c r="AE460" s="73"/>
      <c r="AF460" s="73"/>
      <c r="AG460" s="73"/>
      <c r="AH460" s="73"/>
      <c r="AI460" s="73"/>
    </row>
    <row r="461" spans="1:35" ht="12.75" x14ac:dyDescent="0.2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  <c r="AA461" s="73"/>
      <c r="AB461" s="73"/>
      <c r="AC461" s="73"/>
      <c r="AD461" s="73"/>
      <c r="AE461" s="73"/>
      <c r="AF461" s="73"/>
      <c r="AG461" s="73"/>
      <c r="AH461" s="73"/>
      <c r="AI461" s="73"/>
    </row>
    <row r="462" spans="1:35" ht="12.75" x14ac:dyDescent="0.2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  <c r="AA462" s="73"/>
      <c r="AB462" s="73"/>
      <c r="AC462" s="73"/>
      <c r="AD462" s="73"/>
      <c r="AE462" s="73"/>
      <c r="AF462" s="73"/>
      <c r="AG462" s="73"/>
      <c r="AH462" s="73"/>
      <c r="AI462" s="73"/>
    </row>
    <row r="463" spans="1:35" ht="12.75" x14ac:dyDescent="0.2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  <c r="AA463" s="73"/>
      <c r="AB463" s="73"/>
      <c r="AC463" s="73"/>
      <c r="AD463" s="73"/>
      <c r="AE463" s="73"/>
      <c r="AF463" s="73"/>
      <c r="AG463" s="73"/>
      <c r="AH463" s="73"/>
      <c r="AI463" s="73"/>
    </row>
    <row r="464" spans="1:35" ht="12.75" x14ac:dyDescent="0.2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  <c r="AA464" s="73"/>
      <c r="AB464" s="73"/>
      <c r="AC464" s="73"/>
      <c r="AD464" s="73"/>
      <c r="AE464" s="73"/>
      <c r="AF464" s="73"/>
      <c r="AG464" s="73"/>
      <c r="AH464" s="73"/>
      <c r="AI464" s="73"/>
    </row>
    <row r="465" spans="1:35" ht="12.75" x14ac:dyDescent="0.2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  <c r="AA465" s="73"/>
      <c r="AB465" s="73"/>
      <c r="AC465" s="73"/>
      <c r="AD465" s="73"/>
      <c r="AE465" s="73"/>
      <c r="AF465" s="73"/>
      <c r="AG465" s="73"/>
      <c r="AH465" s="73"/>
      <c r="AI465" s="73"/>
    </row>
    <row r="466" spans="1:35" ht="12.75" x14ac:dyDescent="0.2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  <c r="AA466" s="73"/>
      <c r="AB466" s="73"/>
      <c r="AC466" s="73"/>
      <c r="AD466" s="73"/>
      <c r="AE466" s="73"/>
      <c r="AF466" s="73"/>
      <c r="AG466" s="73"/>
      <c r="AH466" s="73"/>
      <c r="AI466" s="73"/>
    </row>
    <row r="467" spans="1:35" ht="12.75" x14ac:dyDescent="0.2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A467" s="73"/>
      <c r="AB467" s="73"/>
      <c r="AC467" s="73"/>
      <c r="AD467" s="73"/>
      <c r="AE467" s="73"/>
      <c r="AF467" s="73"/>
      <c r="AG467" s="73"/>
      <c r="AH467" s="73"/>
      <c r="AI467" s="73"/>
    </row>
    <row r="468" spans="1:35" ht="12.75" x14ac:dyDescent="0.2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  <c r="AA468" s="73"/>
      <c r="AB468" s="73"/>
      <c r="AC468" s="73"/>
      <c r="AD468" s="73"/>
      <c r="AE468" s="73"/>
      <c r="AF468" s="73"/>
      <c r="AG468" s="73"/>
      <c r="AH468" s="73"/>
      <c r="AI468" s="73"/>
    </row>
    <row r="469" spans="1:35" ht="12.75" x14ac:dyDescent="0.2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  <c r="AA469" s="73"/>
      <c r="AB469" s="73"/>
      <c r="AC469" s="73"/>
      <c r="AD469" s="73"/>
      <c r="AE469" s="73"/>
      <c r="AF469" s="73"/>
      <c r="AG469" s="73"/>
      <c r="AH469" s="73"/>
      <c r="AI469" s="73"/>
    </row>
    <row r="470" spans="1:35" ht="12.75" x14ac:dyDescent="0.2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  <c r="AA470" s="73"/>
      <c r="AB470" s="73"/>
      <c r="AC470" s="73"/>
      <c r="AD470" s="73"/>
      <c r="AE470" s="73"/>
      <c r="AF470" s="73"/>
      <c r="AG470" s="73"/>
      <c r="AH470" s="73"/>
      <c r="AI470" s="73"/>
    </row>
    <row r="471" spans="1:35" ht="12.75" x14ac:dyDescent="0.2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  <c r="AA471" s="73"/>
      <c r="AB471" s="73"/>
      <c r="AC471" s="73"/>
      <c r="AD471" s="73"/>
      <c r="AE471" s="73"/>
      <c r="AF471" s="73"/>
      <c r="AG471" s="73"/>
      <c r="AH471" s="73"/>
      <c r="AI471" s="73"/>
    </row>
    <row r="472" spans="1:35" ht="12.75" x14ac:dyDescent="0.2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  <c r="AA472" s="73"/>
      <c r="AB472" s="73"/>
      <c r="AC472" s="73"/>
      <c r="AD472" s="73"/>
      <c r="AE472" s="73"/>
      <c r="AF472" s="73"/>
      <c r="AG472" s="73"/>
      <c r="AH472" s="73"/>
      <c r="AI472" s="73"/>
    </row>
    <row r="473" spans="1:35" ht="12.75" x14ac:dyDescent="0.2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  <c r="AA473" s="73"/>
      <c r="AB473" s="73"/>
      <c r="AC473" s="73"/>
      <c r="AD473" s="73"/>
      <c r="AE473" s="73"/>
      <c r="AF473" s="73"/>
      <c r="AG473" s="73"/>
      <c r="AH473" s="73"/>
      <c r="AI473" s="73"/>
    </row>
    <row r="474" spans="1:35" ht="12.75" x14ac:dyDescent="0.2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  <c r="AA474" s="73"/>
      <c r="AB474" s="73"/>
      <c r="AC474" s="73"/>
      <c r="AD474" s="73"/>
      <c r="AE474" s="73"/>
      <c r="AF474" s="73"/>
      <c r="AG474" s="73"/>
      <c r="AH474" s="73"/>
      <c r="AI474" s="73"/>
    </row>
    <row r="475" spans="1:35" ht="12.75" x14ac:dyDescent="0.2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  <c r="AA475" s="73"/>
      <c r="AB475" s="73"/>
      <c r="AC475" s="73"/>
      <c r="AD475" s="73"/>
      <c r="AE475" s="73"/>
      <c r="AF475" s="73"/>
      <c r="AG475" s="73"/>
      <c r="AH475" s="73"/>
      <c r="AI475" s="73"/>
    </row>
    <row r="476" spans="1:35" ht="12.75" x14ac:dyDescent="0.2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  <c r="AA476" s="73"/>
      <c r="AB476" s="73"/>
      <c r="AC476" s="73"/>
      <c r="AD476" s="73"/>
      <c r="AE476" s="73"/>
      <c r="AF476" s="73"/>
      <c r="AG476" s="73"/>
      <c r="AH476" s="73"/>
      <c r="AI476" s="73"/>
    </row>
    <row r="477" spans="1:35" ht="12.75" x14ac:dyDescent="0.2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  <c r="AA477" s="73"/>
      <c r="AB477" s="73"/>
      <c r="AC477" s="73"/>
      <c r="AD477" s="73"/>
      <c r="AE477" s="73"/>
      <c r="AF477" s="73"/>
      <c r="AG477" s="73"/>
      <c r="AH477" s="73"/>
      <c r="AI477" s="73"/>
    </row>
    <row r="478" spans="1:35" ht="12.75" x14ac:dyDescent="0.2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  <c r="AA478" s="73"/>
      <c r="AB478" s="73"/>
      <c r="AC478" s="73"/>
      <c r="AD478" s="73"/>
      <c r="AE478" s="73"/>
      <c r="AF478" s="73"/>
      <c r="AG478" s="73"/>
      <c r="AH478" s="73"/>
      <c r="AI478" s="73"/>
    </row>
    <row r="479" spans="1:35" ht="12.75" x14ac:dyDescent="0.2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  <c r="AA479" s="73"/>
      <c r="AB479" s="73"/>
      <c r="AC479" s="73"/>
      <c r="AD479" s="73"/>
      <c r="AE479" s="73"/>
      <c r="AF479" s="73"/>
      <c r="AG479" s="73"/>
      <c r="AH479" s="73"/>
      <c r="AI479" s="73"/>
    </row>
    <row r="480" spans="1:35" ht="12.75" x14ac:dyDescent="0.2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  <c r="AA480" s="73"/>
      <c r="AB480" s="73"/>
      <c r="AC480" s="73"/>
      <c r="AD480" s="73"/>
      <c r="AE480" s="73"/>
      <c r="AF480" s="73"/>
      <c r="AG480" s="73"/>
      <c r="AH480" s="73"/>
      <c r="AI480" s="73"/>
    </row>
    <row r="481" spans="1:35" ht="12.75" x14ac:dyDescent="0.2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  <c r="AA481" s="73"/>
      <c r="AB481" s="73"/>
      <c r="AC481" s="73"/>
      <c r="AD481" s="73"/>
      <c r="AE481" s="73"/>
      <c r="AF481" s="73"/>
      <c r="AG481" s="73"/>
      <c r="AH481" s="73"/>
      <c r="AI481" s="73"/>
    </row>
    <row r="482" spans="1:35" ht="12.75" x14ac:dyDescent="0.2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  <c r="AA482" s="73"/>
      <c r="AB482" s="73"/>
      <c r="AC482" s="73"/>
      <c r="AD482" s="73"/>
      <c r="AE482" s="73"/>
      <c r="AF482" s="73"/>
      <c r="AG482" s="73"/>
      <c r="AH482" s="73"/>
      <c r="AI482" s="73"/>
    </row>
    <row r="483" spans="1:35" ht="12.75" x14ac:dyDescent="0.2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  <c r="AA483" s="73"/>
      <c r="AB483" s="73"/>
      <c r="AC483" s="73"/>
      <c r="AD483" s="73"/>
      <c r="AE483" s="73"/>
      <c r="AF483" s="73"/>
      <c r="AG483" s="73"/>
      <c r="AH483" s="73"/>
      <c r="AI483" s="73"/>
    </row>
    <row r="484" spans="1:35" ht="12.75" x14ac:dyDescent="0.2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  <c r="AA484" s="73"/>
      <c r="AB484" s="73"/>
      <c r="AC484" s="73"/>
      <c r="AD484" s="73"/>
      <c r="AE484" s="73"/>
      <c r="AF484" s="73"/>
      <c r="AG484" s="73"/>
      <c r="AH484" s="73"/>
      <c r="AI484" s="73"/>
    </row>
    <row r="485" spans="1:35" ht="12.75" x14ac:dyDescent="0.2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  <c r="AA485" s="73"/>
      <c r="AB485" s="73"/>
      <c r="AC485" s="73"/>
      <c r="AD485" s="73"/>
      <c r="AE485" s="73"/>
      <c r="AF485" s="73"/>
      <c r="AG485" s="73"/>
      <c r="AH485" s="73"/>
      <c r="AI485" s="73"/>
    </row>
    <row r="486" spans="1:35" ht="12.75" x14ac:dyDescent="0.2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  <c r="AA486" s="73"/>
      <c r="AB486" s="73"/>
      <c r="AC486" s="73"/>
      <c r="AD486" s="73"/>
      <c r="AE486" s="73"/>
      <c r="AF486" s="73"/>
      <c r="AG486" s="73"/>
      <c r="AH486" s="73"/>
      <c r="AI486" s="73"/>
    </row>
    <row r="487" spans="1:35" ht="12.75" x14ac:dyDescent="0.2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  <c r="AA487" s="73"/>
      <c r="AB487" s="73"/>
      <c r="AC487" s="73"/>
      <c r="AD487" s="73"/>
      <c r="AE487" s="73"/>
      <c r="AF487" s="73"/>
      <c r="AG487" s="73"/>
      <c r="AH487" s="73"/>
      <c r="AI487" s="73"/>
    </row>
    <row r="488" spans="1:35" ht="12.75" x14ac:dyDescent="0.2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  <c r="AA488" s="73"/>
      <c r="AB488" s="73"/>
      <c r="AC488" s="73"/>
      <c r="AD488" s="73"/>
      <c r="AE488" s="73"/>
      <c r="AF488" s="73"/>
      <c r="AG488" s="73"/>
      <c r="AH488" s="73"/>
      <c r="AI488" s="73"/>
    </row>
    <row r="489" spans="1:35" ht="12.75" x14ac:dyDescent="0.2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  <c r="AA489" s="73"/>
      <c r="AB489" s="73"/>
      <c r="AC489" s="73"/>
      <c r="AD489" s="73"/>
      <c r="AE489" s="73"/>
      <c r="AF489" s="73"/>
      <c r="AG489" s="73"/>
      <c r="AH489" s="73"/>
      <c r="AI489" s="73"/>
    </row>
    <row r="490" spans="1:35" ht="12.75" x14ac:dyDescent="0.2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  <c r="AA490" s="73"/>
      <c r="AB490" s="73"/>
      <c r="AC490" s="73"/>
      <c r="AD490" s="73"/>
      <c r="AE490" s="73"/>
      <c r="AF490" s="73"/>
      <c r="AG490" s="73"/>
      <c r="AH490" s="73"/>
      <c r="AI490" s="73"/>
    </row>
    <row r="491" spans="1:35" ht="12.75" x14ac:dyDescent="0.2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  <c r="AA491" s="73"/>
      <c r="AB491" s="73"/>
      <c r="AC491" s="73"/>
      <c r="AD491" s="73"/>
      <c r="AE491" s="73"/>
      <c r="AF491" s="73"/>
      <c r="AG491" s="73"/>
      <c r="AH491" s="73"/>
      <c r="AI491" s="73"/>
    </row>
    <row r="492" spans="1:35" ht="12.75" x14ac:dyDescent="0.2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  <c r="AA492" s="73"/>
      <c r="AB492" s="73"/>
      <c r="AC492" s="73"/>
      <c r="AD492" s="73"/>
      <c r="AE492" s="73"/>
      <c r="AF492" s="73"/>
      <c r="AG492" s="73"/>
      <c r="AH492" s="73"/>
      <c r="AI492" s="73"/>
    </row>
    <row r="493" spans="1:35" ht="12.75" x14ac:dyDescent="0.2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  <c r="AA493" s="73"/>
      <c r="AB493" s="73"/>
      <c r="AC493" s="73"/>
      <c r="AD493" s="73"/>
      <c r="AE493" s="73"/>
      <c r="AF493" s="73"/>
      <c r="AG493" s="73"/>
      <c r="AH493" s="73"/>
      <c r="AI493" s="73"/>
    </row>
    <row r="494" spans="1:35" ht="12.75" x14ac:dyDescent="0.2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  <c r="AA494" s="73"/>
      <c r="AB494" s="73"/>
      <c r="AC494" s="73"/>
      <c r="AD494" s="73"/>
      <c r="AE494" s="73"/>
      <c r="AF494" s="73"/>
      <c r="AG494" s="73"/>
      <c r="AH494" s="73"/>
      <c r="AI494" s="73"/>
    </row>
    <row r="495" spans="1:35" ht="12.75" x14ac:dyDescent="0.2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  <c r="AA495" s="73"/>
      <c r="AB495" s="73"/>
      <c r="AC495" s="73"/>
      <c r="AD495" s="73"/>
      <c r="AE495" s="73"/>
      <c r="AF495" s="73"/>
      <c r="AG495" s="73"/>
      <c r="AH495" s="73"/>
      <c r="AI495" s="73"/>
    </row>
    <row r="496" spans="1:35" ht="12.75" x14ac:dyDescent="0.2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  <c r="AA496" s="73"/>
      <c r="AB496" s="73"/>
      <c r="AC496" s="73"/>
      <c r="AD496" s="73"/>
      <c r="AE496" s="73"/>
      <c r="AF496" s="73"/>
      <c r="AG496" s="73"/>
      <c r="AH496" s="73"/>
      <c r="AI496" s="73"/>
    </row>
    <row r="497" spans="1:35" ht="12.75" x14ac:dyDescent="0.2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  <c r="AA497" s="73"/>
      <c r="AB497" s="73"/>
      <c r="AC497" s="73"/>
      <c r="AD497" s="73"/>
      <c r="AE497" s="73"/>
      <c r="AF497" s="73"/>
      <c r="AG497" s="73"/>
      <c r="AH497" s="73"/>
      <c r="AI497" s="73"/>
    </row>
    <row r="498" spans="1:35" ht="12.75" x14ac:dyDescent="0.2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  <c r="AA498" s="73"/>
      <c r="AB498" s="73"/>
      <c r="AC498" s="73"/>
      <c r="AD498" s="73"/>
      <c r="AE498" s="73"/>
      <c r="AF498" s="73"/>
      <c r="AG498" s="73"/>
      <c r="AH498" s="73"/>
      <c r="AI498" s="73"/>
    </row>
    <row r="499" spans="1:35" ht="12.75" x14ac:dyDescent="0.2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  <c r="AA499" s="73"/>
      <c r="AB499" s="73"/>
      <c r="AC499" s="73"/>
      <c r="AD499" s="73"/>
      <c r="AE499" s="73"/>
      <c r="AF499" s="73"/>
      <c r="AG499" s="73"/>
      <c r="AH499" s="73"/>
      <c r="AI499" s="73"/>
    </row>
    <row r="500" spans="1:35" ht="12.75" x14ac:dyDescent="0.2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  <c r="AA500" s="73"/>
      <c r="AB500" s="73"/>
      <c r="AC500" s="73"/>
      <c r="AD500" s="73"/>
      <c r="AE500" s="73"/>
      <c r="AF500" s="73"/>
      <c r="AG500" s="73"/>
      <c r="AH500" s="73"/>
      <c r="AI500" s="73"/>
    </row>
    <row r="501" spans="1:35" ht="12.75" x14ac:dyDescent="0.2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  <c r="AA501" s="73"/>
      <c r="AB501" s="73"/>
      <c r="AC501" s="73"/>
      <c r="AD501" s="73"/>
      <c r="AE501" s="73"/>
      <c r="AF501" s="73"/>
      <c r="AG501" s="73"/>
      <c r="AH501" s="73"/>
      <c r="AI501" s="73"/>
    </row>
    <row r="502" spans="1:35" ht="12.75" x14ac:dyDescent="0.2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  <c r="AA502" s="73"/>
      <c r="AB502" s="73"/>
      <c r="AC502" s="73"/>
      <c r="AD502" s="73"/>
      <c r="AE502" s="73"/>
      <c r="AF502" s="73"/>
      <c r="AG502" s="73"/>
      <c r="AH502" s="73"/>
      <c r="AI502" s="73"/>
    </row>
    <row r="503" spans="1:35" ht="12.75" x14ac:dyDescent="0.2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  <c r="AA503" s="73"/>
      <c r="AB503" s="73"/>
      <c r="AC503" s="73"/>
      <c r="AD503" s="73"/>
      <c r="AE503" s="73"/>
      <c r="AF503" s="73"/>
      <c r="AG503" s="73"/>
      <c r="AH503" s="73"/>
      <c r="AI503" s="73"/>
    </row>
    <row r="504" spans="1:35" ht="12.75" x14ac:dyDescent="0.2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  <c r="AA504" s="73"/>
      <c r="AB504" s="73"/>
      <c r="AC504" s="73"/>
      <c r="AD504" s="73"/>
      <c r="AE504" s="73"/>
      <c r="AF504" s="73"/>
      <c r="AG504" s="73"/>
      <c r="AH504" s="73"/>
      <c r="AI504" s="73"/>
    </row>
    <row r="505" spans="1:35" ht="12.75" x14ac:dyDescent="0.2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  <c r="AA505" s="73"/>
      <c r="AB505" s="73"/>
      <c r="AC505" s="73"/>
      <c r="AD505" s="73"/>
      <c r="AE505" s="73"/>
      <c r="AF505" s="73"/>
      <c r="AG505" s="73"/>
      <c r="AH505" s="73"/>
      <c r="AI505" s="73"/>
    </row>
    <row r="506" spans="1:35" ht="12.75" x14ac:dyDescent="0.2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  <c r="AA506" s="73"/>
      <c r="AB506" s="73"/>
      <c r="AC506" s="73"/>
      <c r="AD506" s="73"/>
      <c r="AE506" s="73"/>
      <c r="AF506" s="73"/>
      <c r="AG506" s="73"/>
      <c r="AH506" s="73"/>
      <c r="AI506" s="73"/>
    </row>
    <row r="507" spans="1:35" ht="12.75" x14ac:dyDescent="0.2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  <c r="AA507" s="73"/>
      <c r="AB507" s="73"/>
      <c r="AC507" s="73"/>
      <c r="AD507" s="73"/>
      <c r="AE507" s="73"/>
      <c r="AF507" s="73"/>
      <c r="AG507" s="73"/>
      <c r="AH507" s="73"/>
      <c r="AI507" s="73"/>
    </row>
    <row r="508" spans="1:35" ht="12.75" x14ac:dyDescent="0.2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  <c r="AA508" s="73"/>
      <c r="AB508" s="73"/>
      <c r="AC508" s="73"/>
      <c r="AD508" s="73"/>
      <c r="AE508" s="73"/>
      <c r="AF508" s="73"/>
      <c r="AG508" s="73"/>
      <c r="AH508" s="73"/>
      <c r="AI508" s="73"/>
    </row>
    <row r="509" spans="1:35" ht="12.75" x14ac:dyDescent="0.2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  <c r="AA509" s="73"/>
      <c r="AB509" s="73"/>
      <c r="AC509" s="73"/>
      <c r="AD509" s="73"/>
      <c r="AE509" s="73"/>
      <c r="AF509" s="73"/>
      <c r="AG509" s="73"/>
      <c r="AH509" s="73"/>
      <c r="AI509" s="73"/>
    </row>
    <row r="510" spans="1:35" ht="12.75" x14ac:dyDescent="0.2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  <c r="AA510" s="73"/>
      <c r="AB510" s="73"/>
      <c r="AC510" s="73"/>
      <c r="AD510" s="73"/>
      <c r="AE510" s="73"/>
      <c r="AF510" s="73"/>
      <c r="AG510" s="73"/>
      <c r="AH510" s="73"/>
      <c r="AI510" s="73"/>
    </row>
    <row r="511" spans="1:35" ht="12.75" x14ac:dyDescent="0.2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  <c r="AA511" s="73"/>
      <c r="AB511" s="73"/>
      <c r="AC511" s="73"/>
      <c r="AD511" s="73"/>
      <c r="AE511" s="73"/>
      <c r="AF511" s="73"/>
      <c r="AG511" s="73"/>
      <c r="AH511" s="73"/>
      <c r="AI511" s="73"/>
    </row>
    <row r="512" spans="1:35" ht="12.75" x14ac:dyDescent="0.2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  <c r="AA512" s="73"/>
      <c r="AB512" s="73"/>
      <c r="AC512" s="73"/>
      <c r="AD512" s="73"/>
      <c r="AE512" s="73"/>
      <c r="AF512" s="73"/>
      <c r="AG512" s="73"/>
      <c r="AH512" s="73"/>
      <c r="AI512" s="73"/>
    </row>
    <row r="513" spans="1:35" ht="12.75" x14ac:dyDescent="0.2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  <c r="AA513" s="73"/>
      <c r="AB513" s="73"/>
      <c r="AC513" s="73"/>
      <c r="AD513" s="73"/>
      <c r="AE513" s="73"/>
      <c r="AF513" s="73"/>
      <c r="AG513" s="73"/>
      <c r="AH513" s="73"/>
      <c r="AI513" s="73"/>
    </row>
    <row r="514" spans="1:35" ht="12.75" x14ac:dyDescent="0.2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  <c r="AA514" s="73"/>
      <c r="AB514" s="73"/>
      <c r="AC514" s="73"/>
      <c r="AD514" s="73"/>
      <c r="AE514" s="73"/>
      <c r="AF514" s="73"/>
      <c r="AG514" s="73"/>
      <c r="AH514" s="73"/>
      <c r="AI514" s="73"/>
    </row>
    <row r="515" spans="1:35" ht="12.75" x14ac:dyDescent="0.2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  <c r="AA515" s="73"/>
      <c r="AB515" s="73"/>
      <c r="AC515" s="73"/>
      <c r="AD515" s="73"/>
      <c r="AE515" s="73"/>
      <c r="AF515" s="73"/>
      <c r="AG515" s="73"/>
      <c r="AH515" s="73"/>
      <c r="AI515" s="73"/>
    </row>
    <row r="516" spans="1:35" ht="12.75" x14ac:dyDescent="0.2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  <c r="AA516" s="73"/>
      <c r="AB516" s="73"/>
      <c r="AC516" s="73"/>
      <c r="AD516" s="73"/>
      <c r="AE516" s="73"/>
      <c r="AF516" s="73"/>
      <c r="AG516" s="73"/>
      <c r="AH516" s="73"/>
      <c r="AI516" s="73"/>
    </row>
    <row r="517" spans="1:35" ht="12.75" x14ac:dyDescent="0.2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  <c r="AA517" s="73"/>
      <c r="AB517" s="73"/>
      <c r="AC517" s="73"/>
      <c r="AD517" s="73"/>
      <c r="AE517" s="73"/>
      <c r="AF517" s="73"/>
      <c r="AG517" s="73"/>
      <c r="AH517" s="73"/>
      <c r="AI517" s="73"/>
    </row>
    <row r="518" spans="1:35" ht="12.75" x14ac:dyDescent="0.2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  <c r="AA518" s="73"/>
      <c r="AB518" s="73"/>
      <c r="AC518" s="73"/>
      <c r="AD518" s="73"/>
      <c r="AE518" s="73"/>
      <c r="AF518" s="73"/>
      <c r="AG518" s="73"/>
      <c r="AH518" s="73"/>
      <c r="AI518" s="73"/>
    </row>
    <row r="519" spans="1:35" ht="12.75" x14ac:dyDescent="0.2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  <c r="AA519" s="73"/>
      <c r="AB519" s="73"/>
      <c r="AC519" s="73"/>
      <c r="AD519" s="73"/>
      <c r="AE519" s="73"/>
      <c r="AF519" s="73"/>
      <c r="AG519" s="73"/>
      <c r="AH519" s="73"/>
      <c r="AI519" s="73"/>
    </row>
    <row r="520" spans="1:35" ht="12.75" x14ac:dyDescent="0.2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  <c r="AA520" s="73"/>
      <c r="AB520" s="73"/>
      <c r="AC520" s="73"/>
      <c r="AD520" s="73"/>
      <c r="AE520" s="73"/>
      <c r="AF520" s="73"/>
      <c r="AG520" s="73"/>
      <c r="AH520" s="73"/>
      <c r="AI520" s="73"/>
    </row>
    <row r="521" spans="1:35" ht="12.75" x14ac:dyDescent="0.2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  <c r="AA521" s="73"/>
      <c r="AB521" s="73"/>
      <c r="AC521" s="73"/>
      <c r="AD521" s="73"/>
      <c r="AE521" s="73"/>
      <c r="AF521" s="73"/>
      <c r="AG521" s="73"/>
      <c r="AH521" s="73"/>
      <c r="AI521" s="73"/>
    </row>
    <row r="522" spans="1:35" ht="12.75" x14ac:dyDescent="0.2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  <c r="AA522" s="73"/>
      <c r="AB522" s="73"/>
      <c r="AC522" s="73"/>
      <c r="AD522" s="73"/>
      <c r="AE522" s="73"/>
      <c r="AF522" s="73"/>
      <c r="AG522" s="73"/>
      <c r="AH522" s="73"/>
      <c r="AI522" s="73"/>
    </row>
    <row r="523" spans="1:35" ht="12.75" x14ac:dyDescent="0.2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  <c r="AA523" s="73"/>
      <c r="AB523" s="73"/>
      <c r="AC523" s="73"/>
      <c r="AD523" s="73"/>
      <c r="AE523" s="73"/>
      <c r="AF523" s="73"/>
      <c r="AG523" s="73"/>
      <c r="AH523" s="73"/>
      <c r="AI523" s="73"/>
    </row>
    <row r="524" spans="1:35" ht="12.75" x14ac:dyDescent="0.2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  <c r="AA524" s="73"/>
      <c r="AB524" s="73"/>
      <c r="AC524" s="73"/>
      <c r="AD524" s="73"/>
      <c r="AE524" s="73"/>
      <c r="AF524" s="73"/>
      <c r="AG524" s="73"/>
      <c r="AH524" s="73"/>
      <c r="AI524" s="73"/>
    </row>
    <row r="525" spans="1:35" ht="12.75" x14ac:dyDescent="0.2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  <c r="AA525" s="73"/>
      <c r="AB525" s="73"/>
      <c r="AC525" s="73"/>
      <c r="AD525" s="73"/>
      <c r="AE525" s="73"/>
      <c r="AF525" s="73"/>
      <c r="AG525" s="73"/>
      <c r="AH525" s="73"/>
      <c r="AI525" s="73"/>
    </row>
    <row r="526" spans="1:35" ht="12.75" x14ac:dyDescent="0.2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  <c r="AA526" s="73"/>
      <c r="AB526" s="73"/>
      <c r="AC526" s="73"/>
      <c r="AD526" s="73"/>
      <c r="AE526" s="73"/>
      <c r="AF526" s="73"/>
      <c r="AG526" s="73"/>
      <c r="AH526" s="73"/>
      <c r="AI526" s="73"/>
    </row>
    <row r="527" spans="1:35" ht="12.75" x14ac:dyDescent="0.2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  <c r="AA527" s="73"/>
      <c r="AB527" s="73"/>
      <c r="AC527" s="73"/>
      <c r="AD527" s="73"/>
      <c r="AE527" s="73"/>
      <c r="AF527" s="73"/>
      <c r="AG527" s="73"/>
      <c r="AH527" s="73"/>
      <c r="AI527" s="73"/>
    </row>
    <row r="528" spans="1:35" ht="12.75" x14ac:dyDescent="0.2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  <c r="AA528" s="73"/>
      <c r="AB528" s="73"/>
      <c r="AC528" s="73"/>
      <c r="AD528" s="73"/>
      <c r="AE528" s="73"/>
      <c r="AF528" s="73"/>
      <c r="AG528" s="73"/>
      <c r="AH528" s="73"/>
      <c r="AI528" s="73"/>
    </row>
    <row r="529" spans="1:35" ht="12.75" x14ac:dyDescent="0.2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  <c r="AA529" s="73"/>
      <c r="AB529" s="73"/>
      <c r="AC529" s="73"/>
      <c r="AD529" s="73"/>
      <c r="AE529" s="73"/>
      <c r="AF529" s="73"/>
      <c r="AG529" s="73"/>
      <c r="AH529" s="73"/>
      <c r="AI529" s="73"/>
    </row>
    <row r="530" spans="1:35" ht="12.75" x14ac:dyDescent="0.2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  <c r="AA530" s="73"/>
      <c r="AB530" s="73"/>
      <c r="AC530" s="73"/>
      <c r="AD530" s="73"/>
      <c r="AE530" s="73"/>
      <c r="AF530" s="73"/>
      <c r="AG530" s="73"/>
      <c r="AH530" s="73"/>
      <c r="AI530" s="73"/>
    </row>
    <row r="531" spans="1:35" ht="12.75" x14ac:dyDescent="0.2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  <c r="AA531" s="73"/>
      <c r="AB531" s="73"/>
      <c r="AC531" s="73"/>
      <c r="AD531" s="73"/>
      <c r="AE531" s="73"/>
      <c r="AF531" s="73"/>
      <c r="AG531" s="73"/>
      <c r="AH531" s="73"/>
      <c r="AI531" s="73"/>
    </row>
    <row r="532" spans="1:35" ht="12.75" x14ac:dyDescent="0.2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  <c r="AA532" s="73"/>
      <c r="AB532" s="73"/>
      <c r="AC532" s="73"/>
      <c r="AD532" s="73"/>
      <c r="AE532" s="73"/>
      <c r="AF532" s="73"/>
      <c r="AG532" s="73"/>
      <c r="AH532" s="73"/>
      <c r="AI532" s="73"/>
    </row>
    <row r="533" spans="1:35" ht="12.75" x14ac:dyDescent="0.2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  <c r="AA533" s="73"/>
      <c r="AB533" s="73"/>
      <c r="AC533" s="73"/>
      <c r="AD533" s="73"/>
      <c r="AE533" s="73"/>
      <c r="AF533" s="73"/>
      <c r="AG533" s="73"/>
      <c r="AH533" s="73"/>
      <c r="AI533" s="73"/>
    </row>
    <row r="534" spans="1:35" ht="12.75" x14ac:dyDescent="0.2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  <c r="AA534" s="73"/>
      <c r="AB534" s="73"/>
      <c r="AC534" s="73"/>
      <c r="AD534" s="73"/>
      <c r="AE534" s="73"/>
      <c r="AF534" s="73"/>
      <c r="AG534" s="73"/>
      <c r="AH534" s="73"/>
      <c r="AI534" s="73"/>
    </row>
    <row r="535" spans="1:35" ht="12.75" x14ac:dyDescent="0.2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  <c r="AA535" s="73"/>
      <c r="AB535" s="73"/>
      <c r="AC535" s="73"/>
      <c r="AD535" s="73"/>
      <c r="AE535" s="73"/>
      <c r="AF535" s="73"/>
      <c r="AG535" s="73"/>
      <c r="AH535" s="73"/>
      <c r="AI535" s="73"/>
    </row>
    <row r="536" spans="1:35" ht="12.75" x14ac:dyDescent="0.2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  <c r="AA536" s="73"/>
      <c r="AB536" s="73"/>
      <c r="AC536" s="73"/>
      <c r="AD536" s="73"/>
      <c r="AE536" s="73"/>
      <c r="AF536" s="73"/>
      <c r="AG536" s="73"/>
      <c r="AH536" s="73"/>
      <c r="AI536" s="73"/>
    </row>
    <row r="537" spans="1:35" ht="12.75" x14ac:dyDescent="0.2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  <c r="AA537" s="73"/>
      <c r="AB537" s="73"/>
      <c r="AC537" s="73"/>
      <c r="AD537" s="73"/>
      <c r="AE537" s="73"/>
      <c r="AF537" s="73"/>
      <c r="AG537" s="73"/>
      <c r="AH537" s="73"/>
      <c r="AI537" s="73"/>
    </row>
    <row r="538" spans="1:35" ht="12.75" x14ac:dyDescent="0.2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  <c r="AA538" s="73"/>
      <c r="AB538" s="73"/>
      <c r="AC538" s="73"/>
      <c r="AD538" s="73"/>
      <c r="AE538" s="73"/>
      <c r="AF538" s="73"/>
      <c r="AG538" s="73"/>
      <c r="AH538" s="73"/>
      <c r="AI538" s="73"/>
    </row>
    <row r="539" spans="1:35" ht="12.75" x14ac:dyDescent="0.2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  <c r="AA539" s="73"/>
      <c r="AB539" s="73"/>
      <c r="AC539" s="73"/>
      <c r="AD539" s="73"/>
      <c r="AE539" s="73"/>
      <c r="AF539" s="73"/>
      <c r="AG539" s="73"/>
      <c r="AH539" s="73"/>
      <c r="AI539" s="73"/>
    </row>
    <row r="540" spans="1:35" ht="12.75" x14ac:dyDescent="0.2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  <c r="AA540" s="73"/>
      <c r="AB540" s="73"/>
      <c r="AC540" s="73"/>
      <c r="AD540" s="73"/>
      <c r="AE540" s="73"/>
      <c r="AF540" s="73"/>
      <c r="AG540" s="73"/>
      <c r="AH540" s="73"/>
      <c r="AI540" s="73"/>
    </row>
    <row r="541" spans="1:35" ht="12.75" x14ac:dyDescent="0.2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  <c r="AA541" s="73"/>
      <c r="AB541" s="73"/>
      <c r="AC541" s="73"/>
      <c r="AD541" s="73"/>
      <c r="AE541" s="73"/>
      <c r="AF541" s="73"/>
      <c r="AG541" s="73"/>
      <c r="AH541" s="73"/>
      <c r="AI541" s="73"/>
    </row>
    <row r="542" spans="1:35" ht="12.75" x14ac:dyDescent="0.2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  <c r="AA542" s="73"/>
      <c r="AB542" s="73"/>
      <c r="AC542" s="73"/>
      <c r="AD542" s="73"/>
      <c r="AE542" s="73"/>
      <c r="AF542" s="73"/>
      <c r="AG542" s="73"/>
      <c r="AH542" s="73"/>
      <c r="AI542" s="73"/>
    </row>
    <row r="543" spans="1:35" ht="12.75" x14ac:dyDescent="0.2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  <c r="AA543" s="73"/>
      <c r="AB543" s="73"/>
      <c r="AC543" s="73"/>
      <c r="AD543" s="73"/>
      <c r="AE543" s="73"/>
      <c r="AF543" s="73"/>
      <c r="AG543" s="73"/>
      <c r="AH543" s="73"/>
      <c r="AI543" s="73"/>
    </row>
    <row r="544" spans="1:35" ht="12.75" x14ac:dyDescent="0.2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  <c r="AA544" s="73"/>
      <c r="AB544" s="73"/>
      <c r="AC544" s="73"/>
      <c r="AD544" s="73"/>
      <c r="AE544" s="73"/>
      <c r="AF544" s="73"/>
      <c r="AG544" s="73"/>
      <c r="AH544" s="73"/>
      <c r="AI544" s="73"/>
    </row>
    <row r="545" spans="1:35" ht="12.75" x14ac:dyDescent="0.2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  <c r="AA545" s="73"/>
      <c r="AB545" s="73"/>
      <c r="AC545" s="73"/>
      <c r="AD545" s="73"/>
      <c r="AE545" s="73"/>
      <c r="AF545" s="73"/>
      <c r="AG545" s="73"/>
      <c r="AH545" s="73"/>
      <c r="AI545" s="73"/>
    </row>
    <row r="546" spans="1:35" ht="12.75" x14ac:dyDescent="0.2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  <c r="AA546" s="73"/>
      <c r="AB546" s="73"/>
      <c r="AC546" s="73"/>
      <c r="AD546" s="73"/>
      <c r="AE546" s="73"/>
      <c r="AF546" s="73"/>
      <c r="AG546" s="73"/>
      <c r="AH546" s="73"/>
      <c r="AI546" s="73"/>
    </row>
    <row r="547" spans="1:35" ht="12.75" x14ac:dyDescent="0.2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  <c r="AA547" s="73"/>
      <c r="AB547" s="73"/>
      <c r="AC547" s="73"/>
      <c r="AD547" s="73"/>
      <c r="AE547" s="73"/>
      <c r="AF547" s="73"/>
      <c r="AG547" s="73"/>
      <c r="AH547" s="73"/>
      <c r="AI547" s="73"/>
    </row>
    <row r="548" spans="1:35" ht="12.75" x14ac:dyDescent="0.2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  <c r="AA548" s="73"/>
      <c r="AB548" s="73"/>
      <c r="AC548" s="73"/>
      <c r="AD548" s="73"/>
      <c r="AE548" s="73"/>
      <c r="AF548" s="73"/>
      <c r="AG548" s="73"/>
      <c r="AH548" s="73"/>
      <c r="AI548" s="73"/>
    </row>
    <row r="549" spans="1:35" ht="12.75" x14ac:dyDescent="0.2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  <c r="AA549" s="73"/>
      <c r="AB549" s="73"/>
      <c r="AC549" s="73"/>
      <c r="AD549" s="73"/>
      <c r="AE549" s="73"/>
      <c r="AF549" s="73"/>
      <c r="AG549" s="73"/>
      <c r="AH549" s="73"/>
      <c r="AI549" s="73"/>
    </row>
    <row r="550" spans="1:35" ht="12.75" x14ac:dyDescent="0.2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  <c r="AA550" s="73"/>
      <c r="AB550" s="73"/>
      <c r="AC550" s="73"/>
      <c r="AD550" s="73"/>
      <c r="AE550" s="73"/>
      <c r="AF550" s="73"/>
      <c r="AG550" s="73"/>
      <c r="AH550" s="73"/>
      <c r="AI550" s="73"/>
    </row>
    <row r="551" spans="1:35" ht="12.75" x14ac:dyDescent="0.2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  <c r="AA551" s="73"/>
      <c r="AB551" s="73"/>
      <c r="AC551" s="73"/>
      <c r="AD551" s="73"/>
      <c r="AE551" s="73"/>
      <c r="AF551" s="73"/>
      <c r="AG551" s="73"/>
      <c r="AH551" s="73"/>
      <c r="AI551" s="73"/>
    </row>
    <row r="552" spans="1:35" ht="12.75" x14ac:dyDescent="0.2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  <c r="AA552" s="73"/>
      <c r="AB552" s="73"/>
      <c r="AC552" s="73"/>
      <c r="AD552" s="73"/>
      <c r="AE552" s="73"/>
      <c r="AF552" s="73"/>
      <c r="AG552" s="73"/>
      <c r="AH552" s="73"/>
      <c r="AI552" s="73"/>
    </row>
    <row r="553" spans="1:35" ht="12.75" x14ac:dyDescent="0.2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  <c r="AA553" s="73"/>
      <c r="AB553" s="73"/>
      <c r="AC553" s="73"/>
      <c r="AD553" s="73"/>
      <c r="AE553" s="73"/>
      <c r="AF553" s="73"/>
      <c r="AG553" s="73"/>
      <c r="AH553" s="73"/>
      <c r="AI553" s="73"/>
    </row>
    <row r="554" spans="1:35" ht="12.75" x14ac:dyDescent="0.2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  <c r="AA554" s="73"/>
      <c r="AB554" s="73"/>
      <c r="AC554" s="73"/>
      <c r="AD554" s="73"/>
      <c r="AE554" s="73"/>
      <c r="AF554" s="73"/>
      <c r="AG554" s="73"/>
      <c r="AH554" s="73"/>
      <c r="AI554" s="73"/>
    </row>
    <row r="555" spans="1:35" ht="12.75" x14ac:dyDescent="0.2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  <c r="AA555" s="73"/>
      <c r="AB555" s="73"/>
      <c r="AC555" s="73"/>
      <c r="AD555" s="73"/>
      <c r="AE555" s="73"/>
      <c r="AF555" s="73"/>
      <c r="AG555" s="73"/>
      <c r="AH555" s="73"/>
      <c r="AI555" s="73"/>
    </row>
    <row r="556" spans="1:35" ht="12.75" x14ac:dyDescent="0.2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  <c r="AA556" s="73"/>
      <c r="AB556" s="73"/>
      <c r="AC556" s="73"/>
      <c r="AD556" s="73"/>
      <c r="AE556" s="73"/>
      <c r="AF556" s="73"/>
      <c r="AG556" s="73"/>
      <c r="AH556" s="73"/>
      <c r="AI556" s="73"/>
    </row>
    <row r="557" spans="1:35" ht="12.75" x14ac:dyDescent="0.2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  <c r="AA557" s="73"/>
      <c r="AB557" s="73"/>
      <c r="AC557" s="73"/>
      <c r="AD557" s="73"/>
      <c r="AE557" s="73"/>
      <c r="AF557" s="73"/>
      <c r="AG557" s="73"/>
      <c r="AH557" s="73"/>
      <c r="AI557" s="73"/>
    </row>
    <row r="558" spans="1:35" ht="12.75" x14ac:dyDescent="0.2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  <c r="AA558" s="73"/>
      <c r="AB558" s="73"/>
      <c r="AC558" s="73"/>
      <c r="AD558" s="73"/>
      <c r="AE558" s="73"/>
      <c r="AF558" s="73"/>
      <c r="AG558" s="73"/>
      <c r="AH558" s="73"/>
      <c r="AI558" s="73"/>
    </row>
    <row r="559" spans="1:35" ht="12.75" x14ac:dyDescent="0.2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  <c r="AA559" s="73"/>
      <c r="AB559" s="73"/>
      <c r="AC559" s="73"/>
      <c r="AD559" s="73"/>
      <c r="AE559" s="73"/>
      <c r="AF559" s="73"/>
      <c r="AG559" s="73"/>
      <c r="AH559" s="73"/>
      <c r="AI559" s="73"/>
    </row>
    <row r="560" spans="1:35" ht="12.75" x14ac:dyDescent="0.2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  <c r="AA560" s="73"/>
      <c r="AB560" s="73"/>
      <c r="AC560" s="73"/>
      <c r="AD560" s="73"/>
      <c r="AE560" s="73"/>
      <c r="AF560" s="73"/>
      <c r="AG560" s="73"/>
      <c r="AH560" s="73"/>
      <c r="AI560" s="73"/>
    </row>
    <row r="561" spans="1:35" ht="12.75" x14ac:dyDescent="0.2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  <c r="AA561" s="73"/>
      <c r="AB561" s="73"/>
      <c r="AC561" s="73"/>
      <c r="AD561" s="73"/>
      <c r="AE561" s="73"/>
      <c r="AF561" s="73"/>
      <c r="AG561" s="73"/>
      <c r="AH561" s="73"/>
      <c r="AI561" s="73"/>
    </row>
    <row r="562" spans="1:35" ht="12.75" x14ac:dyDescent="0.2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  <c r="AA562" s="73"/>
      <c r="AB562" s="73"/>
      <c r="AC562" s="73"/>
      <c r="AD562" s="73"/>
      <c r="AE562" s="73"/>
      <c r="AF562" s="73"/>
      <c r="AG562" s="73"/>
      <c r="AH562" s="73"/>
      <c r="AI562" s="73"/>
    </row>
    <row r="563" spans="1:35" ht="12.75" x14ac:dyDescent="0.2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  <c r="AA563" s="73"/>
      <c r="AB563" s="73"/>
      <c r="AC563" s="73"/>
      <c r="AD563" s="73"/>
      <c r="AE563" s="73"/>
      <c r="AF563" s="73"/>
      <c r="AG563" s="73"/>
      <c r="AH563" s="73"/>
      <c r="AI563" s="73"/>
    </row>
    <row r="564" spans="1:35" ht="12.75" x14ac:dyDescent="0.2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  <c r="AA564" s="73"/>
      <c r="AB564" s="73"/>
      <c r="AC564" s="73"/>
      <c r="AD564" s="73"/>
      <c r="AE564" s="73"/>
      <c r="AF564" s="73"/>
      <c r="AG564" s="73"/>
      <c r="AH564" s="73"/>
      <c r="AI564" s="73"/>
    </row>
    <row r="565" spans="1:35" ht="12.75" x14ac:dyDescent="0.2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  <c r="AA565" s="73"/>
      <c r="AB565" s="73"/>
      <c r="AC565" s="73"/>
      <c r="AD565" s="73"/>
      <c r="AE565" s="73"/>
      <c r="AF565" s="73"/>
      <c r="AG565" s="73"/>
      <c r="AH565" s="73"/>
      <c r="AI565" s="73"/>
    </row>
    <row r="566" spans="1:35" ht="12.75" x14ac:dyDescent="0.2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  <c r="AA566" s="73"/>
      <c r="AB566" s="73"/>
      <c r="AC566" s="73"/>
      <c r="AD566" s="73"/>
      <c r="AE566" s="73"/>
      <c r="AF566" s="73"/>
      <c r="AG566" s="73"/>
      <c r="AH566" s="73"/>
      <c r="AI566" s="73"/>
    </row>
    <row r="567" spans="1:35" ht="12.75" x14ac:dyDescent="0.2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  <c r="AA567" s="73"/>
      <c r="AB567" s="73"/>
      <c r="AC567" s="73"/>
      <c r="AD567" s="73"/>
      <c r="AE567" s="73"/>
      <c r="AF567" s="73"/>
      <c r="AG567" s="73"/>
      <c r="AH567" s="73"/>
      <c r="AI567" s="73"/>
    </row>
    <row r="568" spans="1:35" ht="12.75" x14ac:dyDescent="0.2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  <c r="AA568" s="73"/>
      <c r="AB568" s="73"/>
      <c r="AC568" s="73"/>
      <c r="AD568" s="73"/>
      <c r="AE568" s="73"/>
      <c r="AF568" s="73"/>
      <c r="AG568" s="73"/>
      <c r="AH568" s="73"/>
      <c r="AI568" s="73"/>
    </row>
    <row r="569" spans="1:35" ht="12.75" x14ac:dyDescent="0.2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  <c r="AA569" s="73"/>
      <c r="AB569" s="73"/>
      <c r="AC569" s="73"/>
      <c r="AD569" s="73"/>
      <c r="AE569" s="73"/>
      <c r="AF569" s="73"/>
      <c r="AG569" s="73"/>
      <c r="AH569" s="73"/>
      <c r="AI569" s="73"/>
    </row>
    <row r="570" spans="1:35" ht="12.75" x14ac:dyDescent="0.2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  <c r="AA570" s="73"/>
      <c r="AB570" s="73"/>
      <c r="AC570" s="73"/>
      <c r="AD570" s="73"/>
      <c r="AE570" s="73"/>
      <c r="AF570" s="73"/>
      <c r="AG570" s="73"/>
      <c r="AH570" s="73"/>
      <c r="AI570" s="73"/>
    </row>
    <row r="571" spans="1:35" ht="12.75" x14ac:dyDescent="0.2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  <c r="AA571" s="73"/>
      <c r="AB571" s="73"/>
      <c r="AC571" s="73"/>
      <c r="AD571" s="73"/>
      <c r="AE571" s="73"/>
      <c r="AF571" s="73"/>
      <c r="AG571" s="73"/>
      <c r="AH571" s="73"/>
      <c r="AI571" s="73"/>
    </row>
    <row r="572" spans="1:35" ht="12.75" x14ac:dyDescent="0.2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  <c r="AA572" s="73"/>
      <c r="AB572" s="73"/>
      <c r="AC572" s="73"/>
      <c r="AD572" s="73"/>
      <c r="AE572" s="73"/>
      <c r="AF572" s="73"/>
      <c r="AG572" s="73"/>
      <c r="AH572" s="73"/>
      <c r="AI572" s="73"/>
    </row>
    <row r="573" spans="1:35" ht="12.75" x14ac:dyDescent="0.2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  <c r="AA573" s="73"/>
      <c r="AB573" s="73"/>
      <c r="AC573" s="73"/>
      <c r="AD573" s="73"/>
      <c r="AE573" s="73"/>
      <c r="AF573" s="73"/>
      <c r="AG573" s="73"/>
      <c r="AH573" s="73"/>
      <c r="AI573" s="73"/>
    </row>
    <row r="574" spans="1:35" ht="12.75" x14ac:dyDescent="0.2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  <c r="AA574" s="73"/>
      <c r="AB574" s="73"/>
      <c r="AC574" s="73"/>
      <c r="AD574" s="73"/>
      <c r="AE574" s="73"/>
      <c r="AF574" s="73"/>
      <c r="AG574" s="73"/>
      <c r="AH574" s="73"/>
      <c r="AI574" s="73"/>
    </row>
    <row r="575" spans="1:35" ht="12.75" x14ac:dyDescent="0.2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  <c r="AA575" s="73"/>
      <c r="AB575" s="73"/>
      <c r="AC575" s="73"/>
      <c r="AD575" s="73"/>
      <c r="AE575" s="73"/>
      <c r="AF575" s="73"/>
      <c r="AG575" s="73"/>
      <c r="AH575" s="73"/>
      <c r="AI575" s="73"/>
    </row>
    <row r="576" spans="1:35" ht="12.75" x14ac:dyDescent="0.2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  <c r="AA576" s="73"/>
      <c r="AB576" s="73"/>
      <c r="AC576" s="73"/>
      <c r="AD576" s="73"/>
      <c r="AE576" s="73"/>
      <c r="AF576" s="73"/>
      <c r="AG576" s="73"/>
      <c r="AH576" s="73"/>
      <c r="AI576" s="73"/>
    </row>
    <row r="577" spans="1:35" ht="12.75" x14ac:dyDescent="0.2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  <c r="AA577" s="73"/>
      <c r="AB577" s="73"/>
      <c r="AC577" s="73"/>
      <c r="AD577" s="73"/>
      <c r="AE577" s="73"/>
      <c r="AF577" s="73"/>
      <c r="AG577" s="73"/>
      <c r="AH577" s="73"/>
      <c r="AI577" s="73"/>
    </row>
    <row r="578" spans="1:35" ht="12.75" x14ac:dyDescent="0.2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  <c r="AA578" s="73"/>
      <c r="AB578" s="73"/>
      <c r="AC578" s="73"/>
      <c r="AD578" s="73"/>
      <c r="AE578" s="73"/>
      <c r="AF578" s="73"/>
      <c r="AG578" s="73"/>
      <c r="AH578" s="73"/>
      <c r="AI578" s="73"/>
    </row>
    <row r="579" spans="1:35" ht="12.75" x14ac:dyDescent="0.2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  <c r="AA579" s="73"/>
      <c r="AB579" s="73"/>
      <c r="AC579" s="73"/>
      <c r="AD579" s="73"/>
      <c r="AE579" s="73"/>
      <c r="AF579" s="73"/>
      <c r="AG579" s="73"/>
      <c r="AH579" s="73"/>
      <c r="AI579" s="73"/>
    </row>
    <row r="580" spans="1:35" ht="12.75" x14ac:dyDescent="0.2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  <c r="AA580" s="73"/>
      <c r="AB580" s="73"/>
      <c r="AC580" s="73"/>
      <c r="AD580" s="73"/>
      <c r="AE580" s="73"/>
      <c r="AF580" s="73"/>
      <c r="AG580" s="73"/>
      <c r="AH580" s="73"/>
      <c r="AI580" s="73"/>
    </row>
    <row r="581" spans="1:35" ht="12.75" x14ac:dyDescent="0.2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  <c r="AA581" s="73"/>
      <c r="AB581" s="73"/>
      <c r="AC581" s="73"/>
      <c r="AD581" s="73"/>
      <c r="AE581" s="73"/>
      <c r="AF581" s="73"/>
      <c r="AG581" s="73"/>
      <c r="AH581" s="73"/>
      <c r="AI581" s="73"/>
    </row>
    <row r="582" spans="1:35" ht="12.75" x14ac:dyDescent="0.2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  <c r="AA582" s="73"/>
      <c r="AB582" s="73"/>
      <c r="AC582" s="73"/>
      <c r="AD582" s="73"/>
      <c r="AE582" s="73"/>
      <c r="AF582" s="73"/>
      <c r="AG582" s="73"/>
      <c r="AH582" s="73"/>
      <c r="AI582" s="73"/>
    </row>
    <row r="583" spans="1:35" ht="12.75" x14ac:dyDescent="0.2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  <c r="AA583" s="73"/>
      <c r="AB583" s="73"/>
      <c r="AC583" s="73"/>
      <c r="AD583" s="73"/>
      <c r="AE583" s="73"/>
      <c r="AF583" s="73"/>
      <c r="AG583" s="73"/>
      <c r="AH583" s="73"/>
      <c r="AI583" s="73"/>
    </row>
    <row r="584" spans="1:35" ht="12.75" x14ac:dyDescent="0.2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  <c r="AA584" s="73"/>
      <c r="AB584" s="73"/>
      <c r="AC584" s="73"/>
      <c r="AD584" s="73"/>
      <c r="AE584" s="73"/>
      <c r="AF584" s="73"/>
      <c r="AG584" s="73"/>
      <c r="AH584" s="73"/>
      <c r="AI584" s="73"/>
    </row>
    <row r="585" spans="1:35" ht="12.75" x14ac:dyDescent="0.2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  <c r="AA585" s="73"/>
      <c r="AB585" s="73"/>
      <c r="AC585" s="73"/>
      <c r="AD585" s="73"/>
      <c r="AE585" s="73"/>
      <c r="AF585" s="73"/>
      <c r="AG585" s="73"/>
      <c r="AH585" s="73"/>
      <c r="AI585" s="73"/>
    </row>
    <row r="586" spans="1:35" ht="12.75" x14ac:dyDescent="0.2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  <c r="AA586" s="73"/>
      <c r="AB586" s="73"/>
      <c r="AC586" s="73"/>
      <c r="AD586" s="73"/>
      <c r="AE586" s="73"/>
      <c r="AF586" s="73"/>
      <c r="AG586" s="73"/>
      <c r="AH586" s="73"/>
      <c r="AI586" s="73"/>
    </row>
    <row r="587" spans="1:35" ht="12.75" x14ac:dyDescent="0.2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  <c r="AA587" s="73"/>
      <c r="AB587" s="73"/>
      <c r="AC587" s="73"/>
      <c r="AD587" s="73"/>
      <c r="AE587" s="73"/>
      <c r="AF587" s="73"/>
      <c r="AG587" s="73"/>
      <c r="AH587" s="73"/>
      <c r="AI587" s="73"/>
    </row>
    <row r="588" spans="1:35" ht="12.75" x14ac:dyDescent="0.2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  <c r="AA588" s="73"/>
      <c r="AB588" s="73"/>
      <c r="AC588" s="73"/>
      <c r="AD588" s="73"/>
      <c r="AE588" s="73"/>
      <c r="AF588" s="73"/>
      <c r="AG588" s="73"/>
      <c r="AH588" s="73"/>
      <c r="AI588" s="73"/>
    </row>
    <row r="589" spans="1:35" ht="12.75" x14ac:dyDescent="0.2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  <c r="AA589" s="73"/>
      <c r="AB589" s="73"/>
      <c r="AC589" s="73"/>
      <c r="AD589" s="73"/>
      <c r="AE589" s="73"/>
      <c r="AF589" s="73"/>
      <c r="AG589" s="73"/>
      <c r="AH589" s="73"/>
      <c r="AI589" s="73"/>
    </row>
    <row r="590" spans="1:35" ht="12.75" x14ac:dyDescent="0.2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  <c r="AA590" s="73"/>
      <c r="AB590" s="73"/>
      <c r="AC590" s="73"/>
      <c r="AD590" s="73"/>
      <c r="AE590" s="73"/>
      <c r="AF590" s="73"/>
      <c r="AG590" s="73"/>
      <c r="AH590" s="73"/>
      <c r="AI590" s="73"/>
    </row>
    <row r="591" spans="1:35" ht="12.75" x14ac:dyDescent="0.2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  <c r="AA591" s="73"/>
      <c r="AB591" s="73"/>
      <c r="AC591" s="73"/>
      <c r="AD591" s="73"/>
      <c r="AE591" s="73"/>
      <c r="AF591" s="73"/>
      <c r="AG591" s="73"/>
      <c r="AH591" s="73"/>
      <c r="AI591" s="73"/>
    </row>
    <row r="592" spans="1:35" ht="12.75" x14ac:dyDescent="0.2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  <c r="AA592" s="73"/>
      <c r="AB592" s="73"/>
      <c r="AC592" s="73"/>
      <c r="AD592" s="73"/>
      <c r="AE592" s="73"/>
      <c r="AF592" s="73"/>
      <c r="AG592" s="73"/>
      <c r="AH592" s="73"/>
      <c r="AI592" s="73"/>
    </row>
    <row r="593" spans="1:35" ht="12.75" x14ac:dyDescent="0.2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  <c r="AA593" s="73"/>
      <c r="AB593" s="73"/>
      <c r="AC593" s="73"/>
      <c r="AD593" s="73"/>
      <c r="AE593" s="73"/>
      <c r="AF593" s="73"/>
      <c r="AG593" s="73"/>
      <c r="AH593" s="73"/>
      <c r="AI593" s="73"/>
    </row>
    <row r="594" spans="1:35" ht="12.75" x14ac:dyDescent="0.2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  <c r="AA594" s="73"/>
      <c r="AB594" s="73"/>
      <c r="AC594" s="73"/>
      <c r="AD594" s="73"/>
      <c r="AE594" s="73"/>
      <c r="AF594" s="73"/>
      <c r="AG594" s="73"/>
      <c r="AH594" s="73"/>
      <c r="AI594" s="73"/>
    </row>
    <row r="595" spans="1:35" ht="12.75" x14ac:dyDescent="0.2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  <c r="AA595" s="73"/>
      <c r="AB595" s="73"/>
      <c r="AC595" s="73"/>
      <c r="AD595" s="73"/>
      <c r="AE595" s="73"/>
      <c r="AF595" s="73"/>
      <c r="AG595" s="73"/>
      <c r="AH595" s="73"/>
      <c r="AI595" s="73"/>
    </row>
    <row r="596" spans="1:35" ht="12.75" x14ac:dyDescent="0.2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  <c r="AA596" s="73"/>
      <c r="AB596" s="73"/>
      <c r="AC596" s="73"/>
      <c r="AD596" s="73"/>
      <c r="AE596" s="73"/>
      <c r="AF596" s="73"/>
      <c r="AG596" s="73"/>
      <c r="AH596" s="73"/>
      <c r="AI596" s="73"/>
    </row>
    <row r="597" spans="1:35" ht="12.75" x14ac:dyDescent="0.2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  <c r="AA597" s="73"/>
      <c r="AB597" s="73"/>
      <c r="AC597" s="73"/>
      <c r="AD597" s="73"/>
      <c r="AE597" s="73"/>
      <c r="AF597" s="73"/>
      <c r="AG597" s="73"/>
      <c r="AH597" s="73"/>
      <c r="AI597" s="73"/>
    </row>
    <row r="598" spans="1:35" ht="12.75" x14ac:dyDescent="0.2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  <c r="AA598" s="73"/>
      <c r="AB598" s="73"/>
      <c r="AC598" s="73"/>
      <c r="AD598" s="73"/>
      <c r="AE598" s="73"/>
      <c r="AF598" s="73"/>
      <c r="AG598" s="73"/>
      <c r="AH598" s="73"/>
      <c r="AI598" s="73"/>
    </row>
    <row r="599" spans="1:35" ht="12.75" x14ac:dyDescent="0.2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  <c r="AA599" s="73"/>
      <c r="AB599" s="73"/>
      <c r="AC599" s="73"/>
      <c r="AD599" s="73"/>
      <c r="AE599" s="73"/>
      <c r="AF599" s="73"/>
      <c r="AG599" s="73"/>
      <c r="AH599" s="73"/>
      <c r="AI599" s="73"/>
    </row>
    <row r="600" spans="1:35" ht="12.75" x14ac:dyDescent="0.2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  <c r="AA600" s="73"/>
      <c r="AB600" s="73"/>
      <c r="AC600" s="73"/>
      <c r="AD600" s="73"/>
      <c r="AE600" s="73"/>
      <c r="AF600" s="73"/>
      <c r="AG600" s="73"/>
      <c r="AH600" s="73"/>
      <c r="AI600" s="73"/>
    </row>
    <row r="601" spans="1:35" ht="12.75" x14ac:dyDescent="0.2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  <c r="AA601" s="73"/>
      <c r="AB601" s="73"/>
      <c r="AC601" s="73"/>
      <c r="AD601" s="73"/>
      <c r="AE601" s="73"/>
      <c r="AF601" s="73"/>
      <c r="AG601" s="73"/>
      <c r="AH601" s="73"/>
      <c r="AI601" s="73"/>
    </row>
    <row r="602" spans="1:35" ht="12.75" x14ac:dyDescent="0.2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  <c r="AA602" s="73"/>
      <c r="AB602" s="73"/>
      <c r="AC602" s="73"/>
      <c r="AD602" s="73"/>
      <c r="AE602" s="73"/>
      <c r="AF602" s="73"/>
      <c r="AG602" s="73"/>
      <c r="AH602" s="73"/>
      <c r="AI602" s="73"/>
    </row>
    <row r="603" spans="1:35" ht="12.75" x14ac:dyDescent="0.2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  <c r="AA603" s="73"/>
      <c r="AB603" s="73"/>
      <c r="AC603" s="73"/>
      <c r="AD603" s="73"/>
      <c r="AE603" s="73"/>
      <c r="AF603" s="73"/>
      <c r="AG603" s="73"/>
      <c r="AH603" s="73"/>
      <c r="AI603" s="73"/>
    </row>
    <row r="604" spans="1:35" ht="12.75" x14ac:dyDescent="0.2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  <c r="AA604" s="73"/>
      <c r="AB604" s="73"/>
      <c r="AC604" s="73"/>
      <c r="AD604" s="73"/>
      <c r="AE604" s="73"/>
      <c r="AF604" s="73"/>
      <c r="AG604" s="73"/>
      <c r="AH604" s="73"/>
      <c r="AI604" s="73"/>
    </row>
    <row r="605" spans="1:35" ht="12.75" x14ac:dyDescent="0.2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  <c r="AA605" s="73"/>
      <c r="AB605" s="73"/>
      <c r="AC605" s="73"/>
      <c r="AD605" s="73"/>
      <c r="AE605" s="73"/>
      <c r="AF605" s="73"/>
      <c r="AG605" s="73"/>
      <c r="AH605" s="73"/>
      <c r="AI605" s="73"/>
    </row>
    <row r="606" spans="1:35" ht="12.75" x14ac:dyDescent="0.2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  <c r="AA606" s="73"/>
      <c r="AB606" s="73"/>
      <c r="AC606" s="73"/>
      <c r="AD606" s="73"/>
      <c r="AE606" s="73"/>
      <c r="AF606" s="73"/>
      <c r="AG606" s="73"/>
      <c r="AH606" s="73"/>
      <c r="AI606" s="73"/>
    </row>
    <row r="607" spans="1:35" ht="12.75" x14ac:dyDescent="0.2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  <c r="AA607" s="73"/>
      <c r="AB607" s="73"/>
      <c r="AC607" s="73"/>
      <c r="AD607" s="73"/>
      <c r="AE607" s="73"/>
      <c r="AF607" s="73"/>
      <c r="AG607" s="73"/>
      <c r="AH607" s="73"/>
      <c r="AI607" s="73"/>
    </row>
    <row r="608" spans="1:35" ht="12.75" x14ac:dyDescent="0.2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  <c r="AA608" s="73"/>
      <c r="AB608" s="73"/>
      <c r="AC608" s="73"/>
      <c r="AD608" s="73"/>
      <c r="AE608" s="73"/>
      <c r="AF608" s="73"/>
      <c r="AG608" s="73"/>
      <c r="AH608" s="73"/>
      <c r="AI608" s="73"/>
    </row>
    <row r="609" spans="1:35" ht="12.75" x14ac:dyDescent="0.2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  <c r="AA609" s="73"/>
      <c r="AB609" s="73"/>
      <c r="AC609" s="73"/>
      <c r="AD609" s="73"/>
      <c r="AE609" s="73"/>
      <c r="AF609" s="73"/>
      <c r="AG609" s="73"/>
      <c r="AH609" s="73"/>
      <c r="AI609" s="73"/>
    </row>
    <row r="610" spans="1:35" ht="12.75" x14ac:dyDescent="0.2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  <c r="AA610" s="73"/>
      <c r="AB610" s="73"/>
      <c r="AC610" s="73"/>
      <c r="AD610" s="73"/>
      <c r="AE610" s="73"/>
      <c r="AF610" s="73"/>
      <c r="AG610" s="73"/>
      <c r="AH610" s="73"/>
      <c r="AI610" s="73"/>
    </row>
    <row r="611" spans="1:35" ht="12.75" x14ac:dyDescent="0.2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  <c r="AA611" s="73"/>
      <c r="AB611" s="73"/>
      <c r="AC611" s="73"/>
      <c r="AD611" s="73"/>
      <c r="AE611" s="73"/>
      <c r="AF611" s="73"/>
      <c r="AG611" s="73"/>
      <c r="AH611" s="73"/>
      <c r="AI611" s="73"/>
    </row>
    <row r="612" spans="1:35" ht="12.75" x14ac:dyDescent="0.2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  <c r="AA612" s="73"/>
      <c r="AB612" s="73"/>
      <c r="AC612" s="73"/>
      <c r="AD612" s="73"/>
      <c r="AE612" s="73"/>
      <c r="AF612" s="73"/>
      <c r="AG612" s="73"/>
      <c r="AH612" s="73"/>
      <c r="AI612" s="73"/>
    </row>
    <row r="613" spans="1:35" ht="12.75" x14ac:dyDescent="0.2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  <c r="AA613" s="73"/>
      <c r="AB613" s="73"/>
      <c r="AC613" s="73"/>
      <c r="AD613" s="73"/>
      <c r="AE613" s="73"/>
      <c r="AF613" s="73"/>
      <c r="AG613" s="73"/>
      <c r="AH613" s="73"/>
      <c r="AI613" s="73"/>
    </row>
    <row r="614" spans="1:35" ht="12.75" x14ac:dyDescent="0.2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  <c r="AA614" s="73"/>
      <c r="AB614" s="73"/>
      <c r="AC614" s="73"/>
      <c r="AD614" s="73"/>
      <c r="AE614" s="73"/>
      <c r="AF614" s="73"/>
      <c r="AG614" s="73"/>
      <c r="AH614" s="73"/>
      <c r="AI614" s="73"/>
    </row>
    <row r="615" spans="1:35" ht="12.75" x14ac:dyDescent="0.2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  <c r="AA615" s="73"/>
      <c r="AB615" s="73"/>
      <c r="AC615" s="73"/>
      <c r="AD615" s="73"/>
      <c r="AE615" s="73"/>
      <c r="AF615" s="73"/>
      <c r="AG615" s="73"/>
      <c r="AH615" s="73"/>
      <c r="AI615" s="73"/>
    </row>
    <row r="616" spans="1:35" ht="12.75" x14ac:dyDescent="0.2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  <c r="AA616" s="73"/>
      <c r="AB616" s="73"/>
      <c r="AC616" s="73"/>
      <c r="AD616" s="73"/>
      <c r="AE616" s="73"/>
      <c r="AF616" s="73"/>
      <c r="AG616" s="73"/>
      <c r="AH616" s="73"/>
      <c r="AI616" s="73"/>
    </row>
    <row r="617" spans="1:35" ht="12.75" x14ac:dyDescent="0.2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  <c r="AA617" s="73"/>
      <c r="AB617" s="73"/>
      <c r="AC617" s="73"/>
      <c r="AD617" s="73"/>
      <c r="AE617" s="73"/>
      <c r="AF617" s="73"/>
      <c r="AG617" s="73"/>
      <c r="AH617" s="73"/>
      <c r="AI617" s="73"/>
    </row>
    <row r="618" spans="1:35" ht="12.75" x14ac:dyDescent="0.2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  <c r="AA618" s="73"/>
      <c r="AB618" s="73"/>
      <c r="AC618" s="73"/>
      <c r="AD618" s="73"/>
      <c r="AE618" s="73"/>
      <c r="AF618" s="73"/>
      <c r="AG618" s="73"/>
      <c r="AH618" s="73"/>
      <c r="AI618" s="73"/>
    </row>
    <row r="619" spans="1:35" ht="12.75" x14ac:dyDescent="0.2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  <c r="AA619" s="73"/>
      <c r="AB619" s="73"/>
      <c r="AC619" s="73"/>
      <c r="AD619" s="73"/>
      <c r="AE619" s="73"/>
      <c r="AF619" s="73"/>
      <c r="AG619" s="73"/>
      <c r="AH619" s="73"/>
      <c r="AI619" s="73"/>
    </row>
    <row r="620" spans="1:35" ht="12.75" x14ac:dyDescent="0.2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  <c r="AA620" s="73"/>
      <c r="AB620" s="73"/>
      <c r="AC620" s="73"/>
      <c r="AD620" s="73"/>
      <c r="AE620" s="73"/>
      <c r="AF620" s="73"/>
      <c r="AG620" s="73"/>
      <c r="AH620" s="73"/>
      <c r="AI620" s="73"/>
    </row>
    <row r="621" spans="1:35" ht="12.75" x14ac:dyDescent="0.2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  <c r="AA621" s="73"/>
      <c r="AB621" s="73"/>
      <c r="AC621" s="73"/>
      <c r="AD621" s="73"/>
      <c r="AE621" s="73"/>
      <c r="AF621" s="73"/>
      <c r="AG621" s="73"/>
      <c r="AH621" s="73"/>
      <c r="AI621" s="73"/>
    </row>
    <row r="622" spans="1:35" ht="12.75" x14ac:dyDescent="0.2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  <c r="AA622" s="73"/>
      <c r="AB622" s="73"/>
      <c r="AC622" s="73"/>
      <c r="AD622" s="73"/>
      <c r="AE622" s="73"/>
      <c r="AF622" s="73"/>
      <c r="AG622" s="73"/>
      <c r="AH622" s="73"/>
      <c r="AI622" s="73"/>
    </row>
    <row r="623" spans="1:35" ht="12.75" x14ac:dyDescent="0.2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  <c r="AA623" s="73"/>
      <c r="AB623" s="73"/>
      <c r="AC623" s="73"/>
      <c r="AD623" s="73"/>
      <c r="AE623" s="73"/>
      <c r="AF623" s="73"/>
      <c r="AG623" s="73"/>
      <c r="AH623" s="73"/>
      <c r="AI623" s="73"/>
    </row>
    <row r="624" spans="1:35" ht="12.75" x14ac:dyDescent="0.2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  <c r="AA624" s="73"/>
      <c r="AB624" s="73"/>
      <c r="AC624" s="73"/>
      <c r="AD624" s="73"/>
      <c r="AE624" s="73"/>
      <c r="AF624" s="73"/>
      <c r="AG624" s="73"/>
      <c r="AH624" s="73"/>
      <c r="AI624" s="73"/>
    </row>
    <row r="625" spans="1:35" ht="12.75" x14ac:dyDescent="0.2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  <c r="AA625" s="73"/>
      <c r="AB625" s="73"/>
      <c r="AC625" s="73"/>
      <c r="AD625" s="73"/>
      <c r="AE625" s="73"/>
      <c r="AF625" s="73"/>
      <c r="AG625" s="73"/>
      <c r="AH625" s="73"/>
      <c r="AI625" s="73"/>
    </row>
    <row r="626" spans="1:35" ht="12.75" x14ac:dyDescent="0.2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  <c r="AA626" s="73"/>
      <c r="AB626" s="73"/>
      <c r="AC626" s="73"/>
      <c r="AD626" s="73"/>
      <c r="AE626" s="73"/>
      <c r="AF626" s="73"/>
      <c r="AG626" s="73"/>
      <c r="AH626" s="73"/>
      <c r="AI626" s="73"/>
    </row>
    <row r="627" spans="1:35" ht="12.75" x14ac:dyDescent="0.2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  <c r="AA627" s="73"/>
      <c r="AB627" s="73"/>
      <c r="AC627" s="73"/>
      <c r="AD627" s="73"/>
      <c r="AE627" s="73"/>
      <c r="AF627" s="73"/>
      <c r="AG627" s="73"/>
      <c r="AH627" s="73"/>
      <c r="AI627" s="73"/>
    </row>
    <row r="628" spans="1:35" ht="12.75" x14ac:dyDescent="0.2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  <c r="AA628" s="73"/>
      <c r="AB628" s="73"/>
      <c r="AC628" s="73"/>
      <c r="AD628" s="73"/>
      <c r="AE628" s="73"/>
      <c r="AF628" s="73"/>
      <c r="AG628" s="73"/>
      <c r="AH628" s="73"/>
      <c r="AI628" s="73"/>
    </row>
    <row r="629" spans="1:35" ht="12.75" x14ac:dyDescent="0.2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  <c r="AA629" s="73"/>
      <c r="AB629" s="73"/>
      <c r="AC629" s="73"/>
      <c r="AD629" s="73"/>
      <c r="AE629" s="73"/>
      <c r="AF629" s="73"/>
      <c r="AG629" s="73"/>
      <c r="AH629" s="73"/>
      <c r="AI629" s="73"/>
    </row>
    <row r="630" spans="1:35" ht="12.75" x14ac:dyDescent="0.2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  <c r="AA630" s="73"/>
      <c r="AB630" s="73"/>
      <c r="AC630" s="73"/>
      <c r="AD630" s="73"/>
      <c r="AE630" s="73"/>
      <c r="AF630" s="73"/>
      <c r="AG630" s="73"/>
      <c r="AH630" s="73"/>
      <c r="AI630" s="73"/>
    </row>
    <row r="631" spans="1:35" ht="12.75" x14ac:dyDescent="0.2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  <c r="AA631" s="73"/>
      <c r="AB631" s="73"/>
      <c r="AC631" s="73"/>
      <c r="AD631" s="73"/>
      <c r="AE631" s="73"/>
      <c r="AF631" s="73"/>
      <c r="AG631" s="73"/>
      <c r="AH631" s="73"/>
      <c r="AI631" s="73"/>
    </row>
    <row r="632" spans="1:35" ht="12.75" x14ac:dyDescent="0.2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  <c r="AA632" s="73"/>
      <c r="AB632" s="73"/>
      <c r="AC632" s="73"/>
      <c r="AD632" s="73"/>
      <c r="AE632" s="73"/>
      <c r="AF632" s="73"/>
      <c r="AG632" s="73"/>
      <c r="AH632" s="73"/>
      <c r="AI632" s="73"/>
    </row>
    <row r="633" spans="1:35" ht="12.75" x14ac:dyDescent="0.2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  <c r="AA633" s="73"/>
      <c r="AB633" s="73"/>
      <c r="AC633" s="73"/>
      <c r="AD633" s="73"/>
      <c r="AE633" s="73"/>
      <c r="AF633" s="73"/>
      <c r="AG633" s="73"/>
      <c r="AH633" s="73"/>
      <c r="AI633" s="73"/>
    </row>
    <row r="634" spans="1:35" ht="12.75" x14ac:dyDescent="0.2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  <c r="AA634" s="73"/>
      <c r="AB634" s="73"/>
      <c r="AC634" s="73"/>
      <c r="AD634" s="73"/>
      <c r="AE634" s="73"/>
      <c r="AF634" s="73"/>
      <c r="AG634" s="73"/>
      <c r="AH634" s="73"/>
      <c r="AI634" s="73"/>
    </row>
    <row r="635" spans="1:35" ht="12.75" x14ac:dyDescent="0.2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  <c r="AA635" s="73"/>
      <c r="AB635" s="73"/>
      <c r="AC635" s="73"/>
      <c r="AD635" s="73"/>
      <c r="AE635" s="73"/>
      <c r="AF635" s="73"/>
      <c r="AG635" s="73"/>
      <c r="AH635" s="73"/>
      <c r="AI635" s="73"/>
    </row>
    <row r="636" spans="1:35" ht="12.75" x14ac:dyDescent="0.2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  <c r="AA636" s="73"/>
      <c r="AB636" s="73"/>
      <c r="AC636" s="73"/>
      <c r="AD636" s="73"/>
      <c r="AE636" s="73"/>
      <c r="AF636" s="73"/>
      <c r="AG636" s="73"/>
      <c r="AH636" s="73"/>
      <c r="AI636" s="73"/>
    </row>
    <row r="637" spans="1:35" ht="12.75" x14ac:dyDescent="0.2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  <c r="AA637" s="73"/>
      <c r="AB637" s="73"/>
      <c r="AC637" s="73"/>
      <c r="AD637" s="73"/>
      <c r="AE637" s="73"/>
      <c r="AF637" s="73"/>
      <c r="AG637" s="73"/>
      <c r="AH637" s="73"/>
      <c r="AI637" s="73"/>
    </row>
    <row r="638" spans="1:35" ht="12.75" x14ac:dyDescent="0.2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  <c r="AA638" s="73"/>
      <c r="AB638" s="73"/>
      <c r="AC638" s="73"/>
      <c r="AD638" s="73"/>
      <c r="AE638" s="73"/>
      <c r="AF638" s="73"/>
      <c r="AG638" s="73"/>
      <c r="AH638" s="73"/>
      <c r="AI638" s="73"/>
    </row>
    <row r="639" spans="1:35" ht="12.75" x14ac:dyDescent="0.2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  <c r="AA639" s="73"/>
      <c r="AB639" s="73"/>
      <c r="AC639" s="73"/>
      <c r="AD639" s="73"/>
      <c r="AE639" s="73"/>
      <c r="AF639" s="73"/>
      <c r="AG639" s="73"/>
      <c r="AH639" s="73"/>
      <c r="AI639" s="73"/>
    </row>
    <row r="640" spans="1:35" ht="12.75" x14ac:dyDescent="0.2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  <c r="AA640" s="73"/>
      <c r="AB640" s="73"/>
      <c r="AC640" s="73"/>
      <c r="AD640" s="73"/>
      <c r="AE640" s="73"/>
      <c r="AF640" s="73"/>
      <c r="AG640" s="73"/>
      <c r="AH640" s="73"/>
      <c r="AI640" s="73"/>
    </row>
    <row r="641" spans="1:35" ht="12.75" x14ac:dyDescent="0.2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  <c r="AA641" s="73"/>
      <c r="AB641" s="73"/>
      <c r="AC641" s="73"/>
      <c r="AD641" s="73"/>
      <c r="AE641" s="73"/>
      <c r="AF641" s="73"/>
      <c r="AG641" s="73"/>
      <c r="AH641" s="73"/>
      <c r="AI641" s="73"/>
    </row>
    <row r="642" spans="1:35" ht="12.75" x14ac:dyDescent="0.2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  <c r="AA642" s="73"/>
      <c r="AB642" s="73"/>
      <c r="AC642" s="73"/>
      <c r="AD642" s="73"/>
      <c r="AE642" s="73"/>
      <c r="AF642" s="73"/>
      <c r="AG642" s="73"/>
      <c r="AH642" s="73"/>
      <c r="AI642" s="73"/>
    </row>
    <row r="643" spans="1:35" ht="12.75" x14ac:dyDescent="0.2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  <c r="AA643" s="73"/>
      <c r="AB643" s="73"/>
      <c r="AC643" s="73"/>
      <c r="AD643" s="73"/>
      <c r="AE643" s="73"/>
      <c r="AF643" s="73"/>
      <c r="AG643" s="73"/>
      <c r="AH643" s="73"/>
      <c r="AI643" s="73"/>
    </row>
    <row r="644" spans="1:35" ht="12.75" x14ac:dyDescent="0.2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  <c r="AA644" s="73"/>
      <c r="AB644" s="73"/>
      <c r="AC644" s="73"/>
      <c r="AD644" s="73"/>
      <c r="AE644" s="73"/>
      <c r="AF644" s="73"/>
      <c r="AG644" s="73"/>
      <c r="AH644" s="73"/>
      <c r="AI644" s="73"/>
    </row>
    <row r="645" spans="1:35" ht="12.75" x14ac:dyDescent="0.2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  <c r="AA645" s="73"/>
      <c r="AB645" s="73"/>
      <c r="AC645" s="73"/>
      <c r="AD645" s="73"/>
      <c r="AE645" s="73"/>
      <c r="AF645" s="73"/>
      <c r="AG645" s="73"/>
      <c r="AH645" s="73"/>
      <c r="AI645" s="73"/>
    </row>
    <row r="646" spans="1:35" ht="12.75" x14ac:dyDescent="0.2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  <c r="AA646" s="73"/>
      <c r="AB646" s="73"/>
      <c r="AC646" s="73"/>
      <c r="AD646" s="73"/>
      <c r="AE646" s="73"/>
      <c r="AF646" s="73"/>
      <c r="AG646" s="73"/>
      <c r="AH646" s="73"/>
      <c r="AI646" s="73"/>
    </row>
    <row r="647" spans="1:35" ht="12.75" x14ac:dyDescent="0.2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  <c r="AA647" s="73"/>
      <c r="AB647" s="73"/>
      <c r="AC647" s="73"/>
      <c r="AD647" s="73"/>
      <c r="AE647" s="73"/>
      <c r="AF647" s="73"/>
      <c r="AG647" s="73"/>
      <c r="AH647" s="73"/>
      <c r="AI647" s="73"/>
    </row>
    <row r="648" spans="1:35" ht="12.75" x14ac:dyDescent="0.2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  <c r="AA648" s="73"/>
      <c r="AB648" s="73"/>
      <c r="AC648" s="73"/>
      <c r="AD648" s="73"/>
      <c r="AE648" s="73"/>
      <c r="AF648" s="73"/>
      <c r="AG648" s="73"/>
      <c r="AH648" s="73"/>
      <c r="AI648" s="73"/>
    </row>
    <row r="649" spans="1:35" ht="12.75" x14ac:dyDescent="0.2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  <c r="AA649" s="73"/>
      <c r="AB649" s="73"/>
      <c r="AC649" s="73"/>
      <c r="AD649" s="73"/>
      <c r="AE649" s="73"/>
      <c r="AF649" s="73"/>
      <c r="AG649" s="73"/>
      <c r="AH649" s="73"/>
      <c r="AI649" s="73"/>
    </row>
    <row r="650" spans="1:35" ht="12.75" x14ac:dyDescent="0.2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  <c r="AA650" s="73"/>
      <c r="AB650" s="73"/>
      <c r="AC650" s="73"/>
      <c r="AD650" s="73"/>
      <c r="AE650" s="73"/>
      <c r="AF650" s="73"/>
      <c r="AG650" s="73"/>
      <c r="AH650" s="73"/>
      <c r="AI650" s="73"/>
    </row>
    <row r="651" spans="1:35" ht="12.75" x14ac:dyDescent="0.2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  <c r="AA651" s="73"/>
      <c r="AB651" s="73"/>
      <c r="AC651" s="73"/>
      <c r="AD651" s="73"/>
      <c r="AE651" s="73"/>
      <c r="AF651" s="73"/>
      <c r="AG651" s="73"/>
      <c r="AH651" s="73"/>
      <c r="AI651" s="73"/>
    </row>
    <row r="652" spans="1:35" ht="12.75" x14ac:dyDescent="0.2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  <c r="AA652" s="73"/>
      <c r="AB652" s="73"/>
      <c r="AC652" s="73"/>
      <c r="AD652" s="73"/>
      <c r="AE652" s="73"/>
      <c r="AF652" s="73"/>
      <c r="AG652" s="73"/>
      <c r="AH652" s="73"/>
      <c r="AI652" s="73"/>
    </row>
    <row r="653" spans="1:35" ht="12.75" x14ac:dyDescent="0.2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  <c r="AA653" s="73"/>
      <c r="AB653" s="73"/>
      <c r="AC653" s="73"/>
      <c r="AD653" s="73"/>
      <c r="AE653" s="73"/>
      <c r="AF653" s="73"/>
      <c r="AG653" s="73"/>
      <c r="AH653" s="73"/>
      <c r="AI653" s="73"/>
    </row>
    <row r="654" spans="1:35" ht="12.75" x14ac:dyDescent="0.2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  <c r="AA654" s="73"/>
      <c r="AB654" s="73"/>
      <c r="AC654" s="73"/>
      <c r="AD654" s="73"/>
      <c r="AE654" s="73"/>
      <c r="AF654" s="73"/>
      <c r="AG654" s="73"/>
      <c r="AH654" s="73"/>
      <c r="AI654" s="73"/>
    </row>
    <row r="655" spans="1:35" ht="12.75" x14ac:dyDescent="0.2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  <c r="AA655" s="73"/>
      <c r="AB655" s="73"/>
      <c r="AC655" s="73"/>
      <c r="AD655" s="73"/>
      <c r="AE655" s="73"/>
      <c r="AF655" s="73"/>
      <c r="AG655" s="73"/>
      <c r="AH655" s="73"/>
      <c r="AI655" s="73"/>
    </row>
    <row r="656" spans="1:35" ht="12.75" x14ac:dyDescent="0.2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  <c r="AA656" s="73"/>
      <c r="AB656" s="73"/>
      <c r="AC656" s="73"/>
      <c r="AD656" s="73"/>
      <c r="AE656" s="73"/>
      <c r="AF656" s="73"/>
      <c r="AG656" s="73"/>
      <c r="AH656" s="73"/>
      <c r="AI656" s="73"/>
    </row>
    <row r="657" spans="1:35" ht="12.75" x14ac:dyDescent="0.2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  <c r="AA657" s="73"/>
      <c r="AB657" s="73"/>
      <c r="AC657" s="73"/>
      <c r="AD657" s="73"/>
      <c r="AE657" s="73"/>
      <c r="AF657" s="73"/>
      <c r="AG657" s="73"/>
      <c r="AH657" s="73"/>
      <c r="AI657" s="73"/>
    </row>
    <row r="658" spans="1:35" ht="12.75" x14ac:dyDescent="0.2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  <c r="AA658" s="73"/>
      <c r="AB658" s="73"/>
      <c r="AC658" s="73"/>
      <c r="AD658" s="73"/>
      <c r="AE658" s="73"/>
      <c r="AF658" s="73"/>
      <c r="AG658" s="73"/>
      <c r="AH658" s="73"/>
      <c r="AI658" s="73"/>
    </row>
    <row r="659" spans="1:35" ht="12.75" x14ac:dyDescent="0.2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  <c r="AA659" s="73"/>
      <c r="AB659" s="73"/>
      <c r="AC659" s="73"/>
      <c r="AD659" s="73"/>
      <c r="AE659" s="73"/>
      <c r="AF659" s="73"/>
      <c r="AG659" s="73"/>
      <c r="AH659" s="73"/>
      <c r="AI659" s="73"/>
    </row>
    <row r="660" spans="1:35" ht="12.75" x14ac:dyDescent="0.2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  <c r="AA660" s="73"/>
      <c r="AB660" s="73"/>
      <c r="AC660" s="73"/>
      <c r="AD660" s="73"/>
      <c r="AE660" s="73"/>
      <c r="AF660" s="73"/>
      <c r="AG660" s="73"/>
      <c r="AH660" s="73"/>
      <c r="AI660" s="73"/>
    </row>
    <row r="661" spans="1:35" ht="12.75" x14ac:dyDescent="0.2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  <c r="AA661" s="73"/>
      <c r="AB661" s="73"/>
      <c r="AC661" s="73"/>
      <c r="AD661" s="73"/>
      <c r="AE661" s="73"/>
      <c r="AF661" s="73"/>
      <c r="AG661" s="73"/>
      <c r="AH661" s="73"/>
      <c r="AI661" s="73"/>
    </row>
    <row r="662" spans="1:35" ht="12.75" x14ac:dyDescent="0.2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  <c r="AA662" s="73"/>
      <c r="AB662" s="73"/>
      <c r="AC662" s="73"/>
      <c r="AD662" s="73"/>
      <c r="AE662" s="73"/>
      <c r="AF662" s="73"/>
      <c r="AG662" s="73"/>
      <c r="AH662" s="73"/>
      <c r="AI662" s="73"/>
    </row>
    <row r="663" spans="1:35" ht="12.75" x14ac:dyDescent="0.2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  <c r="AA663" s="73"/>
      <c r="AB663" s="73"/>
      <c r="AC663" s="73"/>
      <c r="AD663" s="73"/>
      <c r="AE663" s="73"/>
      <c r="AF663" s="73"/>
      <c r="AG663" s="73"/>
      <c r="AH663" s="73"/>
      <c r="AI663" s="73"/>
    </row>
    <row r="664" spans="1:35" ht="12.75" x14ac:dyDescent="0.2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  <c r="AA664" s="73"/>
      <c r="AB664" s="73"/>
      <c r="AC664" s="73"/>
      <c r="AD664" s="73"/>
      <c r="AE664" s="73"/>
      <c r="AF664" s="73"/>
      <c r="AG664" s="73"/>
      <c r="AH664" s="73"/>
      <c r="AI664" s="73"/>
    </row>
    <row r="665" spans="1:35" ht="12.75" x14ac:dyDescent="0.2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  <c r="AA665" s="73"/>
      <c r="AB665" s="73"/>
      <c r="AC665" s="73"/>
      <c r="AD665" s="73"/>
      <c r="AE665" s="73"/>
      <c r="AF665" s="73"/>
      <c r="AG665" s="73"/>
      <c r="AH665" s="73"/>
      <c r="AI665" s="73"/>
    </row>
    <row r="666" spans="1:35" ht="12.75" x14ac:dyDescent="0.2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  <c r="AA666" s="73"/>
      <c r="AB666" s="73"/>
      <c r="AC666" s="73"/>
      <c r="AD666" s="73"/>
      <c r="AE666" s="73"/>
      <c r="AF666" s="73"/>
      <c r="AG666" s="73"/>
      <c r="AH666" s="73"/>
      <c r="AI666" s="73"/>
    </row>
    <row r="667" spans="1:35" ht="12.75" x14ac:dyDescent="0.2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  <c r="AA667" s="73"/>
      <c r="AB667" s="73"/>
      <c r="AC667" s="73"/>
      <c r="AD667" s="73"/>
      <c r="AE667" s="73"/>
      <c r="AF667" s="73"/>
      <c r="AG667" s="73"/>
      <c r="AH667" s="73"/>
      <c r="AI667" s="73"/>
    </row>
    <row r="668" spans="1:35" ht="12.75" x14ac:dyDescent="0.2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  <c r="AA668" s="73"/>
      <c r="AB668" s="73"/>
      <c r="AC668" s="73"/>
      <c r="AD668" s="73"/>
      <c r="AE668" s="73"/>
      <c r="AF668" s="73"/>
      <c r="AG668" s="73"/>
      <c r="AH668" s="73"/>
      <c r="AI668" s="73"/>
    </row>
    <row r="669" spans="1:35" ht="12.75" x14ac:dyDescent="0.2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  <c r="AA669" s="73"/>
      <c r="AB669" s="73"/>
      <c r="AC669" s="73"/>
      <c r="AD669" s="73"/>
      <c r="AE669" s="73"/>
      <c r="AF669" s="73"/>
      <c r="AG669" s="73"/>
      <c r="AH669" s="73"/>
      <c r="AI669" s="73"/>
    </row>
    <row r="670" spans="1:35" ht="12.75" x14ac:dyDescent="0.2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  <c r="AA670" s="73"/>
      <c r="AB670" s="73"/>
      <c r="AC670" s="73"/>
      <c r="AD670" s="73"/>
      <c r="AE670" s="73"/>
      <c r="AF670" s="73"/>
      <c r="AG670" s="73"/>
      <c r="AH670" s="73"/>
      <c r="AI670" s="73"/>
    </row>
    <row r="671" spans="1:35" ht="12.75" x14ac:dyDescent="0.2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  <c r="AA671" s="73"/>
      <c r="AB671" s="73"/>
      <c r="AC671" s="73"/>
      <c r="AD671" s="73"/>
      <c r="AE671" s="73"/>
      <c r="AF671" s="73"/>
      <c r="AG671" s="73"/>
      <c r="AH671" s="73"/>
      <c r="AI671" s="73"/>
    </row>
    <row r="672" spans="1:35" ht="12.75" x14ac:dyDescent="0.2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  <c r="AA672" s="73"/>
      <c r="AB672" s="73"/>
      <c r="AC672" s="73"/>
      <c r="AD672" s="73"/>
      <c r="AE672" s="73"/>
      <c r="AF672" s="73"/>
      <c r="AG672" s="73"/>
      <c r="AH672" s="73"/>
      <c r="AI672" s="73"/>
    </row>
    <row r="673" spans="1:35" ht="12.75" x14ac:dyDescent="0.2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  <c r="AA673" s="73"/>
      <c r="AB673" s="73"/>
      <c r="AC673" s="73"/>
      <c r="AD673" s="73"/>
      <c r="AE673" s="73"/>
      <c r="AF673" s="73"/>
      <c r="AG673" s="73"/>
      <c r="AH673" s="73"/>
      <c r="AI673" s="73"/>
    </row>
    <row r="674" spans="1:35" ht="12.75" x14ac:dyDescent="0.2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  <c r="AA674" s="73"/>
      <c r="AB674" s="73"/>
      <c r="AC674" s="73"/>
      <c r="AD674" s="73"/>
      <c r="AE674" s="73"/>
      <c r="AF674" s="73"/>
      <c r="AG674" s="73"/>
      <c r="AH674" s="73"/>
      <c r="AI674" s="73"/>
    </row>
    <row r="675" spans="1:35" ht="12.75" x14ac:dyDescent="0.2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  <c r="AA675" s="73"/>
      <c r="AB675" s="73"/>
      <c r="AC675" s="73"/>
      <c r="AD675" s="73"/>
      <c r="AE675" s="73"/>
      <c r="AF675" s="73"/>
      <c r="AG675" s="73"/>
      <c r="AH675" s="73"/>
      <c r="AI675" s="73"/>
    </row>
    <row r="676" spans="1:35" ht="12.75" x14ac:dyDescent="0.2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  <c r="AA676" s="73"/>
      <c r="AB676" s="73"/>
      <c r="AC676" s="73"/>
      <c r="AD676" s="73"/>
      <c r="AE676" s="73"/>
      <c r="AF676" s="73"/>
      <c r="AG676" s="73"/>
      <c r="AH676" s="73"/>
      <c r="AI676" s="73"/>
    </row>
    <row r="677" spans="1:35" ht="12.75" x14ac:dyDescent="0.2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  <c r="AA677" s="73"/>
      <c r="AB677" s="73"/>
      <c r="AC677" s="73"/>
      <c r="AD677" s="73"/>
      <c r="AE677" s="73"/>
      <c r="AF677" s="73"/>
      <c r="AG677" s="73"/>
      <c r="AH677" s="73"/>
      <c r="AI677" s="73"/>
    </row>
    <row r="678" spans="1:35" ht="12.75" x14ac:dyDescent="0.2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  <c r="AA678" s="73"/>
      <c r="AB678" s="73"/>
      <c r="AC678" s="73"/>
      <c r="AD678" s="73"/>
      <c r="AE678" s="73"/>
      <c r="AF678" s="73"/>
      <c r="AG678" s="73"/>
      <c r="AH678" s="73"/>
      <c r="AI678" s="73"/>
    </row>
    <row r="679" spans="1:35" ht="12.75" x14ac:dyDescent="0.2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  <c r="AA679" s="73"/>
      <c r="AB679" s="73"/>
      <c r="AC679" s="73"/>
      <c r="AD679" s="73"/>
      <c r="AE679" s="73"/>
      <c r="AF679" s="73"/>
      <c r="AG679" s="73"/>
      <c r="AH679" s="73"/>
      <c r="AI679" s="73"/>
    </row>
    <row r="680" spans="1:35" ht="12.75" x14ac:dyDescent="0.2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  <c r="AA680" s="73"/>
      <c r="AB680" s="73"/>
      <c r="AC680" s="73"/>
      <c r="AD680" s="73"/>
      <c r="AE680" s="73"/>
      <c r="AF680" s="73"/>
      <c r="AG680" s="73"/>
      <c r="AH680" s="73"/>
      <c r="AI680" s="73"/>
    </row>
    <row r="681" spans="1:35" ht="12.75" x14ac:dyDescent="0.2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  <c r="AA681" s="73"/>
      <c r="AB681" s="73"/>
      <c r="AC681" s="73"/>
      <c r="AD681" s="73"/>
      <c r="AE681" s="73"/>
      <c r="AF681" s="73"/>
      <c r="AG681" s="73"/>
      <c r="AH681" s="73"/>
      <c r="AI681" s="73"/>
    </row>
    <row r="682" spans="1:35" ht="12.75" x14ac:dyDescent="0.2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  <c r="AA682" s="73"/>
      <c r="AB682" s="73"/>
      <c r="AC682" s="73"/>
      <c r="AD682" s="73"/>
      <c r="AE682" s="73"/>
      <c r="AF682" s="73"/>
      <c r="AG682" s="73"/>
      <c r="AH682" s="73"/>
      <c r="AI682" s="73"/>
    </row>
    <row r="683" spans="1:35" ht="12.75" x14ac:dyDescent="0.2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  <c r="AA683" s="73"/>
      <c r="AB683" s="73"/>
      <c r="AC683" s="73"/>
      <c r="AD683" s="73"/>
      <c r="AE683" s="73"/>
      <c r="AF683" s="73"/>
      <c r="AG683" s="73"/>
      <c r="AH683" s="73"/>
      <c r="AI683" s="73"/>
    </row>
    <row r="684" spans="1:35" ht="12.75" x14ac:dyDescent="0.2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  <c r="AA684" s="73"/>
      <c r="AB684" s="73"/>
      <c r="AC684" s="73"/>
      <c r="AD684" s="73"/>
      <c r="AE684" s="73"/>
      <c r="AF684" s="73"/>
      <c r="AG684" s="73"/>
      <c r="AH684" s="73"/>
      <c r="AI684" s="73"/>
    </row>
    <row r="685" spans="1:35" ht="12.75" x14ac:dyDescent="0.2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  <c r="AA685" s="73"/>
      <c r="AB685" s="73"/>
      <c r="AC685" s="73"/>
      <c r="AD685" s="73"/>
      <c r="AE685" s="73"/>
      <c r="AF685" s="73"/>
      <c r="AG685" s="73"/>
      <c r="AH685" s="73"/>
      <c r="AI685" s="73"/>
    </row>
    <row r="686" spans="1:35" ht="12.75" x14ac:dyDescent="0.2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  <c r="AA686" s="73"/>
      <c r="AB686" s="73"/>
      <c r="AC686" s="73"/>
      <c r="AD686" s="73"/>
      <c r="AE686" s="73"/>
      <c r="AF686" s="73"/>
      <c r="AG686" s="73"/>
      <c r="AH686" s="73"/>
      <c r="AI686" s="73"/>
    </row>
    <row r="687" spans="1:35" ht="12.75" x14ac:dyDescent="0.2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  <c r="AA687" s="73"/>
      <c r="AB687" s="73"/>
      <c r="AC687" s="73"/>
      <c r="AD687" s="73"/>
      <c r="AE687" s="73"/>
      <c r="AF687" s="73"/>
      <c r="AG687" s="73"/>
      <c r="AH687" s="73"/>
      <c r="AI687" s="73"/>
    </row>
    <row r="688" spans="1:35" ht="12.75" x14ac:dyDescent="0.2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  <c r="AA688" s="73"/>
      <c r="AB688" s="73"/>
      <c r="AC688" s="73"/>
      <c r="AD688" s="73"/>
      <c r="AE688" s="73"/>
      <c r="AF688" s="73"/>
      <c r="AG688" s="73"/>
      <c r="AH688" s="73"/>
      <c r="AI688" s="73"/>
    </row>
    <row r="689" spans="1:35" ht="12.75" x14ac:dyDescent="0.2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  <c r="AA689" s="73"/>
      <c r="AB689" s="73"/>
      <c r="AC689" s="73"/>
      <c r="AD689" s="73"/>
      <c r="AE689" s="73"/>
      <c r="AF689" s="73"/>
      <c r="AG689" s="73"/>
      <c r="AH689" s="73"/>
      <c r="AI689" s="73"/>
    </row>
    <row r="690" spans="1:35" ht="12.75" x14ac:dyDescent="0.2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  <c r="AA690" s="73"/>
      <c r="AB690" s="73"/>
      <c r="AC690" s="73"/>
      <c r="AD690" s="73"/>
      <c r="AE690" s="73"/>
      <c r="AF690" s="73"/>
      <c r="AG690" s="73"/>
      <c r="AH690" s="73"/>
      <c r="AI690" s="73"/>
    </row>
    <row r="691" spans="1:35" ht="12.75" x14ac:dyDescent="0.2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  <c r="AA691" s="73"/>
      <c r="AB691" s="73"/>
      <c r="AC691" s="73"/>
      <c r="AD691" s="73"/>
      <c r="AE691" s="73"/>
      <c r="AF691" s="73"/>
      <c r="AG691" s="73"/>
      <c r="AH691" s="73"/>
      <c r="AI691" s="73"/>
    </row>
    <row r="692" spans="1:35" ht="12.75" x14ac:dyDescent="0.2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  <c r="AA692" s="73"/>
      <c r="AB692" s="73"/>
      <c r="AC692" s="73"/>
      <c r="AD692" s="73"/>
      <c r="AE692" s="73"/>
      <c r="AF692" s="73"/>
      <c r="AG692" s="73"/>
      <c r="AH692" s="73"/>
      <c r="AI692" s="73"/>
    </row>
    <row r="693" spans="1:35" ht="12.75" x14ac:dyDescent="0.2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  <c r="AA693" s="73"/>
      <c r="AB693" s="73"/>
      <c r="AC693" s="73"/>
      <c r="AD693" s="73"/>
      <c r="AE693" s="73"/>
      <c r="AF693" s="73"/>
      <c r="AG693" s="73"/>
      <c r="AH693" s="73"/>
      <c r="AI693" s="73"/>
    </row>
    <row r="694" spans="1:35" ht="12.75" x14ac:dyDescent="0.2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  <c r="AA694" s="73"/>
      <c r="AB694" s="73"/>
      <c r="AC694" s="73"/>
      <c r="AD694" s="73"/>
      <c r="AE694" s="73"/>
      <c r="AF694" s="73"/>
      <c r="AG694" s="73"/>
      <c r="AH694" s="73"/>
      <c r="AI694" s="73"/>
    </row>
    <row r="695" spans="1:35" ht="12.75" x14ac:dyDescent="0.2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  <c r="AA695" s="73"/>
      <c r="AB695" s="73"/>
      <c r="AC695" s="73"/>
      <c r="AD695" s="73"/>
      <c r="AE695" s="73"/>
      <c r="AF695" s="73"/>
      <c r="AG695" s="73"/>
      <c r="AH695" s="73"/>
      <c r="AI695" s="73"/>
    </row>
    <row r="696" spans="1:35" ht="12.75" x14ac:dyDescent="0.2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  <c r="AA696" s="73"/>
      <c r="AB696" s="73"/>
      <c r="AC696" s="73"/>
      <c r="AD696" s="73"/>
      <c r="AE696" s="73"/>
      <c r="AF696" s="73"/>
      <c r="AG696" s="73"/>
      <c r="AH696" s="73"/>
      <c r="AI696" s="73"/>
    </row>
    <row r="697" spans="1:35" ht="12.75" x14ac:dyDescent="0.2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  <c r="AA697" s="73"/>
      <c r="AB697" s="73"/>
      <c r="AC697" s="73"/>
      <c r="AD697" s="73"/>
      <c r="AE697" s="73"/>
      <c r="AF697" s="73"/>
      <c r="AG697" s="73"/>
      <c r="AH697" s="73"/>
      <c r="AI697" s="73"/>
    </row>
    <row r="698" spans="1:35" ht="12.75" x14ac:dyDescent="0.2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  <c r="AA698" s="73"/>
      <c r="AB698" s="73"/>
      <c r="AC698" s="73"/>
      <c r="AD698" s="73"/>
      <c r="AE698" s="73"/>
      <c r="AF698" s="73"/>
      <c r="AG698" s="73"/>
      <c r="AH698" s="73"/>
      <c r="AI698" s="73"/>
    </row>
    <row r="699" spans="1:35" ht="12.75" x14ac:dyDescent="0.2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  <c r="AA699" s="73"/>
      <c r="AB699" s="73"/>
      <c r="AC699" s="73"/>
      <c r="AD699" s="73"/>
      <c r="AE699" s="73"/>
      <c r="AF699" s="73"/>
      <c r="AG699" s="73"/>
      <c r="AH699" s="73"/>
      <c r="AI699" s="73"/>
    </row>
    <row r="700" spans="1:35" ht="12.75" x14ac:dyDescent="0.2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  <c r="AA700" s="73"/>
      <c r="AB700" s="73"/>
      <c r="AC700" s="73"/>
      <c r="AD700" s="73"/>
      <c r="AE700" s="73"/>
      <c r="AF700" s="73"/>
      <c r="AG700" s="73"/>
      <c r="AH700" s="73"/>
      <c r="AI700" s="73"/>
    </row>
    <row r="701" spans="1:35" ht="12.75" x14ac:dyDescent="0.2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  <c r="AA701" s="73"/>
      <c r="AB701" s="73"/>
      <c r="AC701" s="73"/>
      <c r="AD701" s="73"/>
      <c r="AE701" s="73"/>
      <c r="AF701" s="73"/>
      <c r="AG701" s="73"/>
      <c r="AH701" s="73"/>
      <c r="AI701" s="73"/>
    </row>
    <row r="702" spans="1:35" ht="12.75" x14ac:dyDescent="0.2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  <c r="AA702" s="73"/>
      <c r="AB702" s="73"/>
      <c r="AC702" s="73"/>
      <c r="AD702" s="73"/>
      <c r="AE702" s="73"/>
      <c r="AF702" s="73"/>
      <c r="AG702" s="73"/>
      <c r="AH702" s="73"/>
      <c r="AI702" s="73"/>
    </row>
    <row r="703" spans="1:35" ht="12.75" x14ac:dyDescent="0.2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  <c r="AA703" s="73"/>
      <c r="AB703" s="73"/>
      <c r="AC703" s="73"/>
      <c r="AD703" s="73"/>
      <c r="AE703" s="73"/>
      <c r="AF703" s="73"/>
      <c r="AG703" s="73"/>
      <c r="AH703" s="73"/>
      <c r="AI703" s="73"/>
    </row>
    <row r="704" spans="1:35" ht="12.75" x14ac:dyDescent="0.2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  <c r="AA704" s="73"/>
      <c r="AB704" s="73"/>
      <c r="AC704" s="73"/>
      <c r="AD704" s="73"/>
      <c r="AE704" s="73"/>
      <c r="AF704" s="73"/>
      <c r="AG704" s="73"/>
      <c r="AH704" s="73"/>
      <c r="AI704" s="73"/>
    </row>
    <row r="705" spans="1:35" ht="12.75" x14ac:dyDescent="0.2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  <c r="AA705" s="73"/>
      <c r="AB705" s="73"/>
      <c r="AC705" s="73"/>
      <c r="AD705" s="73"/>
      <c r="AE705" s="73"/>
      <c r="AF705" s="73"/>
      <c r="AG705" s="73"/>
      <c r="AH705" s="73"/>
      <c r="AI705" s="73"/>
    </row>
    <row r="706" spans="1:35" ht="12.75" x14ac:dyDescent="0.2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  <c r="AA706" s="73"/>
      <c r="AB706" s="73"/>
      <c r="AC706" s="73"/>
      <c r="AD706" s="73"/>
      <c r="AE706" s="73"/>
      <c r="AF706" s="73"/>
      <c r="AG706" s="73"/>
      <c r="AH706" s="73"/>
      <c r="AI706" s="73"/>
    </row>
    <row r="707" spans="1:35" ht="12.75" x14ac:dyDescent="0.2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  <c r="AA707" s="73"/>
      <c r="AB707" s="73"/>
      <c r="AC707" s="73"/>
      <c r="AD707" s="73"/>
      <c r="AE707" s="73"/>
      <c r="AF707" s="73"/>
      <c r="AG707" s="73"/>
      <c r="AH707" s="73"/>
      <c r="AI707" s="73"/>
    </row>
    <row r="708" spans="1:35" ht="12.75" x14ac:dyDescent="0.2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  <c r="AA708" s="73"/>
      <c r="AB708" s="73"/>
      <c r="AC708" s="73"/>
      <c r="AD708" s="73"/>
      <c r="AE708" s="73"/>
      <c r="AF708" s="73"/>
      <c r="AG708" s="73"/>
      <c r="AH708" s="73"/>
      <c r="AI708" s="73"/>
    </row>
    <row r="709" spans="1:35" ht="12.75" x14ac:dyDescent="0.2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  <c r="AA709" s="73"/>
      <c r="AB709" s="73"/>
      <c r="AC709" s="73"/>
      <c r="AD709" s="73"/>
      <c r="AE709" s="73"/>
      <c r="AF709" s="73"/>
      <c r="AG709" s="73"/>
      <c r="AH709" s="73"/>
      <c r="AI709" s="73"/>
    </row>
    <row r="710" spans="1:35" ht="12.75" x14ac:dyDescent="0.2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  <c r="AA710" s="73"/>
      <c r="AB710" s="73"/>
      <c r="AC710" s="73"/>
      <c r="AD710" s="73"/>
      <c r="AE710" s="73"/>
      <c r="AF710" s="73"/>
      <c r="AG710" s="73"/>
      <c r="AH710" s="73"/>
      <c r="AI710" s="73"/>
    </row>
    <row r="711" spans="1:35" ht="12.75" x14ac:dyDescent="0.2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  <c r="AA711" s="73"/>
      <c r="AB711" s="73"/>
      <c r="AC711" s="73"/>
      <c r="AD711" s="73"/>
      <c r="AE711" s="73"/>
      <c r="AF711" s="73"/>
      <c r="AG711" s="73"/>
      <c r="AH711" s="73"/>
      <c r="AI711" s="73"/>
    </row>
    <row r="712" spans="1:35" ht="12.75" x14ac:dyDescent="0.2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  <c r="AA712" s="73"/>
      <c r="AB712" s="73"/>
      <c r="AC712" s="73"/>
      <c r="AD712" s="73"/>
      <c r="AE712" s="73"/>
      <c r="AF712" s="73"/>
      <c r="AG712" s="73"/>
      <c r="AH712" s="73"/>
      <c r="AI712" s="73"/>
    </row>
    <row r="713" spans="1:35" ht="12.75" x14ac:dyDescent="0.2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  <c r="AA713" s="73"/>
      <c r="AB713" s="73"/>
      <c r="AC713" s="73"/>
      <c r="AD713" s="73"/>
      <c r="AE713" s="73"/>
      <c r="AF713" s="73"/>
      <c r="AG713" s="73"/>
      <c r="AH713" s="73"/>
      <c r="AI713" s="73"/>
    </row>
    <row r="714" spans="1:35" ht="12.75" x14ac:dyDescent="0.2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  <c r="AA714" s="73"/>
      <c r="AB714" s="73"/>
      <c r="AC714" s="73"/>
      <c r="AD714" s="73"/>
      <c r="AE714" s="73"/>
      <c r="AF714" s="73"/>
      <c r="AG714" s="73"/>
      <c r="AH714" s="73"/>
      <c r="AI714" s="73"/>
    </row>
    <row r="715" spans="1:35" ht="12.75" x14ac:dyDescent="0.2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  <c r="AA715" s="73"/>
      <c r="AB715" s="73"/>
      <c r="AC715" s="73"/>
      <c r="AD715" s="73"/>
      <c r="AE715" s="73"/>
      <c r="AF715" s="73"/>
      <c r="AG715" s="73"/>
      <c r="AH715" s="73"/>
      <c r="AI715" s="73"/>
    </row>
    <row r="716" spans="1:35" ht="12.75" x14ac:dyDescent="0.2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  <c r="AA716" s="73"/>
      <c r="AB716" s="73"/>
      <c r="AC716" s="73"/>
      <c r="AD716" s="73"/>
      <c r="AE716" s="73"/>
      <c r="AF716" s="73"/>
      <c r="AG716" s="73"/>
      <c r="AH716" s="73"/>
      <c r="AI716" s="73"/>
    </row>
    <row r="717" spans="1:35" ht="12.75" x14ac:dyDescent="0.2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  <c r="AA717" s="73"/>
      <c r="AB717" s="73"/>
      <c r="AC717" s="73"/>
      <c r="AD717" s="73"/>
      <c r="AE717" s="73"/>
      <c r="AF717" s="73"/>
      <c r="AG717" s="73"/>
      <c r="AH717" s="73"/>
      <c r="AI717" s="73"/>
    </row>
    <row r="718" spans="1:35" ht="12.75" x14ac:dyDescent="0.2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  <c r="AA718" s="73"/>
      <c r="AB718" s="73"/>
      <c r="AC718" s="73"/>
      <c r="AD718" s="73"/>
      <c r="AE718" s="73"/>
      <c r="AF718" s="73"/>
      <c r="AG718" s="73"/>
      <c r="AH718" s="73"/>
      <c r="AI718" s="73"/>
    </row>
    <row r="719" spans="1:35" ht="12.75" x14ac:dyDescent="0.2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  <c r="AA719" s="73"/>
      <c r="AB719" s="73"/>
      <c r="AC719" s="73"/>
      <c r="AD719" s="73"/>
      <c r="AE719" s="73"/>
      <c r="AF719" s="73"/>
      <c r="AG719" s="73"/>
      <c r="AH719" s="73"/>
      <c r="AI719" s="73"/>
    </row>
    <row r="720" spans="1:35" ht="12.75" x14ac:dyDescent="0.2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  <c r="AA720" s="73"/>
      <c r="AB720" s="73"/>
      <c r="AC720" s="73"/>
      <c r="AD720" s="73"/>
      <c r="AE720" s="73"/>
      <c r="AF720" s="73"/>
      <c r="AG720" s="73"/>
      <c r="AH720" s="73"/>
      <c r="AI720" s="73"/>
    </row>
    <row r="721" spans="1:35" ht="12.75" x14ac:dyDescent="0.2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  <c r="AA721" s="73"/>
      <c r="AB721" s="73"/>
      <c r="AC721" s="73"/>
      <c r="AD721" s="73"/>
      <c r="AE721" s="73"/>
      <c r="AF721" s="73"/>
      <c r="AG721" s="73"/>
      <c r="AH721" s="73"/>
      <c r="AI721" s="73"/>
    </row>
    <row r="722" spans="1:35" ht="12.75" x14ac:dyDescent="0.2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  <c r="AA722" s="73"/>
      <c r="AB722" s="73"/>
      <c r="AC722" s="73"/>
      <c r="AD722" s="73"/>
      <c r="AE722" s="73"/>
      <c r="AF722" s="73"/>
      <c r="AG722" s="73"/>
      <c r="AH722" s="73"/>
      <c r="AI722" s="73"/>
    </row>
    <row r="723" spans="1:35" ht="12.75" x14ac:dyDescent="0.2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  <c r="AA723" s="73"/>
      <c r="AB723" s="73"/>
      <c r="AC723" s="73"/>
      <c r="AD723" s="73"/>
      <c r="AE723" s="73"/>
      <c r="AF723" s="73"/>
      <c r="AG723" s="73"/>
      <c r="AH723" s="73"/>
      <c r="AI723" s="73"/>
    </row>
    <row r="724" spans="1:35" ht="12.75" x14ac:dyDescent="0.2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  <c r="AA724" s="73"/>
      <c r="AB724" s="73"/>
      <c r="AC724" s="73"/>
      <c r="AD724" s="73"/>
      <c r="AE724" s="73"/>
      <c r="AF724" s="73"/>
      <c r="AG724" s="73"/>
      <c r="AH724" s="73"/>
      <c r="AI724" s="73"/>
    </row>
    <row r="725" spans="1:35" ht="12.75" x14ac:dyDescent="0.2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  <c r="AA725" s="73"/>
      <c r="AB725" s="73"/>
      <c r="AC725" s="73"/>
      <c r="AD725" s="73"/>
      <c r="AE725" s="73"/>
      <c r="AF725" s="73"/>
      <c r="AG725" s="73"/>
      <c r="AH725" s="73"/>
      <c r="AI725" s="73"/>
    </row>
    <row r="726" spans="1:35" ht="12.75" x14ac:dyDescent="0.2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  <c r="AA726" s="73"/>
      <c r="AB726" s="73"/>
      <c r="AC726" s="73"/>
      <c r="AD726" s="73"/>
      <c r="AE726" s="73"/>
      <c r="AF726" s="73"/>
      <c r="AG726" s="73"/>
      <c r="AH726" s="73"/>
      <c r="AI726" s="73"/>
    </row>
    <row r="727" spans="1:35" ht="12.75" x14ac:dyDescent="0.2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  <c r="AA727" s="73"/>
      <c r="AB727" s="73"/>
      <c r="AC727" s="73"/>
      <c r="AD727" s="73"/>
      <c r="AE727" s="73"/>
      <c r="AF727" s="73"/>
      <c r="AG727" s="73"/>
      <c r="AH727" s="73"/>
      <c r="AI727" s="73"/>
    </row>
    <row r="728" spans="1:35" ht="12.75" x14ac:dyDescent="0.2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  <c r="AA728" s="73"/>
      <c r="AB728" s="73"/>
      <c r="AC728" s="73"/>
      <c r="AD728" s="73"/>
      <c r="AE728" s="73"/>
      <c r="AF728" s="73"/>
      <c r="AG728" s="73"/>
      <c r="AH728" s="73"/>
      <c r="AI728" s="73"/>
    </row>
    <row r="729" spans="1:35" ht="12.75" x14ac:dyDescent="0.2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  <c r="AA729" s="73"/>
      <c r="AB729" s="73"/>
      <c r="AC729" s="73"/>
      <c r="AD729" s="73"/>
      <c r="AE729" s="73"/>
      <c r="AF729" s="73"/>
      <c r="AG729" s="73"/>
      <c r="AH729" s="73"/>
      <c r="AI729" s="73"/>
    </row>
    <row r="730" spans="1:35" ht="12.75" x14ac:dyDescent="0.2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  <c r="AA730" s="73"/>
      <c r="AB730" s="73"/>
      <c r="AC730" s="73"/>
      <c r="AD730" s="73"/>
      <c r="AE730" s="73"/>
      <c r="AF730" s="73"/>
      <c r="AG730" s="73"/>
      <c r="AH730" s="73"/>
      <c r="AI730" s="73"/>
    </row>
    <row r="731" spans="1:35" ht="12.75" x14ac:dyDescent="0.2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  <c r="AA731" s="73"/>
      <c r="AB731" s="73"/>
      <c r="AC731" s="73"/>
      <c r="AD731" s="73"/>
      <c r="AE731" s="73"/>
      <c r="AF731" s="73"/>
      <c r="AG731" s="73"/>
      <c r="AH731" s="73"/>
      <c r="AI731" s="73"/>
    </row>
    <row r="732" spans="1:35" ht="12.75" x14ac:dyDescent="0.2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  <c r="AA732" s="73"/>
      <c r="AB732" s="73"/>
      <c r="AC732" s="73"/>
      <c r="AD732" s="73"/>
      <c r="AE732" s="73"/>
      <c r="AF732" s="73"/>
      <c r="AG732" s="73"/>
      <c r="AH732" s="73"/>
      <c r="AI732" s="73"/>
    </row>
    <row r="733" spans="1:35" ht="12.75" x14ac:dyDescent="0.2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  <c r="AA733" s="73"/>
      <c r="AB733" s="73"/>
      <c r="AC733" s="73"/>
      <c r="AD733" s="73"/>
      <c r="AE733" s="73"/>
      <c r="AF733" s="73"/>
      <c r="AG733" s="73"/>
      <c r="AH733" s="73"/>
      <c r="AI733" s="73"/>
    </row>
    <row r="734" spans="1:35" ht="12.75" x14ac:dyDescent="0.2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  <c r="AA734" s="73"/>
      <c r="AB734" s="73"/>
      <c r="AC734" s="73"/>
      <c r="AD734" s="73"/>
      <c r="AE734" s="73"/>
      <c r="AF734" s="73"/>
      <c r="AG734" s="73"/>
      <c r="AH734" s="73"/>
      <c r="AI734" s="73"/>
    </row>
    <row r="735" spans="1:35" ht="12.75" x14ac:dyDescent="0.2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  <c r="AA735" s="73"/>
      <c r="AB735" s="73"/>
      <c r="AC735" s="73"/>
      <c r="AD735" s="73"/>
      <c r="AE735" s="73"/>
      <c r="AF735" s="73"/>
      <c r="AG735" s="73"/>
      <c r="AH735" s="73"/>
      <c r="AI735" s="73"/>
    </row>
    <row r="736" spans="1:35" ht="12.75" x14ac:dyDescent="0.2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  <c r="AA736" s="73"/>
      <c r="AB736" s="73"/>
      <c r="AC736" s="73"/>
      <c r="AD736" s="73"/>
      <c r="AE736" s="73"/>
      <c r="AF736" s="73"/>
      <c r="AG736" s="73"/>
      <c r="AH736" s="73"/>
      <c r="AI736" s="73"/>
    </row>
    <row r="737" spans="1:35" ht="12.75" x14ac:dyDescent="0.2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  <c r="AA737" s="73"/>
      <c r="AB737" s="73"/>
      <c r="AC737" s="73"/>
      <c r="AD737" s="73"/>
      <c r="AE737" s="73"/>
      <c r="AF737" s="73"/>
      <c r="AG737" s="73"/>
      <c r="AH737" s="73"/>
      <c r="AI737" s="73"/>
    </row>
    <row r="738" spans="1:35" ht="12.75" x14ac:dyDescent="0.2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  <c r="AA738" s="73"/>
      <c r="AB738" s="73"/>
      <c r="AC738" s="73"/>
      <c r="AD738" s="73"/>
      <c r="AE738" s="73"/>
      <c r="AF738" s="73"/>
      <c r="AG738" s="73"/>
      <c r="AH738" s="73"/>
      <c r="AI738" s="73"/>
    </row>
    <row r="739" spans="1:35" ht="12.75" x14ac:dyDescent="0.2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  <c r="AA739" s="73"/>
      <c r="AB739" s="73"/>
      <c r="AC739" s="73"/>
      <c r="AD739" s="73"/>
      <c r="AE739" s="73"/>
      <c r="AF739" s="73"/>
      <c r="AG739" s="73"/>
      <c r="AH739" s="73"/>
      <c r="AI739" s="73"/>
    </row>
    <row r="740" spans="1:35" ht="12.75" x14ac:dyDescent="0.2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  <c r="AA740" s="73"/>
      <c r="AB740" s="73"/>
      <c r="AC740" s="73"/>
      <c r="AD740" s="73"/>
      <c r="AE740" s="73"/>
      <c r="AF740" s="73"/>
      <c r="AG740" s="73"/>
      <c r="AH740" s="73"/>
      <c r="AI740" s="73"/>
    </row>
    <row r="741" spans="1:35" ht="12.75" x14ac:dyDescent="0.2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  <c r="AA741" s="73"/>
      <c r="AB741" s="73"/>
      <c r="AC741" s="73"/>
      <c r="AD741" s="73"/>
      <c r="AE741" s="73"/>
      <c r="AF741" s="73"/>
      <c r="AG741" s="73"/>
      <c r="AH741" s="73"/>
      <c r="AI741" s="73"/>
    </row>
    <row r="742" spans="1:35" ht="12.75" x14ac:dyDescent="0.2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  <c r="AA742" s="73"/>
      <c r="AB742" s="73"/>
      <c r="AC742" s="73"/>
      <c r="AD742" s="73"/>
      <c r="AE742" s="73"/>
      <c r="AF742" s="73"/>
      <c r="AG742" s="73"/>
      <c r="AH742" s="73"/>
      <c r="AI742" s="73"/>
    </row>
    <row r="743" spans="1:35" ht="12.75" x14ac:dyDescent="0.2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  <c r="AA743" s="73"/>
      <c r="AB743" s="73"/>
      <c r="AC743" s="73"/>
      <c r="AD743" s="73"/>
      <c r="AE743" s="73"/>
      <c r="AF743" s="73"/>
      <c r="AG743" s="73"/>
      <c r="AH743" s="73"/>
      <c r="AI743" s="73"/>
    </row>
    <row r="744" spans="1:35" ht="12.75" x14ac:dyDescent="0.2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  <c r="AA744" s="73"/>
      <c r="AB744" s="73"/>
      <c r="AC744" s="73"/>
      <c r="AD744" s="73"/>
      <c r="AE744" s="73"/>
      <c r="AF744" s="73"/>
      <c r="AG744" s="73"/>
      <c r="AH744" s="73"/>
      <c r="AI744" s="73"/>
    </row>
    <row r="745" spans="1:35" ht="12.75" x14ac:dyDescent="0.2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  <c r="AA745" s="73"/>
      <c r="AB745" s="73"/>
      <c r="AC745" s="73"/>
      <c r="AD745" s="73"/>
      <c r="AE745" s="73"/>
      <c r="AF745" s="73"/>
      <c r="AG745" s="73"/>
      <c r="AH745" s="73"/>
      <c r="AI745" s="73"/>
    </row>
    <row r="746" spans="1:35" ht="12.75" x14ac:dyDescent="0.2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  <c r="AA746" s="73"/>
      <c r="AB746" s="73"/>
      <c r="AC746" s="73"/>
      <c r="AD746" s="73"/>
      <c r="AE746" s="73"/>
      <c r="AF746" s="73"/>
      <c r="AG746" s="73"/>
      <c r="AH746" s="73"/>
      <c r="AI746" s="73"/>
    </row>
    <row r="747" spans="1:35" ht="12.75" x14ac:dyDescent="0.2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  <c r="AA747" s="73"/>
      <c r="AB747" s="73"/>
      <c r="AC747" s="73"/>
      <c r="AD747" s="73"/>
      <c r="AE747" s="73"/>
      <c r="AF747" s="73"/>
      <c r="AG747" s="73"/>
      <c r="AH747" s="73"/>
      <c r="AI747" s="73"/>
    </row>
    <row r="748" spans="1:35" ht="12.75" x14ac:dyDescent="0.2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  <c r="AA748" s="73"/>
      <c r="AB748" s="73"/>
      <c r="AC748" s="73"/>
      <c r="AD748" s="73"/>
      <c r="AE748" s="73"/>
      <c r="AF748" s="73"/>
      <c r="AG748" s="73"/>
      <c r="AH748" s="73"/>
      <c r="AI748" s="73"/>
    </row>
    <row r="749" spans="1:35" ht="12.75" x14ac:dyDescent="0.2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  <c r="AA749" s="73"/>
      <c r="AB749" s="73"/>
      <c r="AC749" s="73"/>
      <c r="AD749" s="73"/>
      <c r="AE749" s="73"/>
      <c r="AF749" s="73"/>
      <c r="AG749" s="73"/>
      <c r="AH749" s="73"/>
      <c r="AI749" s="73"/>
    </row>
    <row r="750" spans="1:35" ht="12.75" x14ac:dyDescent="0.2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  <c r="AA750" s="73"/>
      <c r="AB750" s="73"/>
      <c r="AC750" s="73"/>
      <c r="AD750" s="73"/>
      <c r="AE750" s="73"/>
      <c r="AF750" s="73"/>
      <c r="AG750" s="73"/>
      <c r="AH750" s="73"/>
      <c r="AI750" s="73"/>
    </row>
    <row r="751" spans="1:35" ht="12.75" x14ac:dyDescent="0.2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  <c r="AA751" s="73"/>
      <c r="AB751" s="73"/>
      <c r="AC751" s="73"/>
      <c r="AD751" s="73"/>
      <c r="AE751" s="73"/>
      <c r="AF751" s="73"/>
      <c r="AG751" s="73"/>
      <c r="AH751" s="73"/>
      <c r="AI751" s="73"/>
    </row>
    <row r="752" spans="1:35" ht="12.75" x14ac:dyDescent="0.2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  <c r="AA752" s="73"/>
      <c r="AB752" s="73"/>
      <c r="AC752" s="73"/>
      <c r="AD752" s="73"/>
      <c r="AE752" s="73"/>
      <c r="AF752" s="73"/>
      <c r="AG752" s="73"/>
      <c r="AH752" s="73"/>
      <c r="AI752" s="73"/>
    </row>
    <row r="753" spans="1:35" ht="12.75" x14ac:dyDescent="0.2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  <c r="AA753" s="73"/>
      <c r="AB753" s="73"/>
      <c r="AC753" s="73"/>
      <c r="AD753" s="73"/>
      <c r="AE753" s="73"/>
      <c r="AF753" s="73"/>
      <c r="AG753" s="73"/>
      <c r="AH753" s="73"/>
      <c r="AI753" s="73"/>
    </row>
    <row r="754" spans="1:35" ht="12.75" x14ac:dyDescent="0.2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  <c r="AA754" s="73"/>
      <c r="AB754" s="73"/>
      <c r="AC754" s="73"/>
      <c r="AD754" s="73"/>
      <c r="AE754" s="73"/>
      <c r="AF754" s="73"/>
      <c r="AG754" s="73"/>
      <c r="AH754" s="73"/>
      <c r="AI754" s="73"/>
    </row>
    <row r="755" spans="1:35" ht="12.75" x14ac:dyDescent="0.2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  <c r="AA755" s="73"/>
      <c r="AB755" s="73"/>
      <c r="AC755" s="73"/>
      <c r="AD755" s="73"/>
      <c r="AE755" s="73"/>
      <c r="AF755" s="73"/>
      <c r="AG755" s="73"/>
      <c r="AH755" s="73"/>
      <c r="AI755" s="73"/>
    </row>
    <row r="756" spans="1:35" ht="12.75" x14ac:dyDescent="0.2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  <c r="AA756" s="73"/>
      <c r="AB756" s="73"/>
      <c r="AC756" s="73"/>
      <c r="AD756" s="73"/>
      <c r="AE756" s="73"/>
      <c r="AF756" s="73"/>
      <c r="AG756" s="73"/>
      <c r="AH756" s="73"/>
      <c r="AI756" s="73"/>
    </row>
    <row r="757" spans="1:35" ht="12.75" x14ac:dyDescent="0.2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  <c r="AA757" s="73"/>
      <c r="AB757" s="73"/>
      <c r="AC757" s="73"/>
      <c r="AD757" s="73"/>
      <c r="AE757" s="73"/>
      <c r="AF757" s="73"/>
      <c r="AG757" s="73"/>
      <c r="AH757" s="73"/>
      <c r="AI757" s="73"/>
    </row>
    <row r="758" spans="1:35" ht="12.75" x14ac:dyDescent="0.2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  <c r="AA758" s="73"/>
      <c r="AB758" s="73"/>
      <c r="AC758" s="73"/>
      <c r="AD758" s="73"/>
      <c r="AE758" s="73"/>
      <c r="AF758" s="73"/>
      <c r="AG758" s="73"/>
      <c r="AH758" s="73"/>
      <c r="AI758" s="73"/>
    </row>
    <row r="759" spans="1:35" ht="12.75" x14ac:dyDescent="0.2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  <c r="AA759" s="73"/>
      <c r="AB759" s="73"/>
      <c r="AC759" s="73"/>
      <c r="AD759" s="73"/>
      <c r="AE759" s="73"/>
      <c r="AF759" s="73"/>
      <c r="AG759" s="73"/>
      <c r="AH759" s="73"/>
      <c r="AI759" s="73"/>
    </row>
    <row r="760" spans="1:35" ht="12.75" x14ac:dyDescent="0.2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  <c r="AA760" s="73"/>
      <c r="AB760" s="73"/>
      <c r="AC760" s="73"/>
      <c r="AD760" s="73"/>
      <c r="AE760" s="73"/>
      <c r="AF760" s="73"/>
      <c r="AG760" s="73"/>
      <c r="AH760" s="73"/>
      <c r="AI760" s="73"/>
    </row>
    <row r="761" spans="1:35" ht="12.75" x14ac:dyDescent="0.2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  <c r="AA761" s="73"/>
      <c r="AB761" s="73"/>
      <c r="AC761" s="73"/>
      <c r="AD761" s="73"/>
      <c r="AE761" s="73"/>
      <c r="AF761" s="73"/>
      <c r="AG761" s="73"/>
      <c r="AH761" s="73"/>
      <c r="AI761" s="73"/>
    </row>
    <row r="762" spans="1:35" ht="12.75" x14ac:dyDescent="0.2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  <c r="AA762" s="73"/>
      <c r="AB762" s="73"/>
      <c r="AC762" s="73"/>
      <c r="AD762" s="73"/>
      <c r="AE762" s="73"/>
      <c r="AF762" s="73"/>
      <c r="AG762" s="73"/>
      <c r="AH762" s="73"/>
      <c r="AI762" s="73"/>
    </row>
    <row r="763" spans="1:35" ht="12.75" x14ac:dyDescent="0.2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  <c r="AA763" s="73"/>
      <c r="AB763" s="73"/>
      <c r="AC763" s="73"/>
      <c r="AD763" s="73"/>
      <c r="AE763" s="73"/>
      <c r="AF763" s="73"/>
      <c r="AG763" s="73"/>
      <c r="AH763" s="73"/>
      <c r="AI763" s="73"/>
    </row>
    <row r="764" spans="1:35" ht="12.75" x14ac:dyDescent="0.2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  <c r="AA764" s="73"/>
      <c r="AB764" s="73"/>
      <c r="AC764" s="73"/>
      <c r="AD764" s="73"/>
      <c r="AE764" s="73"/>
      <c r="AF764" s="73"/>
      <c r="AG764" s="73"/>
      <c r="AH764" s="73"/>
      <c r="AI764" s="73"/>
    </row>
    <row r="765" spans="1:35" ht="12.75" x14ac:dyDescent="0.2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  <c r="AA765" s="73"/>
      <c r="AB765" s="73"/>
      <c r="AC765" s="73"/>
      <c r="AD765" s="73"/>
      <c r="AE765" s="73"/>
      <c r="AF765" s="73"/>
      <c r="AG765" s="73"/>
      <c r="AH765" s="73"/>
      <c r="AI765" s="73"/>
    </row>
    <row r="766" spans="1:35" ht="12.75" x14ac:dyDescent="0.2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  <c r="AA766" s="73"/>
      <c r="AB766" s="73"/>
      <c r="AC766" s="73"/>
      <c r="AD766" s="73"/>
      <c r="AE766" s="73"/>
      <c r="AF766" s="73"/>
      <c r="AG766" s="73"/>
      <c r="AH766" s="73"/>
      <c r="AI766" s="73"/>
    </row>
    <row r="767" spans="1:35" ht="12.75" x14ac:dyDescent="0.2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  <c r="AA767" s="73"/>
      <c r="AB767" s="73"/>
      <c r="AC767" s="73"/>
      <c r="AD767" s="73"/>
      <c r="AE767" s="73"/>
      <c r="AF767" s="73"/>
      <c r="AG767" s="73"/>
      <c r="AH767" s="73"/>
      <c r="AI767" s="73"/>
    </row>
    <row r="768" spans="1:35" ht="12.75" x14ac:dyDescent="0.2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  <c r="AA768" s="73"/>
      <c r="AB768" s="73"/>
      <c r="AC768" s="73"/>
      <c r="AD768" s="73"/>
      <c r="AE768" s="73"/>
      <c r="AF768" s="73"/>
      <c r="AG768" s="73"/>
      <c r="AH768" s="73"/>
      <c r="AI768" s="73"/>
    </row>
    <row r="769" spans="1:35" ht="12.75" x14ac:dyDescent="0.2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  <c r="AA769" s="73"/>
      <c r="AB769" s="73"/>
      <c r="AC769" s="73"/>
      <c r="AD769" s="73"/>
      <c r="AE769" s="73"/>
      <c r="AF769" s="73"/>
      <c r="AG769" s="73"/>
      <c r="AH769" s="73"/>
      <c r="AI769" s="73"/>
    </row>
    <row r="770" spans="1:35" ht="12.75" x14ac:dyDescent="0.2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  <c r="AA770" s="73"/>
      <c r="AB770" s="73"/>
      <c r="AC770" s="73"/>
      <c r="AD770" s="73"/>
      <c r="AE770" s="73"/>
      <c r="AF770" s="73"/>
      <c r="AG770" s="73"/>
      <c r="AH770" s="73"/>
      <c r="AI770" s="73"/>
    </row>
    <row r="771" spans="1:35" ht="12.75" x14ac:dyDescent="0.2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  <c r="AA771" s="73"/>
      <c r="AB771" s="73"/>
      <c r="AC771" s="73"/>
      <c r="AD771" s="73"/>
      <c r="AE771" s="73"/>
      <c r="AF771" s="73"/>
      <c r="AG771" s="73"/>
      <c r="AH771" s="73"/>
      <c r="AI771" s="73"/>
    </row>
    <row r="772" spans="1:35" ht="12.75" x14ac:dyDescent="0.2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  <c r="AA772" s="73"/>
      <c r="AB772" s="73"/>
      <c r="AC772" s="73"/>
      <c r="AD772" s="73"/>
      <c r="AE772" s="73"/>
      <c r="AF772" s="73"/>
      <c r="AG772" s="73"/>
      <c r="AH772" s="73"/>
      <c r="AI772" s="73"/>
    </row>
    <row r="773" spans="1:35" ht="12.75" x14ac:dyDescent="0.2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  <c r="AA773" s="73"/>
      <c r="AB773" s="73"/>
      <c r="AC773" s="73"/>
      <c r="AD773" s="73"/>
      <c r="AE773" s="73"/>
      <c r="AF773" s="73"/>
      <c r="AG773" s="73"/>
      <c r="AH773" s="73"/>
      <c r="AI773" s="73"/>
    </row>
    <row r="774" spans="1:35" ht="12.75" x14ac:dyDescent="0.2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  <c r="AA774" s="73"/>
      <c r="AB774" s="73"/>
      <c r="AC774" s="73"/>
      <c r="AD774" s="73"/>
      <c r="AE774" s="73"/>
      <c r="AF774" s="73"/>
      <c r="AG774" s="73"/>
      <c r="AH774" s="73"/>
      <c r="AI774" s="73"/>
    </row>
    <row r="775" spans="1:35" ht="12.75" x14ac:dyDescent="0.2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  <c r="AA775" s="73"/>
      <c r="AB775" s="73"/>
      <c r="AC775" s="73"/>
      <c r="AD775" s="73"/>
      <c r="AE775" s="73"/>
      <c r="AF775" s="73"/>
      <c r="AG775" s="73"/>
      <c r="AH775" s="73"/>
      <c r="AI775" s="73"/>
    </row>
    <row r="776" spans="1:35" ht="12.75" x14ac:dyDescent="0.2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  <c r="AA776" s="73"/>
      <c r="AB776" s="73"/>
      <c r="AC776" s="73"/>
      <c r="AD776" s="73"/>
      <c r="AE776" s="73"/>
      <c r="AF776" s="73"/>
      <c r="AG776" s="73"/>
      <c r="AH776" s="73"/>
      <c r="AI776" s="73"/>
    </row>
    <row r="777" spans="1:35" ht="12.75" x14ac:dyDescent="0.2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  <c r="AA777" s="73"/>
      <c r="AB777" s="73"/>
      <c r="AC777" s="73"/>
      <c r="AD777" s="73"/>
      <c r="AE777" s="73"/>
      <c r="AF777" s="73"/>
      <c r="AG777" s="73"/>
      <c r="AH777" s="73"/>
      <c r="AI777" s="73"/>
    </row>
    <row r="778" spans="1:35" ht="12.75" x14ac:dyDescent="0.2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  <c r="AA778" s="73"/>
      <c r="AB778" s="73"/>
      <c r="AC778" s="73"/>
      <c r="AD778" s="73"/>
      <c r="AE778" s="73"/>
      <c r="AF778" s="73"/>
      <c r="AG778" s="73"/>
      <c r="AH778" s="73"/>
      <c r="AI778" s="73"/>
    </row>
    <row r="779" spans="1:35" ht="12.75" x14ac:dyDescent="0.2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  <c r="AA779" s="73"/>
      <c r="AB779" s="73"/>
      <c r="AC779" s="73"/>
      <c r="AD779" s="73"/>
      <c r="AE779" s="73"/>
      <c r="AF779" s="73"/>
      <c r="AG779" s="73"/>
      <c r="AH779" s="73"/>
      <c r="AI779" s="73"/>
    </row>
    <row r="780" spans="1:35" ht="12.75" x14ac:dyDescent="0.2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  <c r="AA780" s="73"/>
      <c r="AB780" s="73"/>
      <c r="AC780" s="73"/>
      <c r="AD780" s="73"/>
      <c r="AE780" s="73"/>
      <c r="AF780" s="73"/>
      <c r="AG780" s="73"/>
      <c r="AH780" s="73"/>
      <c r="AI780" s="73"/>
    </row>
    <row r="781" spans="1:35" ht="12.75" x14ac:dyDescent="0.2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  <c r="AA781" s="73"/>
      <c r="AB781" s="73"/>
      <c r="AC781" s="73"/>
      <c r="AD781" s="73"/>
      <c r="AE781" s="73"/>
      <c r="AF781" s="73"/>
      <c r="AG781" s="73"/>
      <c r="AH781" s="73"/>
      <c r="AI781" s="73"/>
    </row>
    <row r="782" spans="1:35" ht="12.75" x14ac:dyDescent="0.2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  <c r="AA782" s="73"/>
      <c r="AB782" s="73"/>
      <c r="AC782" s="73"/>
      <c r="AD782" s="73"/>
      <c r="AE782" s="73"/>
      <c r="AF782" s="73"/>
      <c r="AG782" s="73"/>
      <c r="AH782" s="73"/>
      <c r="AI782" s="73"/>
    </row>
    <row r="783" spans="1:35" ht="12.75" x14ac:dyDescent="0.2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  <c r="AA783" s="73"/>
      <c r="AB783" s="73"/>
      <c r="AC783" s="73"/>
      <c r="AD783" s="73"/>
      <c r="AE783" s="73"/>
      <c r="AF783" s="73"/>
      <c r="AG783" s="73"/>
      <c r="AH783" s="73"/>
      <c r="AI783" s="73"/>
    </row>
    <row r="784" spans="1:35" ht="12.75" x14ac:dyDescent="0.2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  <c r="AA784" s="73"/>
      <c r="AB784" s="73"/>
      <c r="AC784" s="73"/>
      <c r="AD784" s="73"/>
      <c r="AE784" s="73"/>
      <c r="AF784" s="73"/>
      <c r="AG784" s="73"/>
      <c r="AH784" s="73"/>
      <c r="AI784" s="73"/>
    </row>
    <row r="785" spans="1:35" ht="12.75" x14ac:dyDescent="0.2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  <c r="AA785" s="73"/>
      <c r="AB785" s="73"/>
      <c r="AC785" s="73"/>
      <c r="AD785" s="73"/>
      <c r="AE785" s="73"/>
      <c r="AF785" s="73"/>
      <c r="AG785" s="73"/>
      <c r="AH785" s="73"/>
      <c r="AI785" s="73"/>
    </row>
    <row r="786" spans="1:35" ht="12.75" x14ac:dyDescent="0.2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  <c r="AA786" s="73"/>
      <c r="AB786" s="73"/>
      <c r="AC786" s="73"/>
      <c r="AD786" s="73"/>
      <c r="AE786" s="73"/>
      <c r="AF786" s="73"/>
      <c r="AG786" s="73"/>
      <c r="AH786" s="73"/>
      <c r="AI786" s="73"/>
    </row>
    <row r="787" spans="1:35" ht="12.75" x14ac:dyDescent="0.2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  <c r="AA787" s="73"/>
      <c r="AB787" s="73"/>
      <c r="AC787" s="73"/>
      <c r="AD787" s="73"/>
      <c r="AE787" s="73"/>
      <c r="AF787" s="73"/>
      <c r="AG787" s="73"/>
      <c r="AH787" s="73"/>
      <c r="AI787" s="73"/>
    </row>
    <row r="788" spans="1:35" ht="12.75" x14ac:dyDescent="0.2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  <c r="AA788" s="73"/>
      <c r="AB788" s="73"/>
      <c r="AC788" s="73"/>
      <c r="AD788" s="73"/>
      <c r="AE788" s="73"/>
      <c r="AF788" s="73"/>
      <c r="AG788" s="73"/>
      <c r="AH788" s="73"/>
      <c r="AI788" s="73"/>
    </row>
    <row r="789" spans="1:35" ht="12.75" x14ac:dyDescent="0.2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  <c r="AA789" s="73"/>
      <c r="AB789" s="73"/>
      <c r="AC789" s="73"/>
      <c r="AD789" s="73"/>
      <c r="AE789" s="73"/>
      <c r="AF789" s="73"/>
      <c r="AG789" s="73"/>
      <c r="AH789" s="73"/>
      <c r="AI789" s="73"/>
    </row>
    <row r="790" spans="1:35" ht="12.75" x14ac:dyDescent="0.2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  <c r="AA790" s="73"/>
      <c r="AB790" s="73"/>
      <c r="AC790" s="73"/>
      <c r="AD790" s="73"/>
      <c r="AE790" s="73"/>
      <c r="AF790" s="73"/>
      <c r="AG790" s="73"/>
      <c r="AH790" s="73"/>
      <c r="AI790" s="73"/>
    </row>
    <row r="791" spans="1:35" ht="12.75" x14ac:dyDescent="0.2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  <c r="AA791" s="73"/>
      <c r="AB791" s="73"/>
      <c r="AC791" s="73"/>
      <c r="AD791" s="73"/>
      <c r="AE791" s="73"/>
      <c r="AF791" s="73"/>
      <c r="AG791" s="73"/>
      <c r="AH791" s="73"/>
      <c r="AI791" s="73"/>
    </row>
    <row r="792" spans="1:35" ht="12.75" x14ac:dyDescent="0.2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  <c r="AA792" s="73"/>
      <c r="AB792" s="73"/>
      <c r="AC792" s="73"/>
      <c r="AD792" s="73"/>
      <c r="AE792" s="73"/>
      <c r="AF792" s="73"/>
      <c r="AG792" s="73"/>
      <c r="AH792" s="73"/>
      <c r="AI792" s="73"/>
    </row>
    <row r="793" spans="1:35" ht="12.75" x14ac:dyDescent="0.2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  <c r="AA793" s="73"/>
      <c r="AB793" s="73"/>
      <c r="AC793" s="73"/>
      <c r="AD793" s="73"/>
      <c r="AE793" s="73"/>
      <c r="AF793" s="73"/>
      <c r="AG793" s="73"/>
      <c r="AH793" s="73"/>
      <c r="AI793" s="73"/>
    </row>
    <row r="794" spans="1:35" ht="12.75" x14ac:dyDescent="0.2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  <c r="AA794" s="73"/>
      <c r="AB794" s="73"/>
      <c r="AC794" s="73"/>
      <c r="AD794" s="73"/>
      <c r="AE794" s="73"/>
      <c r="AF794" s="73"/>
      <c r="AG794" s="73"/>
      <c r="AH794" s="73"/>
      <c r="AI794" s="73"/>
    </row>
    <row r="795" spans="1:35" ht="12.75" x14ac:dyDescent="0.2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  <c r="AA795" s="73"/>
      <c r="AB795" s="73"/>
      <c r="AC795" s="73"/>
      <c r="AD795" s="73"/>
      <c r="AE795" s="73"/>
      <c r="AF795" s="73"/>
      <c r="AG795" s="73"/>
      <c r="AH795" s="73"/>
      <c r="AI795" s="73"/>
    </row>
    <row r="796" spans="1:35" ht="12.75" x14ac:dyDescent="0.2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  <c r="AA796" s="73"/>
      <c r="AB796" s="73"/>
      <c r="AC796" s="73"/>
      <c r="AD796" s="73"/>
      <c r="AE796" s="73"/>
      <c r="AF796" s="73"/>
      <c r="AG796" s="73"/>
      <c r="AH796" s="73"/>
      <c r="AI796" s="73"/>
    </row>
    <row r="797" spans="1:35" ht="12.75" x14ac:dyDescent="0.2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  <c r="AA797" s="73"/>
      <c r="AB797" s="73"/>
      <c r="AC797" s="73"/>
      <c r="AD797" s="73"/>
      <c r="AE797" s="73"/>
      <c r="AF797" s="73"/>
      <c r="AG797" s="73"/>
      <c r="AH797" s="73"/>
      <c r="AI797" s="73"/>
    </row>
    <row r="798" spans="1:35" ht="12.75" x14ac:dyDescent="0.2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  <c r="AA798" s="73"/>
      <c r="AB798" s="73"/>
      <c r="AC798" s="73"/>
      <c r="AD798" s="73"/>
      <c r="AE798" s="73"/>
      <c r="AF798" s="73"/>
      <c r="AG798" s="73"/>
      <c r="AH798" s="73"/>
      <c r="AI798" s="73"/>
    </row>
    <row r="799" spans="1:35" ht="12.75" x14ac:dyDescent="0.2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  <c r="AA799" s="73"/>
      <c r="AB799" s="73"/>
      <c r="AC799" s="73"/>
      <c r="AD799" s="73"/>
      <c r="AE799" s="73"/>
      <c r="AF799" s="73"/>
      <c r="AG799" s="73"/>
      <c r="AH799" s="73"/>
      <c r="AI799" s="73"/>
    </row>
    <row r="800" spans="1:35" ht="12.75" x14ac:dyDescent="0.2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  <c r="AA800" s="73"/>
      <c r="AB800" s="73"/>
      <c r="AC800" s="73"/>
      <c r="AD800" s="73"/>
      <c r="AE800" s="73"/>
      <c r="AF800" s="73"/>
      <c r="AG800" s="73"/>
      <c r="AH800" s="73"/>
      <c r="AI800" s="73"/>
    </row>
    <row r="801" spans="1:35" ht="12.75" x14ac:dyDescent="0.2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  <c r="AA801" s="73"/>
      <c r="AB801" s="73"/>
      <c r="AC801" s="73"/>
      <c r="AD801" s="73"/>
      <c r="AE801" s="73"/>
      <c r="AF801" s="73"/>
      <c r="AG801" s="73"/>
      <c r="AH801" s="73"/>
      <c r="AI801" s="73"/>
    </row>
    <row r="802" spans="1:35" ht="12.75" x14ac:dyDescent="0.2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  <c r="AA802" s="73"/>
      <c r="AB802" s="73"/>
      <c r="AC802" s="73"/>
      <c r="AD802" s="73"/>
      <c r="AE802" s="73"/>
      <c r="AF802" s="73"/>
      <c r="AG802" s="73"/>
      <c r="AH802" s="73"/>
      <c r="AI802" s="73"/>
    </row>
    <row r="803" spans="1:35" ht="12.75" x14ac:dyDescent="0.2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  <c r="AA803" s="73"/>
      <c r="AB803" s="73"/>
      <c r="AC803" s="73"/>
      <c r="AD803" s="73"/>
      <c r="AE803" s="73"/>
      <c r="AF803" s="73"/>
      <c r="AG803" s="73"/>
      <c r="AH803" s="73"/>
      <c r="AI803" s="73"/>
    </row>
    <row r="804" spans="1:35" ht="12.75" x14ac:dyDescent="0.2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  <c r="AA804" s="73"/>
      <c r="AB804" s="73"/>
      <c r="AC804" s="73"/>
      <c r="AD804" s="73"/>
      <c r="AE804" s="73"/>
      <c r="AF804" s="73"/>
      <c r="AG804" s="73"/>
      <c r="AH804" s="73"/>
      <c r="AI804" s="73"/>
    </row>
    <row r="805" spans="1:35" ht="12.75" x14ac:dyDescent="0.2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  <c r="AA805" s="73"/>
      <c r="AB805" s="73"/>
      <c r="AC805" s="73"/>
      <c r="AD805" s="73"/>
      <c r="AE805" s="73"/>
      <c r="AF805" s="73"/>
      <c r="AG805" s="73"/>
      <c r="AH805" s="73"/>
      <c r="AI805" s="73"/>
    </row>
    <row r="806" spans="1:35" ht="12.75" x14ac:dyDescent="0.2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  <c r="AA806" s="73"/>
      <c r="AB806" s="73"/>
      <c r="AC806" s="73"/>
      <c r="AD806" s="73"/>
      <c r="AE806" s="73"/>
      <c r="AF806" s="73"/>
      <c r="AG806" s="73"/>
      <c r="AH806" s="73"/>
      <c r="AI806" s="73"/>
    </row>
    <row r="807" spans="1:35" ht="12.75" x14ac:dyDescent="0.2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  <c r="AA807" s="73"/>
      <c r="AB807" s="73"/>
      <c r="AC807" s="73"/>
      <c r="AD807" s="73"/>
      <c r="AE807" s="73"/>
      <c r="AF807" s="73"/>
      <c r="AG807" s="73"/>
      <c r="AH807" s="73"/>
      <c r="AI807" s="73"/>
    </row>
    <row r="808" spans="1:35" ht="12.75" x14ac:dyDescent="0.2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  <c r="AA808" s="73"/>
      <c r="AB808" s="73"/>
      <c r="AC808" s="73"/>
      <c r="AD808" s="73"/>
      <c r="AE808" s="73"/>
      <c r="AF808" s="73"/>
      <c r="AG808" s="73"/>
      <c r="AH808" s="73"/>
      <c r="AI808" s="73"/>
    </row>
    <row r="809" spans="1:35" ht="12.75" x14ac:dyDescent="0.2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  <c r="AA809" s="73"/>
      <c r="AB809" s="73"/>
      <c r="AC809" s="73"/>
      <c r="AD809" s="73"/>
      <c r="AE809" s="73"/>
      <c r="AF809" s="73"/>
      <c r="AG809" s="73"/>
      <c r="AH809" s="73"/>
      <c r="AI809" s="73"/>
    </row>
    <row r="810" spans="1:35" ht="12.75" x14ac:dyDescent="0.2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  <c r="AA810" s="73"/>
      <c r="AB810" s="73"/>
      <c r="AC810" s="73"/>
      <c r="AD810" s="73"/>
      <c r="AE810" s="73"/>
      <c r="AF810" s="73"/>
      <c r="AG810" s="73"/>
      <c r="AH810" s="73"/>
      <c r="AI810" s="73"/>
    </row>
    <row r="811" spans="1:35" ht="12.75" x14ac:dyDescent="0.2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  <c r="AA811" s="73"/>
      <c r="AB811" s="73"/>
      <c r="AC811" s="73"/>
      <c r="AD811" s="73"/>
      <c r="AE811" s="73"/>
      <c r="AF811" s="73"/>
      <c r="AG811" s="73"/>
      <c r="AH811" s="73"/>
      <c r="AI811" s="73"/>
    </row>
    <row r="812" spans="1:35" ht="12.75" x14ac:dyDescent="0.2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  <c r="AA812" s="73"/>
      <c r="AB812" s="73"/>
      <c r="AC812" s="73"/>
      <c r="AD812" s="73"/>
      <c r="AE812" s="73"/>
      <c r="AF812" s="73"/>
      <c r="AG812" s="73"/>
      <c r="AH812" s="73"/>
      <c r="AI812" s="73"/>
    </row>
    <row r="813" spans="1:35" ht="12.75" x14ac:dyDescent="0.2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  <c r="AA813" s="73"/>
      <c r="AB813" s="73"/>
      <c r="AC813" s="73"/>
      <c r="AD813" s="73"/>
      <c r="AE813" s="73"/>
      <c r="AF813" s="73"/>
      <c r="AG813" s="73"/>
      <c r="AH813" s="73"/>
      <c r="AI813" s="73"/>
    </row>
    <row r="814" spans="1:35" ht="12.75" x14ac:dyDescent="0.2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  <c r="AA814" s="73"/>
      <c r="AB814" s="73"/>
      <c r="AC814" s="73"/>
      <c r="AD814" s="73"/>
      <c r="AE814" s="73"/>
      <c r="AF814" s="73"/>
      <c r="AG814" s="73"/>
      <c r="AH814" s="73"/>
      <c r="AI814" s="73"/>
    </row>
    <row r="815" spans="1:35" ht="12.75" x14ac:dyDescent="0.2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  <c r="AA815" s="73"/>
      <c r="AB815" s="73"/>
      <c r="AC815" s="73"/>
      <c r="AD815" s="73"/>
      <c r="AE815" s="73"/>
      <c r="AF815" s="73"/>
      <c r="AG815" s="73"/>
      <c r="AH815" s="73"/>
      <c r="AI815" s="73"/>
    </row>
    <row r="816" spans="1:35" ht="12.75" x14ac:dyDescent="0.2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  <c r="AA816" s="73"/>
      <c r="AB816" s="73"/>
      <c r="AC816" s="73"/>
      <c r="AD816" s="73"/>
      <c r="AE816" s="73"/>
      <c r="AF816" s="73"/>
      <c r="AG816" s="73"/>
      <c r="AH816" s="73"/>
      <c r="AI816" s="73"/>
    </row>
    <row r="817" spans="1:35" ht="12.75" x14ac:dyDescent="0.2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  <c r="AA817" s="73"/>
      <c r="AB817" s="73"/>
      <c r="AC817" s="73"/>
      <c r="AD817" s="73"/>
      <c r="AE817" s="73"/>
      <c r="AF817" s="73"/>
      <c r="AG817" s="73"/>
      <c r="AH817" s="73"/>
      <c r="AI817" s="73"/>
    </row>
    <row r="818" spans="1:35" ht="12.75" x14ac:dyDescent="0.2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  <c r="AA818" s="73"/>
      <c r="AB818" s="73"/>
      <c r="AC818" s="73"/>
      <c r="AD818" s="73"/>
      <c r="AE818" s="73"/>
      <c r="AF818" s="73"/>
      <c r="AG818" s="73"/>
      <c r="AH818" s="73"/>
      <c r="AI818" s="73"/>
    </row>
    <row r="819" spans="1:35" ht="12.75" x14ac:dyDescent="0.2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  <c r="AA819" s="73"/>
      <c r="AB819" s="73"/>
      <c r="AC819" s="73"/>
      <c r="AD819" s="73"/>
      <c r="AE819" s="73"/>
      <c r="AF819" s="73"/>
      <c r="AG819" s="73"/>
      <c r="AH819" s="73"/>
      <c r="AI819" s="73"/>
    </row>
    <row r="820" spans="1:35" ht="12.75" x14ac:dyDescent="0.2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  <c r="AA820" s="73"/>
      <c r="AB820" s="73"/>
      <c r="AC820" s="73"/>
      <c r="AD820" s="73"/>
      <c r="AE820" s="73"/>
      <c r="AF820" s="73"/>
      <c r="AG820" s="73"/>
      <c r="AH820" s="73"/>
      <c r="AI820" s="73"/>
    </row>
    <row r="821" spans="1:35" ht="12.75" x14ac:dyDescent="0.2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  <c r="AA821" s="73"/>
      <c r="AB821" s="73"/>
      <c r="AC821" s="73"/>
      <c r="AD821" s="73"/>
      <c r="AE821" s="73"/>
      <c r="AF821" s="73"/>
      <c r="AG821" s="73"/>
      <c r="AH821" s="73"/>
      <c r="AI821" s="73"/>
    </row>
    <row r="822" spans="1:35" ht="12.75" x14ac:dyDescent="0.2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  <c r="AA822" s="73"/>
      <c r="AB822" s="73"/>
      <c r="AC822" s="73"/>
      <c r="AD822" s="73"/>
      <c r="AE822" s="73"/>
      <c r="AF822" s="73"/>
      <c r="AG822" s="73"/>
      <c r="AH822" s="73"/>
      <c r="AI822" s="73"/>
    </row>
    <row r="823" spans="1:35" ht="12.75" x14ac:dyDescent="0.2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  <c r="AA823" s="73"/>
      <c r="AB823" s="73"/>
      <c r="AC823" s="73"/>
      <c r="AD823" s="73"/>
      <c r="AE823" s="73"/>
      <c r="AF823" s="73"/>
      <c r="AG823" s="73"/>
      <c r="AH823" s="73"/>
      <c r="AI823" s="73"/>
    </row>
    <row r="824" spans="1:35" ht="12.75" x14ac:dyDescent="0.2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  <c r="AA824" s="73"/>
      <c r="AB824" s="73"/>
      <c r="AC824" s="73"/>
      <c r="AD824" s="73"/>
      <c r="AE824" s="73"/>
      <c r="AF824" s="73"/>
      <c r="AG824" s="73"/>
      <c r="AH824" s="73"/>
      <c r="AI824" s="73"/>
    </row>
    <row r="825" spans="1:35" ht="12.75" x14ac:dyDescent="0.2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  <c r="AA825" s="73"/>
      <c r="AB825" s="73"/>
      <c r="AC825" s="73"/>
      <c r="AD825" s="73"/>
      <c r="AE825" s="73"/>
      <c r="AF825" s="73"/>
      <c r="AG825" s="73"/>
      <c r="AH825" s="73"/>
      <c r="AI825" s="73"/>
    </row>
    <row r="826" spans="1:35" ht="12.75" x14ac:dyDescent="0.2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  <c r="AA826" s="73"/>
      <c r="AB826" s="73"/>
      <c r="AC826" s="73"/>
      <c r="AD826" s="73"/>
      <c r="AE826" s="73"/>
      <c r="AF826" s="73"/>
      <c r="AG826" s="73"/>
      <c r="AH826" s="73"/>
      <c r="AI826" s="73"/>
    </row>
    <row r="827" spans="1:35" ht="12.75" x14ac:dyDescent="0.2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  <c r="AA827" s="73"/>
      <c r="AB827" s="73"/>
      <c r="AC827" s="73"/>
      <c r="AD827" s="73"/>
      <c r="AE827" s="73"/>
      <c r="AF827" s="73"/>
      <c r="AG827" s="73"/>
      <c r="AH827" s="73"/>
      <c r="AI827" s="73"/>
    </row>
    <row r="828" spans="1:35" ht="12.75" x14ac:dyDescent="0.2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  <c r="AA828" s="73"/>
      <c r="AB828" s="73"/>
      <c r="AC828" s="73"/>
      <c r="AD828" s="73"/>
      <c r="AE828" s="73"/>
      <c r="AF828" s="73"/>
      <c r="AG828" s="73"/>
      <c r="AH828" s="73"/>
      <c r="AI828" s="73"/>
    </row>
    <row r="829" spans="1:35" ht="12.75" x14ac:dyDescent="0.2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  <c r="AA829" s="73"/>
      <c r="AB829" s="73"/>
      <c r="AC829" s="73"/>
      <c r="AD829" s="73"/>
      <c r="AE829" s="73"/>
      <c r="AF829" s="73"/>
      <c r="AG829" s="73"/>
      <c r="AH829" s="73"/>
      <c r="AI829" s="73"/>
    </row>
    <row r="830" spans="1:35" ht="12.75" x14ac:dyDescent="0.2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  <c r="AA830" s="73"/>
      <c r="AB830" s="73"/>
      <c r="AC830" s="73"/>
      <c r="AD830" s="73"/>
      <c r="AE830" s="73"/>
      <c r="AF830" s="73"/>
      <c r="AG830" s="73"/>
      <c r="AH830" s="73"/>
      <c r="AI830" s="73"/>
    </row>
    <row r="831" spans="1:35" ht="12.75" x14ac:dyDescent="0.2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  <c r="AA831" s="73"/>
      <c r="AB831" s="73"/>
      <c r="AC831" s="73"/>
      <c r="AD831" s="73"/>
      <c r="AE831" s="73"/>
      <c r="AF831" s="73"/>
      <c r="AG831" s="73"/>
      <c r="AH831" s="73"/>
      <c r="AI831" s="73"/>
    </row>
    <row r="832" spans="1:35" ht="12.75" x14ac:dyDescent="0.2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  <c r="AA832" s="73"/>
      <c r="AB832" s="73"/>
      <c r="AC832" s="73"/>
      <c r="AD832" s="73"/>
      <c r="AE832" s="73"/>
      <c r="AF832" s="73"/>
      <c r="AG832" s="73"/>
      <c r="AH832" s="73"/>
      <c r="AI832" s="73"/>
    </row>
    <row r="833" spans="1:35" ht="12.75" x14ac:dyDescent="0.2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  <c r="AA833" s="73"/>
      <c r="AB833" s="73"/>
      <c r="AC833" s="73"/>
      <c r="AD833" s="73"/>
      <c r="AE833" s="73"/>
      <c r="AF833" s="73"/>
      <c r="AG833" s="73"/>
      <c r="AH833" s="73"/>
      <c r="AI833" s="73"/>
    </row>
    <row r="834" spans="1:35" ht="12.75" x14ac:dyDescent="0.2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  <c r="AA834" s="73"/>
      <c r="AB834" s="73"/>
      <c r="AC834" s="73"/>
      <c r="AD834" s="73"/>
      <c r="AE834" s="73"/>
      <c r="AF834" s="73"/>
      <c r="AG834" s="73"/>
      <c r="AH834" s="73"/>
      <c r="AI834" s="73"/>
    </row>
    <row r="835" spans="1:35" ht="12.75" x14ac:dyDescent="0.2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  <c r="AA835" s="73"/>
      <c r="AB835" s="73"/>
      <c r="AC835" s="73"/>
      <c r="AD835" s="73"/>
      <c r="AE835" s="73"/>
      <c r="AF835" s="73"/>
      <c r="AG835" s="73"/>
      <c r="AH835" s="73"/>
      <c r="AI835" s="73"/>
    </row>
    <row r="836" spans="1:35" ht="12.75" x14ac:dyDescent="0.2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  <c r="AA836" s="73"/>
      <c r="AB836" s="73"/>
      <c r="AC836" s="73"/>
      <c r="AD836" s="73"/>
      <c r="AE836" s="73"/>
      <c r="AF836" s="73"/>
      <c r="AG836" s="73"/>
      <c r="AH836" s="73"/>
      <c r="AI836" s="73"/>
    </row>
    <row r="837" spans="1:35" ht="12.75" x14ac:dyDescent="0.2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  <c r="AA837" s="73"/>
      <c r="AB837" s="73"/>
      <c r="AC837" s="73"/>
      <c r="AD837" s="73"/>
      <c r="AE837" s="73"/>
      <c r="AF837" s="73"/>
      <c r="AG837" s="73"/>
      <c r="AH837" s="73"/>
      <c r="AI837" s="73"/>
    </row>
    <row r="838" spans="1:35" ht="12.75" x14ac:dyDescent="0.2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  <c r="AA838" s="73"/>
      <c r="AB838" s="73"/>
      <c r="AC838" s="73"/>
      <c r="AD838" s="73"/>
      <c r="AE838" s="73"/>
      <c r="AF838" s="73"/>
      <c r="AG838" s="73"/>
      <c r="AH838" s="73"/>
      <c r="AI838" s="73"/>
    </row>
    <row r="839" spans="1:35" ht="12.75" x14ac:dyDescent="0.2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  <c r="AA839" s="73"/>
      <c r="AB839" s="73"/>
      <c r="AC839" s="73"/>
      <c r="AD839" s="73"/>
      <c r="AE839" s="73"/>
      <c r="AF839" s="73"/>
      <c r="AG839" s="73"/>
      <c r="AH839" s="73"/>
      <c r="AI839" s="73"/>
    </row>
    <row r="840" spans="1:35" ht="12.75" x14ac:dyDescent="0.2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  <c r="AA840" s="73"/>
      <c r="AB840" s="73"/>
      <c r="AC840" s="73"/>
      <c r="AD840" s="73"/>
      <c r="AE840" s="73"/>
      <c r="AF840" s="73"/>
      <c r="AG840" s="73"/>
      <c r="AH840" s="73"/>
      <c r="AI840" s="73"/>
    </row>
    <row r="841" spans="1:35" ht="12.75" x14ac:dyDescent="0.2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  <c r="AA841" s="73"/>
      <c r="AB841" s="73"/>
      <c r="AC841" s="73"/>
      <c r="AD841" s="73"/>
      <c r="AE841" s="73"/>
      <c r="AF841" s="73"/>
      <c r="AG841" s="73"/>
      <c r="AH841" s="73"/>
      <c r="AI841" s="73"/>
    </row>
    <row r="842" spans="1:35" ht="12.75" x14ac:dyDescent="0.2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  <c r="AA842" s="73"/>
      <c r="AB842" s="73"/>
      <c r="AC842" s="73"/>
      <c r="AD842" s="73"/>
      <c r="AE842" s="73"/>
      <c r="AF842" s="73"/>
      <c r="AG842" s="73"/>
      <c r="AH842" s="73"/>
      <c r="AI842" s="73"/>
    </row>
    <row r="843" spans="1:35" ht="12.75" x14ac:dyDescent="0.2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  <c r="AA843" s="73"/>
      <c r="AB843" s="73"/>
      <c r="AC843" s="73"/>
      <c r="AD843" s="73"/>
      <c r="AE843" s="73"/>
      <c r="AF843" s="73"/>
      <c r="AG843" s="73"/>
      <c r="AH843" s="73"/>
      <c r="AI843" s="73"/>
    </row>
    <row r="844" spans="1:35" ht="12.75" x14ac:dyDescent="0.2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  <c r="AA844" s="73"/>
      <c r="AB844" s="73"/>
      <c r="AC844" s="73"/>
      <c r="AD844" s="73"/>
      <c r="AE844" s="73"/>
      <c r="AF844" s="73"/>
      <c r="AG844" s="73"/>
      <c r="AH844" s="73"/>
      <c r="AI844" s="73"/>
    </row>
    <row r="845" spans="1:35" ht="12.75" x14ac:dyDescent="0.2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  <c r="AA845" s="73"/>
      <c r="AB845" s="73"/>
      <c r="AC845" s="73"/>
      <c r="AD845" s="73"/>
      <c r="AE845" s="73"/>
      <c r="AF845" s="73"/>
      <c r="AG845" s="73"/>
      <c r="AH845" s="73"/>
      <c r="AI845" s="73"/>
    </row>
    <row r="846" spans="1:35" ht="12.75" x14ac:dyDescent="0.2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  <c r="AA846" s="73"/>
      <c r="AB846" s="73"/>
      <c r="AC846" s="73"/>
      <c r="AD846" s="73"/>
      <c r="AE846" s="73"/>
      <c r="AF846" s="73"/>
      <c r="AG846" s="73"/>
      <c r="AH846" s="73"/>
      <c r="AI846" s="73"/>
    </row>
    <row r="847" spans="1:35" ht="12.75" x14ac:dyDescent="0.2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  <c r="AA847" s="73"/>
      <c r="AB847" s="73"/>
      <c r="AC847" s="73"/>
      <c r="AD847" s="73"/>
      <c r="AE847" s="73"/>
      <c r="AF847" s="73"/>
      <c r="AG847" s="73"/>
      <c r="AH847" s="73"/>
      <c r="AI847" s="73"/>
    </row>
    <row r="848" spans="1:35" ht="12.75" x14ac:dyDescent="0.2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  <c r="AA848" s="73"/>
      <c r="AB848" s="73"/>
      <c r="AC848" s="73"/>
      <c r="AD848" s="73"/>
      <c r="AE848" s="73"/>
      <c r="AF848" s="73"/>
      <c r="AG848" s="73"/>
      <c r="AH848" s="73"/>
      <c r="AI848" s="73"/>
    </row>
    <row r="849" spans="1:35" ht="12.75" x14ac:dyDescent="0.2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  <c r="AA849" s="73"/>
      <c r="AB849" s="73"/>
      <c r="AC849" s="73"/>
      <c r="AD849" s="73"/>
      <c r="AE849" s="73"/>
      <c r="AF849" s="73"/>
      <c r="AG849" s="73"/>
      <c r="AH849" s="73"/>
      <c r="AI849" s="73"/>
    </row>
    <row r="850" spans="1:35" ht="12.75" x14ac:dyDescent="0.2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  <c r="AA850" s="73"/>
      <c r="AB850" s="73"/>
      <c r="AC850" s="73"/>
      <c r="AD850" s="73"/>
      <c r="AE850" s="73"/>
      <c r="AF850" s="73"/>
      <c r="AG850" s="73"/>
      <c r="AH850" s="73"/>
      <c r="AI850" s="73"/>
    </row>
    <row r="851" spans="1:35" ht="12.75" x14ac:dyDescent="0.2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  <c r="AA851" s="73"/>
      <c r="AB851" s="73"/>
      <c r="AC851" s="73"/>
      <c r="AD851" s="73"/>
      <c r="AE851" s="73"/>
      <c r="AF851" s="73"/>
      <c r="AG851" s="73"/>
      <c r="AH851" s="73"/>
      <c r="AI851" s="73"/>
    </row>
    <row r="852" spans="1:35" ht="12.75" x14ac:dyDescent="0.2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  <c r="AA852" s="73"/>
      <c r="AB852" s="73"/>
      <c r="AC852" s="73"/>
      <c r="AD852" s="73"/>
      <c r="AE852" s="73"/>
      <c r="AF852" s="73"/>
      <c r="AG852" s="73"/>
      <c r="AH852" s="73"/>
      <c r="AI852" s="73"/>
    </row>
    <row r="853" spans="1:35" ht="12.75" x14ac:dyDescent="0.2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  <c r="AA853" s="73"/>
      <c r="AB853" s="73"/>
      <c r="AC853" s="73"/>
      <c r="AD853" s="73"/>
      <c r="AE853" s="73"/>
      <c r="AF853" s="73"/>
      <c r="AG853" s="73"/>
      <c r="AH853" s="73"/>
      <c r="AI853" s="73"/>
    </row>
    <row r="854" spans="1:35" ht="12.75" x14ac:dyDescent="0.2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  <c r="AA854" s="73"/>
      <c r="AB854" s="73"/>
      <c r="AC854" s="73"/>
      <c r="AD854" s="73"/>
      <c r="AE854" s="73"/>
      <c r="AF854" s="73"/>
      <c r="AG854" s="73"/>
      <c r="AH854" s="73"/>
      <c r="AI854" s="73"/>
    </row>
    <row r="855" spans="1:35" ht="12.75" x14ac:dyDescent="0.2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  <c r="AA855" s="73"/>
      <c r="AB855" s="73"/>
      <c r="AC855" s="73"/>
      <c r="AD855" s="73"/>
      <c r="AE855" s="73"/>
      <c r="AF855" s="73"/>
      <c r="AG855" s="73"/>
      <c r="AH855" s="73"/>
      <c r="AI855" s="73"/>
    </row>
    <row r="856" spans="1:35" ht="12.75" x14ac:dyDescent="0.2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  <c r="AA856" s="73"/>
      <c r="AB856" s="73"/>
      <c r="AC856" s="73"/>
      <c r="AD856" s="73"/>
      <c r="AE856" s="73"/>
      <c r="AF856" s="73"/>
      <c r="AG856" s="73"/>
      <c r="AH856" s="73"/>
      <c r="AI856" s="73"/>
    </row>
    <row r="857" spans="1:35" ht="12.75" x14ac:dyDescent="0.2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  <c r="AA857" s="73"/>
      <c r="AB857" s="73"/>
      <c r="AC857" s="73"/>
      <c r="AD857" s="73"/>
      <c r="AE857" s="73"/>
      <c r="AF857" s="73"/>
      <c r="AG857" s="73"/>
      <c r="AH857" s="73"/>
      <c r="AI857" s="73"/>
    </row>
    <row r="858" spans="1:35" ht="12.75" x14ac:dyDescent="0.2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  <c r="AA858" s="73"/>
      <c r="AB858" s="73"/>
      <c r="AC858" s="73"/>
      <c r="AD858" s="73"/>
      <c r="AE858" s="73"/>
      <c r="AF858" s="73"/>
      <c r="AG858" s="73"/>
      <c r="AH858" s="73"/>
      <c r="AI858" s="73"/>
    </row>
    <row r="859" spans="1:35" ht="12.75" x14ac:dyDescent="0.2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  <c r="AA859" s="73"/>
      <c r="AB859" s="73"/>
      <c r="AC859" s="73"/>
      <c r="AD859" s="73"/>
      <c r="AE859" s="73"/>
      <c r="AF859" s="73"/>
      <c r="AG859" s="73"/>
      <c r="AH859" s="73"/>
      <c r="AI859" s="73"/>
    </row>
    <row r="860" spans="1:35" ht="12.75" x14ac:dyDescent="0.2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  <c r="AA860" s="73"/>
      <c r="AB860" s="73"/>
      <c r="AC860" s="73"/>
      <c r="AD860" s="73"/>
      <c r="AE860" s="73"/>
      <c r="AF860" s="73"/>
      <c r="AG860" s="73"/>
      <c r="AH860" s="73"/>
      <c r="AI860" s="73"/>
    </row>
    <row r="861" spans="1:35" ht="12.75" x14ac:dyDescent="0.2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  <c r="AA861" s="73"/>
      <c r="AB861" s="73"/>
      <c r="AC861" s="73"/>
      <c r="AD861" s="73"/>
      <c r="AE861" s="73"/>
      <c r="AF861" s="73"/>
      <c r="AG861" s="73"/>
      <c r="AH861" s="73"/>
      <c r="AI861" s="73"/>
    </row>
    <row r="862" spans="1:35" ht="12.75" x14ac:dyDescent="0.2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  <c r="AA862" s="73"/>
      <c r="AB862" s="73"/>
      <c r="AC862" s="73"/>
      <c r="AD862" s="73"/>
      <c r="AE862" s="73"/>
      <c r="AF862" s="73"/>
      <c r="AG862" s="73"/>
      <c r="AH862" s="73"/>
      <c r="AI862" s="73"/>
    </row>
    <row r="863" spans="1:35" ht="12.75" x14ac:dyDescent="0.2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  <c r="AA863" s="73"/>
      <c r="AB863" s="73"/>
      <c r="AC863" s="73"/>
      <c r="AD863" s="73"/>
      <c r="AE863" s="73"/>
      <c r="AF863" s="73"/>
      <c r="AG863" s="73"/>
      <c r="AH863" s="73"/>
      <c r="AI863" s="73"/>
    </row>
    <row r="864" spans="1:35" ht="12.75" x14ac:dyDescent="0.2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  <c r="AA864" s="73"/>
      <c r="AB864" s="73"/>
      <c r="AC864" s="73"/>
      <c r="AD864" s="73"/>
      <c r="AE864" s="73"/>
      <c r="AF864" s="73"/>
      <c r="AG864" s="73"/>
      <c r="AH864" s="73"/>
      <c r="AI864" s="73"/>
    </row>
    <row r="865" spans="1:35" ht="12.75" x14ac:dyDescent="0.2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  <c r="AA865" s="73"/>
      <c r="AB865" s="73"/>
      <c r="AC865" s="73"/>
      <c r="AD865" s="73"/>
      <c r="AE865" s="73"/>
      <c r="AF865" s="73"/>
      <c r="AG865" s="73"/>
      <c r="AH865" s="73"/>
      <c r="AI865" s="73"/>
    </row>
    <row r="866" spans="1:35" ht="12.75" x14ac:dyDescent="0.2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  <c r="AA866" s="73"/>
      <c r="AB866" s="73"/>
      <c r="AC866" s="73"/>
      <c r="AD866" s="73"/>
      <c r="AE866" s="73"/>
      <c r="AF866" s="73"/>
      <c r="AG866" s="73"/>
      <c r="AH866" s="73"/>
      <c r="AI866" s="73"/>
    </row>
    <row r="867" spans="1:35" ht="12.75" x14ac:dyDescent="0.2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  <c r="AA867" s="73"/>
      <c r="AB867" s="73"/>
      <c r="AC867" s="73"/>
      <c r="AD867" s="73"/>
      <c r="AE867" s="73"/>
      <c r="AF867" s="73"/>
      <c r="AG867" s="73"/>
      <c r="AH867" s="73"/>
      <c r="AI867" s="73"/>
    </row>
    <row r="868" spans="1:35" ht="12.75" x14ac:dyDescent="0.2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  <c r="AA868" s="73"/>
      <c r="AB868" s="73"/>
      <c r="AC868" s="73"/>
      <c r="AD868" s="73"/>
      <c r="AE868" s="73"/>
      <c r="AF868" s="73"/>
      <c r="AG868" s="73"/>
      <c r="AH868" s="73"/>
      <c r="AI868" s="73"/>
    </row>
    <row r="869" spans="1:35" ht="12.75" x14ac:dyDescent="0.2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  <c r="AA869" s="73"/>
      <c r="AB869" s="73"/>
      <c r="AC869" s="73"/>
      <c r="AD869" s="73"/>
      <c r="AE869" s="73"/>
      <c r="AF869" s="73"/>
      <c r="AG869" s="73"/>
      <c r="AH869" s="73"/>
      <c r="AI869" s="73"/>
    </row>
    <row r="870" spans="1:35" ht="12.75" x14ac:dyDescent="0.2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  <c r="AA870" s="73"/>
      <c r="AB870" s="73"/>
      <c r="AC870" s="73"/>
      <c r="AD870" s="73"/>
      <c r="AE870" s="73"/>
      <c r="AF870" s="73"/>
      <c r="AG870" s="73"/>
      <c r="AH870" s="73"/>
      <c r="AI870" s="73"/>
    </row>
    <row r="871" spans="1:35" ht="12.75" x14ac:dyDescent="0.2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  <c r="AA871" s="73"/>
      <c r="AB871" s="73"/>
      <c r="AC871" s="73"/>
      <c r="AD871" s="73"/>
      <c r="AE871" s="73"/>
      <c r="AF871" s="73"/>
      <c r="AG871" s="73"/>
      <c r="AH871" s="73"/>
      <c r="AI871" s="73"/>
    </row>
    <row r="872" spans="1:35" ht="12.75" x14ac:dyDescent="0.2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  <c r="AA872" s="73"/>
      <c r="AB872" s="73"/>
      <c r="AC872" s="73"/>
      <c r="AD872" s="73"/>
      <c r="AE872" s="73"/>
      <c r="AF872" s="73"/>
      <c r="AG872" s="73"/>
      <c r="AH872" s="73"/>
      <c r="AI872" s="73"/>
    </row>
    <row r="873" spans="1:35" ht="12.75" x14ac:dyDescent="0.2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  <c r="AA873" s="73"/>
      <c r="AB873" s="73"/>
      <c r="AC873" s="73"/>
      <c r="AD873" s="73"/>
      <c r="AE873" s="73"/>
      <c r="AF873" s="73"/>
      <c r="AG873" s="73"/>
      <c r="AH873" s="73"/>
      <c r="AI873" s="73"/>
    </row>
    <row r="874" spans="1:35" ht="12.75" x14ac:dyDescent="0.2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  <c r="AA874" s="73"/>
      <c r="AB874" s="73"/>
      <c r="AC874" s="73"/>
      <c r="AD874" s="73"/>
      <c r="AE874" s="73"/>
      <c r="AF874" s="73"/>
      <c r="AG874" s="73"/>
      <c r="AH874" s="73"/>
      <c r="AI874" s="73"/>
    </row>
    <row r="875" spans="1:35" ht="12.75" x14ac:dyDescent="0.2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  <c r="AA875" s="73"/>
      <c r="AB875" s="73"/>
      <c r="AC875" s="73"/>
      <c r="AD875" s="73"/>
      <c r="AE875" s="73"/>
      <c r="AF875" s="73"/>
      <c r="AG875" s="73"/>
      <c r="AH875" s="73"/>
      <c r="AI875" s="73"/>
    </row>
    <row r="876" spans="1:35" ht="12.75" x14ac:dyDescent="0.2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  <c r="AA876" s="73"/>
      <c r="AB876" s="73"/>
      <c r="AC876" s="73"/>
      <c r="AD876" s="73"/>
      <c r="AE876" s="73"/>
      <c r="AF876" s="73"/>
      <c r="AG876" s="73"/>
      <c r="AH876" s="73"/>
      <c r="AI876" s="73"/>
    </row>
    <row r="877" spans="1:35" ht="12.75" x14ac:dyDescent="0.2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  <c r="AA877" s="73"/>
      <c r="AB877" s="73"/>
      <c r="AC877" s="73"/>
      <c r="AD877" s="73"/>
      <c r="AE877" s="73"/>
      <c r="AF877" s="73"/>
      <c r="AG877" s="73"/>
      <c r="AH877" s="73"/>
      <c r="AI877" s="73"/>
    </row>
    <row r="878" spans="1:35" ht="12.75" x14ac:dyDescent="0.2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  <c r="AA878" s="73"/>
      <c r="AB878" s="73"/>
      <c r="AC878" s="73"/>
      <c r="AD878" s="73"/>
      <c r="AE878" s="73"/>
      <c r="AF878" s="73"/>
      <c r="AG878" s="73"/>
      <c r="AH878" s="73"/>
      <c r="AI878" s="73"/>
    </row>
    <row r="879" spans="1:35" ht="12.75" x14ac:dyDescent="0.2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  <c r="AA879" s="73"/>
      <c r="AB879" s="73"/>
      <c r="AC879" s="73"/>
      <c r="AD879" s="73"/>
      <c r="AE879" s="73"/>
      <c r="AF879" s="73"/>
      <c r="AG879" s="73"/>
      <c r="AH879" s="73"/>
      <c r="AI879" s="73"/>
    </row>
    <row r="880" spans="1:35" ht="12.75" x14ac:dyDescent="0.2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  <c r="AA880" s="73"/>
      <c r="AB880" s="73"/>
      <c r="AC880" s="73"/>
      <c r="AD880" s="73"/>
      <c r="AE880" s="73"/>
      <c r="AF880" s="73"/>
      <c r="AG880" s="73"/>
      <c r="AH880" s="73"/>
      <c r="AI880" s="73"/>
    </row>
    <row r="881" spans="1:35" ht="12.75" x14ac:dyDescent="0.2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  <c r="AA881" s="73"/>
      <c r="AB881" s="73"/>
      <c r="AC881" s="73"/>
      <c r="AD881" s="73"/>
      <c r="AE881" s="73"/>
      <c r="AF881" s="73"/>
      <c r="AG881" s="73"/>
      <c r="AH881" s="73"/>
      <c r="AI881" s="73"/>
    </row>
    <row r="882" spans="1:35" ht="12.75" x14ac:dyDescent="0.2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  <c r="AA882" s="73"/>
      <c r="AB882" s="73"/>
      <c r="AC882" s="73"/>
      <c r="AD882" s="73"/>
      <c r="AE882" s="73"/>
      <c r="AF882" s="73"/>
      <c r="AG882" s="73"/>
      <c r="AH882" s="73"/>
      <c r="AI882" s="73"/>
    </row>
    <row r="883" spans="1:35" ht="12.75" x14ac:dyDescent="0.2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  <c r="AA883" s="73"/>
      <c r="AB883" s="73"/>
      <c r="AC883" s="73"/>
      <c r="AD883" s="73"/>
      <c r="AE883" s="73"/>
      <c r="AF883" s="73"/>
      <c r="AG883" s="73"/>
      <c r="AH883" s="73"/>
      <c r="AI883" s="73"/>
    </row>
    <row r="884" spans="1:35" ht="12.75" x14ac:dyDescent="0.2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  <c r="AA884" s="73"/>
      <c r="AB884" s="73"/>
      <c r="AC884" s="73"/>
      <c r="AD884" s="73"/>
      <c r="AE884" s="73"/>
      <c r="AF884" s="73"/>
      <c r="AG884" s="73"/>
      <c r="AH884" s="73"/>
      <c r="AI884" s="73"/>
    </row>
    <row r="885" spans="1:35" ht="12.75" x14ac:dyDescent="0.2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  <c r="AA885" s="73"/>
      <c r="AB885" s="73"/>
      <c r="AC885" s="73"/>
      <c r="AD885" s="73"/>
      <c r="AE885" s="73"/>
      <c r="AF885" s="73"/>
      <c r="AG885" s="73"/>
      <c r="AH885" s="73"/>
      <c r="AI885" s="73"/>
    </row>
    <row r="886" spans="1:35" ht="12.75" x14ac:dyDescent="0.2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  <c r="AA886" s="73"/>
      <c r="AB886" s="73"/>
      <c r="AC886" s="73"/>
      <c r="AD886" s="73"/>
      <c r="AE886" s="73"/>
      <c r="AF886" s="73"/>
      <c r="AG886" s="73"/>
      <c r="AH886" s="73"/>
      <c r="AI886" s="73"/>
    </row>
    <row r="887" spans="1:35" ht="12.75" x14ac:dyDescent="0.2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  <c r="AA887" s="73"/>
      <c r="AB887" s="73"/>
      <c r="AC887" s="73"/>
      <c r="AD887" s="73"/>
      <c r="AE887" s="73"/>
      <c r="AF887" s="73"/>
      <c r="AG887" s="73"/>
      <c r="AH887" s="73"/>
      <c r="AI887" s="73"/>
    </row>
    <row r="888" spans="1:35" ht="12.75" x14ac:dyDescent="0.2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  <c r="AA888" s="73"/>
      <c r="AB888" s="73"/>
      <c r="AC888" s="73"/>
      <c r="AD888" s="73"/>
      <c r="AE888" s="73"/>
      <c r="AF888" s="73"/>
      <c r="AG888" s="73"/>
      <c r="AH888" s="73"/>
      <c r="AI888" s="73"/>
    </row>
    <row r="889" spans="1:35" ht="12.75" x14ac:dyDescent="0.2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  <c r="AA889" s="73"/>
      <c r="AB889" s="73"/>
      <c r="AC889" s="73"/>
      <c r="AD889" s="73"/>
      <c r="AE889" s="73"/>
      <c r="AF889" s="73"/>
      <c r="AG889" s="73"/>
      <c r="AH889" s="73"/>
      <c r="AI889" s="73"/>
    </row>
    <row r="890" spans="1:35" ht="12.75" x14ac:dyDescent="0.2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  <c r="AA890" s="73"/>
      <c r="AB890" s="73"/>
      <c r="AC890" s="73"/>
      <c r="AD890" s="73"/>
      <c r="AE890" s="73"/>
      <c r="AF890" s="73"/>
      <c r="AG890" s="73"/>
      <c r="AH890" s="73"/>
      <c r="AI890" s="73"/>
    </row>
    <row r="891" spans="1:35" ht="12.75" x14ac:dyDescent="0.2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  <c r="AA891" s="73"/>
      <c r="AB891" s="73"/>
      <c r="AC891" s="73"/>
      <c r="AD891" s="73"/>
      <c r="AE891" s="73"/>
      <c r="AF891" s="73"/>
      <c r="AG891" s="73"/>
      <c r="AH891" s="73"/>
      <c r="AI891" s="73"/>
    </row>
    <row r="892" spans="1:35" ht="12.75" x14ac:dyDescent="0.2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  <c r="AA892" s="73"/>
      <c r="AB892" s="73"/>
      <c r="AC892" s="73"/>
      <c r="AD892" s="73"/>
      <c r="AE892" s="73"/>
      <c r="AF892" s="73"/>
      <c r="AG892" s="73"/>
      <c r="AH892" s="73"/>
      <c r="AI892" s="73"/>
    </row>
    <row r="893" spans="1:35" ht="12.75" x14ac:dyDescent="0.2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  <c r="AA893" s="73"/>
      <c r="AB893" s="73"/>
      <c r="AC893" s="73"/>
      <c r="AD893" s="73"/>
      <c r="AE893" s="73"/>
      <c r="AF893" s="73"/>
      <c r="AG893" s="73"/>
      <c r="AH893" s="73"/>
      <c r="AI893" s="73"/>
    </row>
    <row r="894" spans="1:35" ht="12.75" x14ac:dyDescent="0.2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  <c r="AA894" s="73"/>
      <c r="AB894" s="73"/>
      <c r="AC894" s="73"/>
      <c r="AD894" s="73"/>
      <c r="AE894" s="73"/>
      <c r="AF894" s="73"/>
      <c r="AG894" s="73"/>
      <c r="AH894" s="73"/>
      <c r="AI894" s="73"/>
    </row>
    <row r="895" spans="1:35" ht="12.75" x14ac:dyDescent="0.2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  <c r="AA895" s="73"/>
      <c r="AB895" s="73"/>
      <c r="AC895" s="73"/>
      <c r="AD895" s="73"/>
      <c r="AE895" s="73"/>
      <c r="AF895" s="73"/>
      <c r="AG895" s="73"/>
      <c r="AH895" s="73"/>
      <c r="AI895" s="73"/>
    </row>
    <row r="896" spans="1:35" ht="12.75" x14ac:dyDescent="0.2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  <c r="AA896" s="73"/>
      <c r="AB896" s="73"/>
      <c r="AC896" s="73"/>
      <c r="AD896" s="73"/>
      <c r="AE896" s="73"/>
      <c r="AF896" s="73"/>
      <c r="AG896" s="73"/>
      <c r="AH896" s="73"/>
      <c r="AI896" s="73"/>
    </row>
    <row r="897" spans="1:35" ht="12.75" x14ac:dyDescent="0.2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  <c r="AA897" s="73"/>
      <c r="AB897" s="73"/>
      <c r="AC897" s="73"/>
      <c r="AD897" s="73"/>
      <c r="AE897" s="73"/>
      <c r="AF897" s="73"/>
      <c r="AG897" s="73"/>
      <c r="AH897" s="73"/>
      <c r="AI897" s="73"/>
    </row>
    <row r="898" spans="1:35" ht="12.75" x14ac:dyDescent="0.2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  <c r="AA898" s="73"/>
      <c r="AB898" s="73"/>
      <c r="AC898" s="73"/>
      <c r="AD898" s="73"/>
      <c r="AE898" s="73"/>
      <c r="AF898" s="73"/>
      <c r="AG898" s="73"/>
      <c r="AH898" s="73"/>
      <c r="AI898" s="73"/>
    </row>
    <row r="899" spans="1:35" ht="12.75" x14ac:dyDescent="0.2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  <c r="AA899" s="73"/>
      <c r="AB899" s="73"/>
      <c r="AC899" s="73"/>
      <c r="AD899" s="73"/>
      <c r="AE899" s="73"/>
      <c r="AF899" s="73"/>
      <c r="AG899" s="73"/>
      <c r="AH899" s="73"/>
      <c r="AI899" s="73"/>
    </row>
    <row r="900" spans="1:35" ht="12.75" x14ac:dyDescent="0.2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  <c r="AA900" s="73"/>
      <c r="AB900" s="73"/>
      <c r="AC900" s="73"/>
      <c r="AD900" s="73"/>
      <c r="AE900" s="73"/>
      <c r="AF900" s="73"/>
      <c r="AG900" s="73"/>
      <c r="AH900" s="73"/>
      <c r="AI900" s="73"/>
    </row>
    <row r="901" spans="1:35" ht="12.75" x14ac:dyDescent="0.2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  <c r="AA901" s="73"/>
      <c r="AB901" s="73"/>
      <c r="AC901" s="73"/>
      <c r="AD901" s="73"/>
      <c r="AE901" s="73"/>
      <c r="AF901" s="73"/>
      <c r="AG901" s="73"/>
      <c r="AH901" s="73"/>
      <c r="AI901" s="73"/>
    </row>
    <row r="902" spans="1:35" ht="12.75" x14ac:dyDescent="0.2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  <c r="AA902" s="73"/>
      <c r="AB902" s="73"/>
      <c r="AC902" s="73"/>
      <c r="AD902" s="73"/>
      <c r="AE902" s="73"/>
      <c r="AF902" s="73"/>
      <c r="AG902" s="73"/>
      <c r="AH902" s="73"/>
      <c r="AI902" s="73"/>
    </row>
    <row r="903" spans="1:35" ht="12.75" x14ac:dyDescent="0.2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  <c r="AA903" s="73"/>
      <c r="AB903" s="73"/>
      <c r="AC903" s="73"/>
      <c r="AD903" s="73"/>
      <c r="AE903" s="73"/>
      <c r="AF903" s="73"/>
      <c r="AG903" s="73"/>
      <c r="AH903" s="73"/>
      <c r="AI903" s="73"/>
    </row>
    <row r="904" spans="1:35" ht="12.75" x14ac:dyDescent="0.2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  <c r="AA904" s="73"/>
      <c r="AB904" s="73"/>
      <c r="AC904" s="73"/>
      <c r="AD904" s="73"/>
      <c r="AE904" s="73"/>
      <c r="AF904" s="73"/>
      <c r="AG904" s="73"/>
      <c r="AH904" s="73"/>
      <c r="AI904" s="73"/>
    </row>
    <row r="905" spans="1:35" ht="12.75" x14ac:dyDescent="0.2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  <c r="AA905" s="73"/>
      <c r="AB905" s="73"/>
      <c r="AC905" s="73"/>
      <c r="AD905" s="73"/>
      <c r="AE905" s="73"/>
      <c r="AF905" s="73"/>
      <c r="AG905" s="73"/>
      <c r="AH905" s="73"/>
      <c r="AI905" s="73"/>
    </row>
    <row r="906" spans="1:35" ht="12.75" x14ac:dyDescent="0.2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  <c r="AA906" s="73"/>
      <c r="AB906" s="73"/>
      <c r="AC906" s="73"/>
      <c r="AD906" s="73"/>
      <c r="AE906" s="73"/>
      <c r="AF906" s="73"/>
      <c r="AG906" s="73"/>
      <c r="AH906" s="73"/>
      <c r="AI906" s="73"/>
    </row>
    <row r="907" spans="1:35" ht="12.75" x14ac:dyDescent="0.2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  <c r="AA907" s="73"/>
      <c r="AB907" s="73"/>
      <c r="AC907" s="73"/>
      <c r="AD907" s="73"/>
      <c r="AE907" s="73"/>
      <c r="AF907" s="73"/>
      <c r="AG907" s="73"/>
      <c r="AH907" s="73"/>
      <c r="AI907" s="73"/>
    </row>
    <row r="908" spans="1:35" ht="12.75" x14ac:dyDescent="0.2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  <c r="AA908" s="73"/>
      <c r="AB908" s="73"/>
      <c r="AC908" s="73"/>
      <c r="AD908" s="73"/>
      <c r="AE908" s="73"/>
      <c r="AF908" s="73"/>
      <c r="AG908" s="73"/>
      <c r="AH908" s="73"/>
      <c r="AI908" s="73"/>
    </row>
    <row r="909" spans="1:35" ht="12.75" x14ac:dyDescent="0.2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  <c r="AA909" s="73"/>
      <c r="AB909" s="73"/>
      <c r="AC909" s="73"/>
      <c r="AD909" s="73"/>
      <c r="AE909" s="73"/>
      <c r="AF909" s="73"/>
      <c r="AG909" s="73"/>
      <c r="AH909" s="73"/>
      <c r="AI909" s="73"/>
    </row>
    <row r="910" spans="1:35" ht="12.75" x14ac:dyDescent="0.2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  <c r="AA910" s="73"/>
      <c r="AB910" s="73"/>
      <c r="AC910" s="73"/>
      <c r="AD910" s="73"/>
      <c r="AE910" s="73"/>
      <c r="AF910" s="73"/>
      <c r="AG910" s="73"/>
      <c r="AH910" s="73"/>
      <c r="AI910" s="73"/>
    </row>
    <row r="911" spans="1:35" ht="12.75" x14ac:dyDescent="0.2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  <c r="AA911" s="73"/>
      <c r="AB911" s="73"/>
      <c r="AC911" s="73"/>
      <c r="AD911" s="73"/>
      <c r="AE911" s="73"/>
      <c r="AF911" s="73"/>
      <c r="AG911" s="73"/>
      <c r="AH911" s="73"/>
      <c r="AI911" s="73"/>
    </row>
    <row r="912" spans="1:35" ht="12.75" x14ac:dyDescent="0.2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  <c r="AA912" s="73"/>
      <c r="AB912" s="73"/>
      <c r="AC912" s="73"/>
      <c r="AD912" s="73"/>
      <c r="AE912" s="73"/>
      <c r="AF912" s="73"/>
      <c r="AG912" s="73"/>
      <c r="AH912" s="73"/>
      <c r="AI912" s="73"/>
    </row>
    <row r="913" spans="1:35" ht="12.75" x14ac:dyDescent="0.2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  <c r="AA913" s="73"/>
      <c r="AB913" s="73"/>
      <c r="AC913" s="73"/>
      <c r="AD913" s="73"/>
      <c r="AE913" s="73"/>
      <c r="AF913" s="73"/>
      <c r="AG913" s="73"/>
      <c r="AH913" s="73"/>
      <c r="AI913" s="73"/>
    </row>
    <row r="914" spans="1:35" ht="12.75" x14ac:dyDescent="0.2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  <c r="AA914" s="73"/>
      <c r="AB914" s="73"/>
      <c r="AC914" s="73"/>
      <c r="AD914" s="73"/>
      <c r="AE914" s="73"/>
      <c r="AF914" s="73"/>
      <c r="AG914" s="73"/>
      <c r="AH914" s="73"/>
      <c r="AI914" s="73"/>
    </row>
    <row r="915" spans="1:35" ht="12.75" x14ac:dyDescent="0.2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  <c r="AA915" s="73"/>
      <c r="AB915" s="73"/>
      <c r="AC915" s="73"/>
      <c r="AD915" s="73"/>
      <c r="AE915" s="73"/>
      <c r="AF915" s="73"/>
      <c r="AG915" s="73"/>
      <c r="AH915" s="73"/>
      <c r="AI915" s="73"/>
    </row>
    <row r="916" spans="1:35" ht="12.75" x14ac:dyDescent="0.2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  <c r="AA916" s="73"/>
      <c r="AB916" s="73"/>
      <c r="AC916" s="73"/>
      <c r="AD916" s="73"/>
      <c r="AE916" s="73"/>
      <c r="AF916" s="73"/>
      <c r="AG916" s="73"/>
      <c r="AH916" s="73"/>
      <c r="AI916" s="73"/>
    </row>
    <row r="917" spans="1:35" ht="12.75" x14ac:dyDescent="0.2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  <c r="AA917" s="73"/>
      <c r="AB917" s="73"/>
      <c r="AC917" s="73"/>
      <c r="AD917" s="73"/>
      <c r="AE917" s="73"/>
      <c r="AF917" s="73"/>
      <c r="AG917" s="73"/>
      <c r="AH917" s="73"/>
      <c r="AI917" s="73"/>
    </row>
    <row r="918" spans="1:35" ht="12.75" x14ac:dyDescent="0.2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  <c r="AA918" s="73"/>
      <c r="AB918" s="73"/>
      <c r="AC918" s="73"/>
      <c r="AD918" s="73"/>
      <c r="AE918" s="73"/>
      <c r="AF918" s="73"/>
      <c r="AG918" s="73"/>
      <c r="AH918" s="73"/>
      <c r="AI918" s="73"/>
    </row>
    <row r="919" spans="1:35" ht="12.75" x14ac:dyDescent="0.2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  <c r="AA919" s="73"/>
      <c r="AB919" s="73"/>
      <c r="AC919" s="73"/>
      <c r="AD919" s="73"/>
      <c r="AE919" s="73"/>
      <c r="AF919" s="73"/>
      <c r="AG919" s="73"/>
      <c r="AH919" s="73"/>
      <c r="AI919" s="73"/>
    </row>
    <row r="920" spans="1:35" ht="12.75" x14ac:dyDescent="0.2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  <c r="AA920" s="73"/>
      <c r="AB920" s="73"/>
      <c r="AC920" s="73"/>
      <c r="AD920" s="73"/>
      <c r="AE920" s="73"/>
      <c r="AF920" s="73"/>
      <c r="AG920" s="73"/>
      <c r="AH920" s="73"/>
      <c r="AI920" s="73"/>
    </row>
    <row r="921" spans="1:35" ht="12.75" x14ac:dyDescent="0.2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  <c r="AA921" s="73"/>
      <c r="AB921" s="73"/>
      <c r="AC921" s="73"/>
      <c r="AD921" s="73"/>
      <c r="AE921" s="73"/>
      <c r="AF921" s="73"/>
      <c r="AG921" s="73"/>
      <c r="AH921" s="73"/>
      <c r="AI921" s="73"/>
    </row>
    <row r="922" spans="1:35" ht="12.75" x14ac:dyDescent="0.2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  <c r="AA922" s="73"/>
      <c r="AB922" s="73"/>
      <c r="AC922" s="73"/>
      <c r="AD922" s="73"/>
      <c r="AE922" s="73"/>
      <c r="AF922" s="73"/>
      <c r="AG922" s="73"/>
      <c r="AH922" s="73"/>
      <c r="AI922" s="73"/>
    </row>
    <row r="923" spans="1:35" ht="12.75" x14ac:dyDescent="0.2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  <c r="AA923" s="73"/>
      <c r="AB923" s="73"/>
      <c r="AC923" s="73"/>
      <c r="AD923" s="73"/>
      <c r="AE923" s="73"/>
      <c r="AF923" s="73"/>
      <c r="AG923" s="73"/>
      <c r="AH923" s="73"/>
      <c r="AI923" s="73"/>
    </row>
    <row r="924" spans="1:35" ht="12.75" x14ac:dyDescent="0.2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  <c r="AA924" s="73"/>
      <c r="AB924" s="73"/>
      <c r="AC924" s="73"/>
      <c r="AD924" s="73"/>
      <c r="AE924" s="73"/>
      <c r="AF924" s="73"/>
      <c r="AG924" s="73"/>
      <c r="AH924" s="73"/>
      <c r="AI924" s="73"/>
    </row>
    <row r="925" spans="1:35" ht="12.75" x14ac:dyDescent="0.2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  <c r="AA925" s="73"/>
      <c r="AB925" s="73"/>
      <c r="AC925" s="73"/>
      <c r="AD925" s="73"/>
      <c r="AE925" s="73"/>
      <c r="AF925" s="73"/>
      <c r="AG925" s="73"/>
      <c r="AH925" s="73"/>
      <c r="AI925" s="73"/>
    </row>
    <row r="926" spans="1:35" ht="12.75" x14ac:dyDescent="0.2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  <c r="AA926" s="73"/>
      <c r="AB926" s="73"/>
      <c r="AC926" s="73"/>
      <c r="AD926" s="73"/>
      <c r="AE926" s="73"/>
      <c r="AF926" s="73"/>
      <c r="AG926" s="73"/>
      <c r="AH926" s="73"/>
      <c r="AI926" s="73"/>
    </row>
    <row r="927" spans="1:35" ht="12.75" x14ac:dyDescent="0.2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  <c r="AA927" s="73"/>
      <c r="AB927" s="73"/>
      <c r="AC927" s="73"/>
      <c r="AD927" s="73"/>
      <c r="AE927" s="73"/>
      <c r="AF927" s="73"/>
      <c r="AG927" s="73"/>
      <c r="AH927" s="73"/>
      <c r="AI927" s="73"/>
    </row>
    <row r="928" spans="1:35" ht="12.75" x14ac:dyDescent="0.2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  <c r="AA928" s="73"/>
      <c r="AB928" s="73"/>
      <c r="AC928" s="73"/>
      <c r="AD928" s="73"/>
      <c r="AE928" s="73"/>
      <c r="AF928" s="73"/>
      <c r="AG928" s="73"/>
      <c r="AH928" s="73"/>
      <c r="AI928" s="73"/>
    </row>
    <row r="929" spans="1:35" ht="12.75" x14ac:dyDescent="0.2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  <c r="AA929" s="73"/>
      <c r="AB929" s="73"/>
      <c r="AC929" s="73"/>
      <c r="AD929" s="73"/>
      <c r="AE929" s="73"/>
      <c r="AF929" s="73"/>
      <c r="AG929" s="73"/>
      <c r="AH929" s="73"/>
      <c r="AI929" s="73"/>
    </row>
    <row r="930" spans="1:35" ht="12.75" x14ac:dyDescent="0.2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  <c r="AA930" s="73"/>
      <c r="AB930" s="73"/>
      <c r="AC930" s="73"/>
      <c r="AD930" s="73"/>
      <c r="AE930" s="73"/>
      <c r="AF930" s="73"/>
      <c r="AG930" s="73"/>
      <c r="AH930" s="73"/>
      <c r="AI930" s="73"/>
    </row>
    <row r="931" spans="1:35" ht="12.75" x14ac:dyDescent="0.2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  <c r="AA931" s="73"/>
      <c r="AB931" s="73"/>
      <c r="AC931" s="73"/>
      <c r="AD931" s="73"/>
      <c r="AE931" s="73"/>
      <c r="AF931" s="73"/>
      <c r="AG931" s="73"/>
      <c r="AH931" s="73"/>
      <c r="AI931" s="73"/>
    </row>
    <row r="932" spans="1:35" ht="12.75" x14ac:dyDescent="0.2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  <c r="AA932" s="73"/>
      <c r="AB932" s="73"/>
      <c r="AC932" s="73"/>
      <c r="AD932" s="73"/>
      <c r="AE932" s="73"/>
      <c r="AF932" s="73"/>
      <c r="AG932" s="73"/>
      <c r="AH932" s="73"/>
      <c r="AI932" s="73"/>
    </row>
    <row r="933" spans="1:35" ht="12.75" x14ac:dyDescent="0.2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  <c r="AA933" s="73"/>
      <c r="AB933" s="73"/>
      <c r="AC933" s="73"/>
      <c r="AD933" s="73"/>
      <c r="AE933" s="73"/>
      <c r="AF933" s="73"/>
      <c r="AG933" s="73"/>
      <c r="AH933" s="73"/>
      <c r="AI933" s="73"/>
    </row>
    <row r="934" spans="1:35" ht="12.75" x14ac:dyDescent="0.2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  <c r="AA934" s="73"/>
      <c r="AB934" s="73"/>
      <c r="AC934" s="73"/>
      <c r="AD934" s="73"/>
      <c r="AE934" s="73"/>
      <c r="AF934" s="73"/>
      <c r="AG934" s="73"/>
      <c r="AH934" s="73"/>
      <c r="AI934" s="73"/>
    </row>
    <row r="935" spans="1:35" ht="12.75" x14ac:dyDescent="0.2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  <c r="AA935" s="73"/>
      <c r="AB935" s="73"/>
      <c r="AC935" s="73"/>
      <c r="AD935" s="73"/>
      <c r="AE935" s="73"/>
      <c r="AF935" s="73"/>
      <c r="AG935" s="73"/>
      <c r="AH935" s="73"/>
      <c r="AI935" s="73"/>
    </row>
    <row r="936" spans="1:35" ht="12.75" x14ac:dyDescent="0.2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  <c r="AA936" s="73"/>
      <c r="AB936" s="73"/>
      <c r="AC936" s="73"/>
      <c r="AD936" s="73"/>
      <c r="AE936" s="73"/>
      <c r="AF936" s="73"/>
      <c r="AG936" s="73"/>
      <c r="AH936" s="73"/>
      <c r="AI936" s="73"/>
    </row>
    <row r="937" spans="1:35" ht="12.75" x14ac:dyDescent="0.2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  <c r="AA937" s="73"/>
      <c r="AB937" s="73"/>
      <c r="AC937" s="73"/>
      <c r="AD937" s="73"/>
      <c r="AE937" s="73"/>
      <c r="AF937" s="73"/>
      <c r="AG937" s="73"/>
      <c r="AH937" s="73"/>
      <c r="AI937" s="73"/>
    </row>
    <row r="938" spans="1:35" ht="12.75" x14ac:dyDescent="0.2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  <c r="AA938" s="73"/>
      <c r="AB938" s="73"/>
      <c r="AC938" s="73"/>
      <c r="AD938" s="73"/>
      <c r="AE938" s="73"/>
      <c r="AF938" s="73"/>
      <c r="AG938" s="73"/>
      <c r="AH938" s="73"/>
      <c r="AI938" s="73"/>
    </row>
    <row r="939" spans="1:35" ht="12.75" x14ac:dyDescent="0.2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  <c r="AA939" s="73"/>
      <c r="AB939" s="73"/>
      <c r="AC939" s="73"/>
      <c r="AD939" s="73"/>
      <c r="AE939" s="73"/>
      <c r="AF939" s="73"/>
      <c r="AG939" s="73"/>
      <c r="AH939" s="73"/>
      <c r="AI939" s="73"/>
    </row>
    <row r="940" spans="1:35" ht="12.75" x14ac:dyDescent="0.2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  <c r="AA940" s="73"/>
      <c r="AB940" s="73"/>
      <c r="AC940" s="73"/>
      <c r="AD940" s="73"/>
      <c r="AE940" s="73"/>
      <c r="AF940" s="73"/>
      <c r="AG940" s="73"/>
      <c r="AH940" s="73"/>
      <c r="AI940" s="73"/>
    </row>
    <row r="941" spans="1:35" ht="12.75" x14ac:dyDescent="0.2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  <c r="AA941" s="73"/>
      <c r="AB941" s="73"/>
      <c r="AC941" s="73"/>
      <c r="AD941" s="73"/>
      <c r="AE941" s="73"/>
      <c r="AF941" s="73"/>
      <c r="AG941" s="73"/>
      <c r="AH941" s="73"/>
      <c r="AI941" s="73"/>
    </row>
    <row r="942" spans="1:35" ht="12.75" x14ac:dyDescent="0.2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  <c r="AA942" s="73"/>
      <c r="AB942" s="73"/>
      <c r="AC942" s="73"/>
      <c r="AD942" s="73"/>
      <c r="AE942" s="73"/>
      <c r="AF942" s="73"/>
      <c r="AG942" s="73"/>
      <c r="AH942" s="73"/>
      <c r="AI942" s="73"/>
    </row>
    <row r="943" spans="1:35" ht="12.75" x14ac:dyDescent="0.2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  <c r="AA943" s="73"/>
      <c r="AB943" s="73"/>
      <c r="AC943" s="73"/>
      <c r="AD943" s="73"/>
      <c r="AE943" s="73"/>
      <c r="AF943" s="73"/>
      <c r="AG943" s="73"/>
      <c r="AH943" s="73"/>
      <c r="AI943" s="73"/>
    </row>
    <row r="944" spans="1:35" ht="12.75" x14ac:dyDescent="0.2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  <c r="AA944" s="73"/>
      <c r="AB944" s="73"/>
      <c r="AC944" s="73"/>
      <c r="AD944" s="73"/>
      <c r="AE944" s="73"/>
      <c r="AF944" s="73"/>
      <c r="AG944" s="73"/>
      <c r="AH944" s="73"/>
      <c r="AI944" s="73"/>
    </row>
    <row r="945" spans="1:35" ht="12.75" x14ac:dyDescent="0.2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  <c r="AA945" s="73"/>
      <c r="AB945" s="73"/>
      <c r="AC945" s="73"/>
      <c r="AD945" s="73"/>
      <c r="AE945" s="73"/>
      <c r="AF945" s="73"/>
      <c r="AG945" s="73"/>
      <c r="AH945" s="73"/>
      <c r="AI945" s="73"/>
    </row>
    <row r="946" spans="1:35" ht="12.75" x14ac:dyDescent="0.2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  <c r="AA946" s="73"/>
      <c r="AB946" s="73"/>
      <c r="AC946" s="73"/>
      <c r="AD946" s="73"/>
      <c r="AE946" s="73"/>
      <c r="AF946" s="73"/>
      <c r="AG946" s="73"/>
      <c r="AH946" s="73"/>
      <c r="AI946" s="73"/>
    </row>
    <row r="947" spans="1:35" ht="12.75" x14ac:dyDescent="0.2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  <c r="AA947" s="73"/>
      <c r="AB947" s="73"/>
      <c r="AC947" s="73"/>
      <c r="AD947" s="73"/>
      <c r="AE947" s="73"/>
      <c r="AF947" s="73"/>
      <c r="AG947" s="73"/>
      <c r="AH947" s="73"/>
      <c r="AI947" s="73"/>
    </row>
    <row r="948" spans="1:35" ht="12.75" x14ac:dyDescent="0.2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  <c r="AA948" s="73"/>
      <c r="AB948" s="73"/>
      <c r="AC948" s="73"/>
      <c r="AD948" s="73"/>
      <c r="AE948" s="73"/>
      <c r="AF948" s="73"/>
      <c r="AG948" s="73"/>
      <c r="AH948" s="73"/>
      <c r="AI948" s="73"/>
    </row>
    <row r="949" spans="1:35" ht="12.75" x14ac:dyDescent="0.2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  <c r="AA949" s="73"/>
      <c r="AB949" s="73"/>
      <c r="AC949" s="73"/>
      <c r="AD949" s="73"/>
      <c r="AE949" s="73"/>
      <c r="AF949" s="73"/>
      <c r="AG949" s="73"/>
      <c r="AH949" s="73"/>
      <c r="AI949" s="73"/>
    </row>
    <row r="950" spans="1:35" ht="12.75" x14ac:dyDescent="0.2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  <c r="AA950" s="73"/>
      <c r="AB950" s="73"/>
      <c r="AC950" s="73"/>
      <c r="AD950" s="73"/>
      <c r="AE950" s="73"/>
      <c r="AF950" s="73"/>
      <c r="AG950" s="73"/>
      <c r="AH950" s="73"/>
      <c r="AI950" s="73"/>
    </row>
    <row r="951" spans="1:35" ht="12.75" x14ac:dyDescent="0.2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  <c r="AA951" s="73"/>
      <c r="AB951" s="73"/>
      <c r="AC951" s="73"/>
      <c r="AD951" s="73"/>
      <c r="AE951" s="73"/>
      <c r="AF951" s="73"/>
      <c r="AG951" s="73"/>
      <c r="AH951" s="73"/>
      <c r="AI951" s="73"/>
    </row>
    <row r="952" spans="1:35" ht="12.75" x14ac:dyDescent="0.2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  <c r="AA952" s="73"/>
      <c r="AB952" s="73"/>
      <c r="AC952" s="73"/>
      <c r="AD952" s="73"/>
      <c r="AE952" s="73"/>
      <c r="AF952" s="73"/>
      <c r="AG952" s="73"/>
      <c r="AH952" s="73"/>
      <c r="AI952" s="73"/>
    </row>
    <row r="953" spans="1:35" ht="12.75" x14ac:dyDescent="0.2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  <c r="AA953" s="73"/>
      <c r="AB953" s="73"/>
      <c r="AC953" s="73"/>
      <c r="AD953" s="73"/>
      <c r="AE953" s="73"/>
      <c r="AF953" s="73"/>
      <c r="AG953" s="73"/>
      <c r="AH953" s="73"/>
      <c r="AI953" s="73"/>
    </row>
    <row r="954" spans="1:35" ht="12.75" x14ac:dyDescent="0.2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  <c r="AA954" s="73"/>
      <c r="AB954" s="73"/>
      <c r="AC954" s="73"/>
      <c r="AD954" s="73"/>
      <c r="AE954" s="73"/>
      <c r="AF954" s="73"/>
      <c r="AG954" s="73"/>
      <c r="AH954" s="73"/>
      <c r="AI954" s="73"/>
    </row>
    <row r="955" spans="1:35" ht="12.75" x14ac:dyDescent="0.2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  <c r="AA955" s="73"/>
      <c r="AB955" s="73"/>
      <c r="AC955" s="73"/>
      <c r="AD955" s="73"/>
      <c r="AE955" s="73"/>
      <c r="AF955" s="73"/>
      <c r="AG955" s="73"/>
      <c r="AH955" s="73"/>
      <c r="AI955" s="73"/>
    </row>
    <row r="956" spans="1:35" ht="12.75" x14ac:dyDescent="0.2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  <c r="AA956" s="73"/>
      <c r="AB956" s="73"/>
      <c r="AC956" s="73"/>
      <c r="AD956" s="73"/>
      <c r="AE956" s="73"/>
      <c r="AF956" s="73"/>
      <c r="AG956" s="73"/>
      <c r="AH956" s="73"/>
      <c r="AI956" s="73"/>
    </row>
    <row r="957" spans="1:35" ht="12.75" x14ac:dyDescent="0.2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  <c r="AA957" s="73"/>
      <c r="AB957" s="73"/>
      <c r="AC957" s="73"/>
      <c r="AD957" s="73"/>
      <c r="AE957" s="73"/>
      <c r="AF957" s="73"/>
      <c r="AG957" s="73"/>
      <c r="AH957" s="73"/>
      <c r="AI957" s="73"/>
    </row>
    <row r="958" spans="1:35" ht="12.75" x14ac:dyDescent="0.2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  <c r="AA958" s="73"/>
      <c r="AB958" s="73"/>
      <c r="AC958" s="73"/>
      <c r="AD958" s="73"/>
      <c r="AE958" s="73"/>
      <c r="AF958" s="73"/>
      <c r="AG958" s="73"/>
      <c r="AH958" s="73"/>
      <c r="AI958" s="73"/>
    </row>
    <row r="959" spans="1:35" ht="12.75" x14ac:dyDescent="0.2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  <c r="AA959" s="73"/>
      <c r="AB959" s="73"/>
      <c r="AC959" s="73"/>
      <c r="AD959" s="73"/>
      <c r="AE959" s="73"/>
      <c r="AF959" s="73"/>
      <c r="AG959" s="73"/>
      <c r="AH959" s="73"/>
      <c r="AI959" s="73"/>
    </row>
    <row r="960" spans="1:35" ht="12.75" x14ac:dyDescent="0.2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  <c r="AA960" s="73"/>
      <c r="AB960" s="73"/>
      <c r="AC960" s="73"/>
      <c r="AD960" s="73"/>
      <c r="AE960" s="73"/>
      <c r="AF960" s="73"/>
      <c r="AG960" s="73"/>
      <c r="AH960" s="73"/>
      <c r="AI960" s="73"/>
    </row>
    <row r="961" spans="1:35" ht="12.75" x14ac:dyDescent="0.2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  <c r="AA961" s="73"/>
      <c r="AB961" s="73"/>
      <c r="AC961" s="73"/>
      <c r="AD961" s="73"/>
      <c r="AE961" s="73"/>
      <c r="AF961" s="73"/>
      <c r="AG961" s="73"/>
      <c r="AH961" s="73"/>
      <c r="AI961" s="73"/>
    </row>
    <row r="962" spans="1:35" ht="12.75" x14ac:dyDescent="0.2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  <c r="AA962" s="73"/>
      <c r="AB962" s="73"/>
      <c r="AC962" s="73"/>
      <c r="AD962" s="73"/>
      <c r="AE962" s="73"/>
      <c r="AF962" s="73"/>
      <c r="AG962" s="73"/>
      <c r="AH962" s="73"/>
      <c r="AI962" s="73"/>
    </row>
    <row r="963" spans="1:35" ht="12.75" x14ac:dyDescent="0.2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  <c r="AA963" s="73"/>
      <c r="AB963" s="73"/>
      <c r="AC963" s="73"/>
      <c r="AD963" s="73"/>
      <c r="AE963" s="73"/>
      <c r="AF963" s="73"/>
      <c r="AG963" s="73"/>
      <c r="AH963" s="73"/>
      <c r="AI963" s="73"/>
    </row>
    <row r="964" spans="1:35" ht="12.75" x14ac:dyDescent="0.2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  <c r="AA964" s="73"/>
      <c r="AB964" s="73"/>
      <c r="AC964" s="73"/>
      <c r="AD964" s="73"/>
      <c r="AE964" s="73"/>
      <c r="AF964" s="73"/>
      <c r="AG964" s="73"/>
      <c r="AH964" s="73"/>
      <c r="AI964" s="73"/>
    </row>
    <row r="965" spans="1:35" ht="12.75" x14ac:dyDescent="0.2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  <c r="AA965" s="73"/>
      <c r="AB965" s="73"/>
      <c r="AC965" s="73"/>
      <c r="AD965" s="73"/>
      <c r="AE965" s="73"/>
      <c r="AF965" s="73"/>
      <c r="AG965" s="73"/>
      <c r="AH965" s="73"/>
      <c r="AI965" s="73"/>
    </row>
    <row r="966" spans="1:35" ht="12.75" x14ac:dyDescent="0.2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  <c r="AA966" s="73"/>
      <c r="AB966" s="73"/>
      <c r="AC966" s="73"/>
      <c r="AD966" s="73"/>
      <c r="AE966" s="73"/>
      <c r="AF966" s="73"/>
      <c r="AG966" s="73"/>
      <c r="AH966" s="73"/>
      <c r="AI966" s="73"/>
    </row>
    <row r="967" spans="1:35" ht="12.75" x14ac:dyDescent="0.2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  <c r="AA967" s="73"/>
      <c r="AB967" s="73"/>
      <c r="AC967" s="73"/>
      <c r="AD967" s="73"/>
      <c r="AE967" s="73"/>
      <c r="AF967" s="73"/>
      <c r="AG967" s="73"/>
      <c r="AH967" s="73"/>
      <c r="AI967" s="73"/>
    </row>
    <row r="968" spans="1:35" ht="12.75" x14ac:dyDescent="0.2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  <c r="AA968" s="73"/>
      <c r="AB968" s="73"/>
      <c r="AC968" s="73"/>
      <c r="AD968" s="73"/>
      <c r="AE968" s="73"/>
      <c r="AF968" s="73"/>
      <c r="AG968" s="73"/>
      <c r="AH968" s="73"/>
      <c r="AI968" s="73"/>
    </row>
    <row r="969" spans="1:35" ht="12.75" x14ac:dyDescent="0.2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  <c r="AA969" s="73"/>
      <c r="AB969" s="73"/>
      <c r="AC969" s="73"/>
      <c r="AD969" s="73"/>
      <c r="AE969" s="73"/>
      <c r="AF969" s="73"/>
      <c r="AG969" s="73"/>
      <c r="AH969" s="73"/>
      <c r="AI969" s="73"/>
    </row>
    <row r="970" spans="1:35" ht="12.75" x14ac:dyDescent="0.2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  <c r="AA970" s="73"/>
      <c r="AB970" s="73"/>
      <c r="AC970" s="73"/>
      <c r="AD970" s="73"/>
      <c r="AE970" s="73"/>
      <c r="AF970" s="73"/>
      <c r="AG970" s="73"/>
      <c r="AH970" s="73"/>
      <c r="AI970" s="73"/>
    </row>
    <row r="971" spans="1:35" ht="12.75" x14ac:dyDescent="0.2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  <c r="AA971" s="73"/>
      <c r="AB971" s="73"/>
      <c r="AC971" s="73"/>
      <c r="AD971" s="73"/>
      <c r="AE971" s="73"/>
      <c r="AF971" s="73"/>
      <c r="AG971" s="73"/>
      <c r="AH971" s="73"/>
      <c r="AI971" s="73"/>
    </row>
    <row r="972" spans="1:35" ht="12.75" x14ac:dyDescent="0.2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  <c r="AA972" s="73"/>
      <c r="AB972" s="73"/>
      <c r="AC972" s="73"/>
      <c r="AD972" s="73"/>
      <c r="AE972" s="73"/>
      <c r="AF972" s="73"/>
      <c r="AG972" s="73"/>
      <c r="AH972" s="73"/>
      <c r="AI972" s="73"/>
    </row>
    <row r="973" spans="1:35" ht="12.75" x14ac:dyDescent="0.2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  <c r="AA973" s="73"/>
      <c r="AB973" s="73"/>
      <c r="AC973" s="73"/>
      <c r="AD973" s="73"/>
      <c r="AE973" s="73"/>
      <c r="AF973" s="73"/>
      <c r="AG973" s="73"/>
      <c r="AH973" s="73"/>
      <c r="AI973" s="73"/>
    </row>
    <row r="974" spans="1:35" ht="12.75" x14ac:dyDescent="0.2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  <c r="AA974" s="73"/>
      <c r="AB974" s="73"/>
      <c r="AC974" s="73"/>
      <c r="AD974" s="73"/>
      <c r="AE974" s="73"/>
      <c r="AF974" s="73"/>
      <c r="AG974" s="73"/>
      <c r="AH974" s="73"/>
      <c r="AI974" s="73"/>
    </row>
    <row r="975" spans="1:35" ht="12.75" x14ac:dyDescent="0.2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  <c r="AA975" s="73"/>
      <c r="AB975" s="73"/>
      <c r="AC975" s="73"/>
      <c r="AD975" s="73"/>
      <c r="AE975" s="73"/>
      <c r="AF975" s="73"/>
      <c r="AG975" s="73"/>
      <c r="AH975" s="73"/>
      <c r="AI975" s="73"/>
    </row>
    <row r="976" spans="1:35" ht="12.75" x14ac:dyDescent="0.2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  <c r="AA976" s="73"/>
      <c r="AB976" s="73"/>
      <c r="AC976" s="73"/>
      <c r="AD976" s="73"/>
      <c r="AE976" s="73"/>
      <c r="AF976" s="73"/>
      <c r="AG976" s="73"/>
      <c r="AH976" s="73"/>
      <c r="AI976" s="73"/>
    </row>
    <row r="977" spans="1:35" ht="12.75" x14ac:dyDescent="0.2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  <c r="AA977" s="73"/>
      <c r="AB977" s="73"/>
      <c r="AC977" s="73"/>
      <c r="AD977" s="73"/>
      <c r="AE977" s="73"/>
      <c r="AF977" s="73"/>
      <c r="AG977" s="73"/>
      <c r="AH977" s="73"/>
      <c r="AI977" s="73"/>
    </row>
    <row r="978" spans="1:35" ht="12.75" x14ac:dyDescent="0.2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  <c r="AA978" s="73"/>
      <c r="AB978" s="73"/>
      <c r="AC978" s="73"/>
      <c r="AD978" s="73"/>
      <c r="AE978" s="73"/>
      <c r="AF978" s="73"/>
      <c r="AG978" s="73"/>
      <c r="AH978" s="73"/>
      <c r="AI978" s="73"/>
    </row>
    <row r="979" spans="1:35" ht="12.75" x14ac:dyDescent="0.2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  <c r="AA979" s="73"/>
      <c r="AB979" s="73"/>
      <c r="AC979" s="73"/>
      <c r="AD979" s="73"/>
      <c r="AE979" s="73"/>
      <c r="AF979" s="73"/>
      <c r="AG979" s="73"/>
      <c r="AH979" s="73"/>
      <c r="AI979" s="73"/>
    </row>
    <row r="980" spans="1:35" ht="12.75" x14ac:dyDescent="0.2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  <c r="AA980" s="73"/>
      <c r="AB980" s="73"/>
      <c r="AC980" s="73"/>
      <c r="AD980" s="73"/>
      <c r="AE980" s="73"/>
      <c r="AF980" s="73"/>
      <c r="AG980" s="73"/>
      <c r="AH980" s="73"/>
      <c r="AI980" s="73"/>
    </row>
    <row r="981" spans="1:35" ht="12.75" x14ac:dyDescent="0.2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  <c r="AA981" s="73"/>
      <c r="AB981" s="73"/>
      <c r="AC981" s="73"/>
      <c r="AD981" s="73"/>
      <c r="AE981" s="73"/>
      <c r="AF981" s="73"/>
      <c r="AG981" s="73"/>
      <c r="AH981" s="73"/>
      <c r="AI981" s="73"/>
    </row>
    <row r="982" spans="1:35" ht="12.75" x14ac:dyDescent="0.2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  <c r="AA982" s="73"/>
      <c r="AB982" s="73"/>
      <c r="AC982" s="73"/>
      <c r="AD982" s="73"/>
      <c r="AE982" s="73"/>
      <c r="AF982" s="73"/>
      <c r="AG982" s="73"/>
      <c r="AH982" s="73"/>
      <c r="AI982" s="73"/>
    </row>
    <row r="983" spans="1:35" ht="12.75" x14ac:dyDescent="0.2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  <c r="AA983" s="73"/>
      <c r="AB983" s="73"/>
      <c r="AC983" s="73"/>
      <c r="AD983" s="73"/>
      <c r="AE983" s="73"/>
      <c r="AF983" s="73"/>
      <c r="AG983" s="73"/>
      <c r="AH983" s="73"/>
      <c r="AI983" s="73"/>
    </row>
    <row r="984" spans="1:35" ht="12.75" x14ac:dyDescent="0.2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  <c r="AA984" s="73"/>
      <c r="AB984" s="73"/>
      <c r="AC984" s="73"/>
      <c r="AD984" s="73"/>
      <c r="AE984" s="73"/>
      <c r="AF984" s="73"/>
      <c r="AG984" s="73"/>
      <c r="AH984" s="73"/>
      <c r="AI984" s="73"/>
    </row>
    <row r="985" spans="1:35" ht="12.75" x14ac:dyDescent="0.2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  <c r="AA985" s="73"/>
      <c r="AB985" s="73"/>
      <c r="AC985" s="73"/>
      <c r="AD985" s="73"/>
      <c r="AE985" s="73"/>
      <c r="AF985" s="73"/>
      <c r="AG985" s="73"/>
      <c r="AH985" s="73"/>
      <c r="AI985" s="73"/>
    </row>
    <row r="986" spans="1:35" ht="12.75" x14ac:dyDescent="0.2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  <c r="AA986" s="73"/>
      <c r="AB986" s="73"/>
      <c r="AC986" s="73"/>
      <c r="AD986" s="73"/>
      <c r="AE986" s="73"/>
      <c r="AF986" s="73"/>
      <c r="AG986" s="73"/>
      <c r="AH986" s="73"/>
      <c r="AI986" s="73"/>
    </row>
    <row r="987" spans="1:35" ht="12.75" x14ac:dyDescent="0.2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  <c r="AA987" s="73"/>
      <c r="AB987" s="73"/>
      <c r="AC987" s="73"/>
      <c r="AD987" s="73"/>
      <c r="AE987" s="73"/>
      <c r="AF987" s="73"/>
      <c r="AG987" s="73"/>
      <c r="AH987" s="73"/>
      <c r="AI987" s="73"/>
    </row>
    <row r="988" spans="1:35" ht="12.75" x14ac:dyDescent="0.2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  <c r="AA988" s="73"/>
      <c r="AB988" s="73"/>
      <c r="AC988" s="73"/>
      <c r="AD988" s="73"/>
      <c r="AE988" s="73"/>
      <c r="AF988" s="73"/>
      <c r="AG988" s="73"/>
      <c r="AH988" s="73"/>
      <c r="AI988" s="73"/>
    </row>
    <row r="989" spans="1:35" ht="12.75" x14ac:dyDescent="0.2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  <c r="AA989" s="73"/>
      <c r="AB989" s="73"/>
      <c r="AC989" s="73"/>
      <c r="AD989" s="73"/>
      <c r="AE989" s="73"/>
      <c r="AF989" s="73"/>
      <c r="AG989" s="73"/>
      <c r="AH989" s="73"/>
      <c r="AI989" s="73"/>
    </row>
    <row r="990" spans="1:35" ht="12.75" x14ac:dyDescent="0.2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  <c r="AA990" s="73"/>
      <c r="AB990" s="73"/>
      <c r="AC990" s="73"/>
      <c r="AD990" s="73"/>
      <c r="AE990" s="73"/>
      <c r="AF990" s="73"/>
      <c r="AG990" s="73"/>
      <c r="AH990" s="73"/>
      <c r="AI990" s="73"/>
    </row>
    <row r="991" spans="1:35" ht="12.75" x14ac:dyDescent="0.2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  <c r="AA991" s="73"/>
      <c r="AB991" s="73"/>
      <c r="AC991" s="73"/>
      <c r="AD991" s="73"/>
      <c r="AE991" s="73"/>
      <c r="AF991" s="73"/>
      <c r="AG991" s="73"/>
      <c r="AH991" s="73"/>
      <c r="AI991" s="73"/>
    </row>
    <row r="992" spans="1:35" ht="12.75" x14ac:dyDescent="0.2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  <c r="AA992" s="73"/>
      <c r="AB992" s="73"/>
      <c r="AC992" s="73"/>
      <c r="AD992" s="73"/>
      <c r="AE992" s="73"/>
      <c r="AF992" s="73"/>
      <c r="AG992" s="73"/>
      <c r="AH992" s="73"/>
      <c r="AI992" s="73"/>
    </row>
    <row r="993" spans="1:35" ht="12.75" x14ac:dyDescent="0.2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  <c r="AA993" s="73"/>
      <c r="AB993" s="73"/>
      <c r="AC993" s="73"/>
      <c r="AD993" s="73"/>
      <c r="AE993" s="73"/>
      <c r="AF993" s="73"/>
      <c r="AG993" s="73"/>
      <c r="AH993" s="73"/>
      <c r="AI993" s="73"/>
    </row>
    <row r="994" spans="1:35" ht="12.75" x14ac:dyDescent="0.2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  <c r="AA994" s="73"/>
      <c r="AB994" s="73"/>
      <c r="AC994" s="73"/>
      <c r="AD994" s="73"/>
      <c r="AE994" s="73"/>
      <c r="AF994" s="73"/>
      <c r="AG994" s="73"/>
      <c r="AH994" s="73"/>
      <c r="AI994" s="73"/>
    </row>
    <row r="995" spans="1:35" ht="12.75" x14ac:dyDescent="0.2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  <c r="AA995" s="73"/>
      <c r="AB995" s="73"/>
      <c r="AC995" s="73"/>
      <c r="AD995" s="73"/>
      <c r="AE995" s="73"/>
      <c r="AF995" s="73"/>
      <c r="AG995" s="73"/>
      <c r="AH995" s="73"/>
      <c r="AI995" s="73"/>
    </row>
    <row r="996" spans="1:35" ht="12.75" x14ac:dyDescent="0.2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  <c r="AA996" s="73"/>
      <c r="AB996" s="73"/>
      <c r="AC996" s="73"/>
      <c r="AD996" s="73"/>
      <c r="AE996" s="73"/>
      <c r="AF996" s="73"/>
      <c r="AG996" s="73"/>
      <c r="AH996" s="73"/>
      <c r="AI996" s="73"/>
    </row>
    <row r="997" spans="1:35" ht="12.75" x14ac:dyDescent="0.2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  <c r="AA997" s="73"/>
      <c r="AB997" s="73"/>
      <c r="AC997" s="73"/>
      <c r="AD997" s="73"/>
      <c r="AE997" s="73"/>
      <c r="AF997" s="73"/>
      <c r="AG997" s="73"/>
      <c r="AH997" s="73"/>
      <c r="AI997" s="73"/>
    </row>
    <row r="998" spans="1:35" ht="12.75" x14ac:dyDescent="0.2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  <c r="AA998" s="73"/>
      <c r="AB998" s="73"/>
      <c r="AC998" s="73"/>
      <c r="AD998" s="73"/>
      <c r="AE998" s="73"/>
      <c r="AF998" s="73"/>
      <c r="AG998" s="73"/>
      <c r="AH998" s="73"/>
      <c r="AI998" s="73"/>
    </row>
    <row r="999" spans="1:35" ht="12.75" x14ac:dyDescent="0.2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  <c r="AA999" s="73"/>
      <c r="AB999" s="73"/>
      <c r="AC999" s="73"/>
      <c r="AD999" s="73"/>
      <c r="AE999" s="73"/>
      <c r="AF999" s="73"/>
      <c r="AG999" s="73"/>
      <c r="AH999" s="73"/>
      <c r="AI999" s="73"/>
    </row>
    <row r="1000" spans="1:35" ht="12.75" x14ac:dyDescent="0.2">
      <c r="A1000" s="73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  <c r="AA1000" s="73"/>
      <c r="AB1000" s="73"/>
      <c r="AC1000" s="73"/>
      <c r="AD1000" s="73"/>
      <c r="AE1000" s="73"/>
      <c r="AF1000" s="73"/>
      <c r="AG1000" s="73"/>
      <c r="AH1000" s="73"/>
      <c r="AI1000" s="7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0"/>
  <sheetViews>
    <sheetView workbookViewId="0"/>
  </sheetViews>
  <sheetFormatPr defaultColWidth="17.28515625" defaultRowHeight="15" customHeight="1" x14ac:dyDescent="0.2"/>
  <cols>
    <col min="1" max="24" width="10" customWidth="1"/>
    <col min="25" max="25" width="9.42578125" customWidth="1"/>
    <col min="26" max="35" width="10" customWidth="1"/>
  </cols>
  <sheetData>
    <row r="1" spans="1:35" ht="13.5" customHeight="1" x14ac:dyDescent="0.2">
      <c r="A1" s="72">
        <v>2.6870999999999999E-2</v>
      </c>
      <c r="B1" s="72">
        <v>2.5842E-2</v>
      </c>
      <c r="C1" s="72">
        <v>2.5128999999999999E-2</v>
      </c>
      <c r="D1" s="72">
        <v>2.4188999999999999E-2</v>
      </c>
      <c r="E1" s="72">
        <v>2.2731000000000001E-2</v>
      </c>
      <c r="F1" s="72">
        <v>2.0195000000000001E-2</v>
      </c>
      <c r="G1" s="72">
        <v>2.0109999999999999E-2</v>
      </c>
      <c r="H1" s="72">
        <v>1.9789000000000001E-2</v>
      </c>
      <c r="I1" s="72">
        <v>1.6730999999999999E-2</v>
      </c>
      <c r="J1" s="72">
        <v>1.6261999999999999E-2</v>
      </c>
      <c r="K1" s="72">
        <v>1.5651999999999999E-2</v>
      </c>
      <c r="L1" s="72">
        <v>1.4716E-2</v>
      </c>
      <c r="M1" s="72">
        <v>1.4041E-2</v>
      </c>
      <c r="N1" s="72">
        <v>1.2102E-2</v>
      </c>
      <c r="O1" s="72">
        <v>1.2763999999999999E-2</v>
      </c>
      <c r="P1" s="72">
        <v>1.0659999999999999E-2</v>
      </c>
      <c r="Q1" s="72">
        <v>9.1610000000000007E-3</v>
      </c>
      <c r="R1" s="72">
        <v>8.1679999999999999E-3</v>
      </c>
      <c r="S1" s="72">
        <v>6.1330000000000004E-3</v>
      </c>
      <c r="T1" s="72">
        <v>5.7400000000000003E-3</v>
      </c>
      <c r="U1" s="72">
        <v>3.3809999999999999E-3</v>
      </c>
      <c r="V1" s="72">
        <v>2.1930000000000001E-3</v>
      </c>
      <c r="W1" s="72">
        <v>2.0830000000000002E-3</v>
      </c>
      <c r="X1" s="72">
        <v>6.69E-4</v>
      </c>
      <c r="Y1" s="72">
        <v>0</v>
      </c>
      <c r="Z1" s="72">
        <v>-1.077E-3</v>
      </c>
      <c r="AA1" s="72">
        <v>-1.222E-3</v>
      </c>
      <c r="AB1" s="72">
        <v>-1.921E-3</v>
      </c>
      <c r="AC1" s="72">
        <v>-4.7730000000000003E-3</v>
      </c>
      <c r="AD1" s="72">
        <v>-7.1999999999999998E-3</v>
      </c>
      <c r="AE1" s="72">
        <v>-8.1419999999999999E-3</v>
      </c>
      <c r="AF1" s="72">
        <v>-1.0789E-2</v>
      </c>
      <c r="AG1" s="72">
        <v>-1.393E-2</v>
      </c>
      <c r="AH1" s="72">
        <v>-1.461E-2</v>
      </c>
      <c r="AI1" s="72">
        <v>-1.5868E-2</v>
      </c>
    </row>
    <row r="2" spans="1:35" ht="13.5" customHeight="1" x14ac:dyDescent="0.2">
      <c r="A2" s="72">
        <v>1.7729000000000002E-2</v>
      </c>
      <c r="B2" s="72">
        <v>1.8024999999999999E-2</v>
      </c>
      <c r="C2" s="72">
        <v>1.7080999999999999E-2</v>
      </c>
      <c r="D2" s="72">
        <v>1.5937E-2</v>
      </c>
      <c r="E2" s="72">
        <v>1.6636999999999999E-2</v>
      </c>
      <c r="F2" s="72">
        <v>1.409E-2</v>
      </c>
      <c r="G2" s="72">
        <v>1.4174000000000001E-2</v>
      </c>
      <c r="H2" s="72">
        <v>1.3724999999999999E-2</v>
      </c>
      <c r="I2" s="72">
        <v>1.1991E-2</v>
      </c>
      <c r="J2" s="72">
        <v>1.0716E-2</v>
      </c>
      <c r="K2" s="72">
        <v>9.7140000000000004E-3</v>
      </c>
      <c r="L2" s="72">
        <v>9.4240000000000001E-3</v>
      </c>
      <c r="M2" s="72">
        <v>7.7419999999999998E-3</v>
      </c>
      <c r="N2" s="72">
        <v>6.9579999999999998E-3</v>
      </c>
      <c r="O2" s="72">
        <v>5.9040000000000004E-3</v>
      </c>
      <c r="P2" s="72">
        <v>4.5199999999999997E-3</v>
      </c>
      <c r="Q2" s="72">
        <v>3.2309999999999999E-3</v>
      </c>
      <c r="R2" s="72">
        <v>3.392E-3</v>
      </c>
      <c r="S2" s="72">
        <v>2.457E-3</v>
      </c>
      <c r="T2" s="72">
        <v>2.392E-3</v>
      </c>
      <c r="U2" s="72">
        <v>1.41E-3</v>
      </c>
      <c r="V2" s="72">
        <v>1.421E-3</v>
      </c>
      <c r="W2" s="72">
        <v>1.274E-3</v>
      </c>
      <c r="X2" s="72">
        <v>6.2399999999999999E-4</v>
      </c>
      <c r="Y2" s="72">
        <v>0</v>
      </c>
      <c r="Z2" s="72">
        <v>-1.186E-3</v>
      </c>
      <c r="AA2" s="72">
        <v>-3.4919999999999999E-3</v>
      </c>
      <c r="AB2" s="72">
        <v>-5.2129999999999998E-3</v>
      </c>
      <c r="AC2" s="72">
        <v>-6.881E-3</v>
      </c>
      <c r="AD2" s="72">
        <v>-7.352E-3</v>
      </c>
      <c r="AE2" s="72">
        <v>-8.2039999999999995E-3</v>
      </c>
      <c r="AF2" s="72">
        <v>-1.0619E-2</v>
      </c>
      <c r="AG2" s="72">
        <v>-1.2285000000000001E-2</v>
      </c>
      <c r="AH2" s="72">
        <v>-1.2895E-2</v>
      </c>
      <c r="AI2" s="72">
        <v>-1.4080000000000001E-2</v>
      </c>
    </row>
    <row r="3" spans="1:35" ht="13.5" customHeight="1" x14ac:dyDescent="0.2">
      <c r="A3" s="72">
        <v>1.5032E-2</v>
      </c>
      <c r="B3" s="72">
        <v>1.5146E-2</v>
      </c>
      <c r="C3" s="72">
        <v>1.3990000000000001E-2</v>
      </c>
      <c r="D3" s="72">
        <v>1.3447000000000001E-2</v>
      </c>
      <c r="E3" s="72">
        <v>1.3594999999999999E-2</v>
      </c>
      <c r="F3" s="72">
        <v>1.1384999999999999E-2</v>
      </c>
      <c r="G3" s="72">
        <v>1.0459E-2</v>
      </c>
      <c r="H3" s="72">
        <v>1.0061E-2</v>
      </c>
      <c r="I3" s="72">
        <v>8.3479999999999995E-3</v>
      </c>
      <c r="J3" s="72">
        <v>7.4209999999999996E-3</v>
      </c>
      <c r="K3" s="72">
        <v>8.2730000000000008E-3</v>
      </c>
      <c r="L3" s="72">
        <v>7.79E-3</v>
      </c>
      <c r="M3" s="72">
        <v>6.9519999999999998E-3</v>
      </c>
      <c r="N3" s="72">
        <v>6.3439999999999998E-3</v>
      </c>
      <c r="O3" s="72">
        <v>5.7460000000000002E-3</v>
      </c>
      <c r="P3" s="72">
        <v>5.5170000000000002E-3</v>
      </c>
      <c r="Q3" s="72">
        <v>4.189E-3</v>
      </c>
      <c r="R3" s="72">
        <v>4.0130000000000001E-3</v>
      </c>
      <c r="S3" s="72">
        <v>2.885E-3</v>
      </c>
      <c r="T3" s="72">
        <v>2.4169999999999999E-3</v>
      </c>
      <c r="U3" s="72">
        <v>2.421E-3</v>
      </c>
      <c r="V3" s="72">
        <v>1.926E-3</v>
      </c>
      <c r="W3" s="72">
        <v>1.482E-3</v>
      </c>
      <c r="X3" s="72">
        <v>4.6900000000000002E-4</v>
      </c>
      <c r="Y3" s="72">
        <v>0</v>
      </c>
      <c r="Z3" s="72">
        <v>-1.637E-3</v>
      </c>
      <c r="AA3" s="72">
        <v>-1.529E-3</v>
      </c>
      <c r="AB3" s="72">
        <v>-2.4589999999999998E-3</v>
      </c>
      <c r="AC3" s="72">
        <v>-3.1830000000000001E-3</v>
      </c>
      <c r="AD3" s="72">
        <v>-5.2100000000000002E-3</v>
      </c>
      <c r="AE3" s="72">
        <v>-5.6979999999999999E-3</v>
      </c>
      <c r="AF3" s="72">
        <v>-7.9640000000000006E-3</v>
      </c>
      <c r="AG3" s="72">
        <v>-9.9059999999999999E-3</v>
      </c>
      <c r="AH3" s="72">
        <v>-9.3279999999999995E-3</v>
      </c>
      <c r="AI3" s="72">
        <v>-1.0995E-2</v>
      </c>
    </row>
    <row r="4" spans="1:35" ht="13.5" customHeight="1" x14ac:dyDescent="0.2">
      <c r="A4" s="72">
        <v>9.051E-3</v>
      </c>
      <c r="B4" s="72">
        <v>8.2550000000000002E-3</v>
      </c>
      <c r="C4" s="72">
        <v>8.7799999999999996E-3</v>
      </c>
      <c r="D4" s="72">
        <v>7.9620000000000003E-3</v>
      </c>
      <c r="E4" s="72">
        <v>7.2740000000000001E-3</v>
      </c>
      <c r="F4" s="72">
        <v>6.6870000000000002E-3</v>
      </c>
      <c r="G4" s="72">
        <v>6.7070000000000003E-3</v>
      </c>
      <c r="H4" s="72">
        <v>7.5170000000000002E-3</v>
      </c>
      <c r="I4" s="72">
        <v>5.6979999999999999E-3</v>
      </c>
      <c r="J4" s="72">
        <v>5.9550000000000002E-3</v>
      </c>
      <c r="K4" s="72">
        <v>4.8110000000000002E-3</v>
      </c>
      <c r="L4" s="72">
        <v>4.8999999999999998E-3</v>
      </c>
      <c r="M4" s="72">
        <v>4.2979999999999997E-3</v>
      </c>
      <c r="N4" s="72">
        <v>3.973E-3</v>
      </c>
      <c r="O4" s="72">
        <v>4.0000000000000001E-3</v>
      </c>
      <c r="P4" s="72">
        <v>3.1459999999999999E-3</v>
      </c>
      <c r="Q4" s="72">
        <v>2.5110000000000002E-3</v>
      </c>
      <c r="R4" s="72">
        <v>1.874E-3</v>
      </c>
      <c r="S4" s="72">
        <v>1.2310000000000001E-3</v>
      </c>
      <c r="T4" s="72">
        <v>1.049E-3</v>
      </c>
      <c r="U4" s="72">
        <v>5.0699999999999996E-4</v>
      </c>
      <c r="V4" s="72">
        <v>1.84E-4</v>
      </c>
      <c r="W4" s="72">
        <v>4.35E-4</v>
      </c>
      <c r="X4" s="72">
        <v>1.02E-4</v>
      </c>
      <c r="Y4" s="72">
        <v>0</v>
      </c>
      <c r="Z4" s="72">
        <v>-2.0599999999999999E-4</v>
      </c>
      <c r="AA4" s="72">
        <v>-1.119E-3</v>
      </c>
      <c r="AB4" s="72">
        <v>-1.322E-3</v>
      </c>
      <c r="AC4" s="72">
        <v>-3.539E-3</v>
      </c>
      <c r="AD4" s="72">
        <v>-4.5700000000000003E-3</v>
      </c>
      <c r="AE4" s="72">
        <v>-5.2639999999999996E-3</v>
      </c>
      <c r="AF4" s="72">
        <v>-7.0689999999999998E-3</v>
      </c>
      <c r="AG4" s="72">
        <v>-8.3669999999999994E-3</v>
      </c>
      <c r="AH4" s="72">
        <v>-9.0469999999999995E-3</v>
      </c>
      <c r="AI4" s="72">
        <v>-9.9069999999999991E-3</v>
      </c>
    </row>
    <row r="5" spans="1:35" ht="13.5" customHeight="1" x14ac:dyDescent="0.2">
      <c r="A5" s="72">
        <v>6.7689999999999998E-3</v>
      </c>
      <c r="B5" s="72">
        <v>7.0879999999999997E-3</v>
      </c>
      <c r="C5" s="72">
        <v>6.2119999999999996E-3</v>
      </c>
      <c r="D5" s="72">
        <v>5.352E-3</v>
      </c>
      <c r="E5" s="72">
        <v>6.1000000000000004E-3</v>
      </c>
      <c r="F5" s="72">
        <v>4.7790000000000003E-3</v>
      </c>
      <c r="G5" s="72">
        <v>4.5050000000000003E-3</v>
      </c>
      <c r="H5" s="72">
        <v>4.3899999999999998E-3</v>
      </c>
      <c r="I5" s="72">
        <v>3.1410000000000001E-3</v>
      </c>
      <c r="J5" s="72">
        <v>2.7859999999999998E-3</v>
      </c>
      <c r="K5" s="72">
        <v>2.5730000000000002E-3</v>
      </c>
      <c r="L5" s="72">
        <v>2.0439999999999998E-3</v>
      </c>
      <c r="M5" s="72">
        <v>1.348E-3</v>
      </c>
      <c r="N5" s="72">
        <v>4.9899999999999999E-4</v>
      </c>
      <c r="O5" s="72">
        <v>2.9700000000000001E-4</v>
      </c>
      <c r="P5" s="72">
        <v>-4.2299999999999998E-4</v>
      </c>
      <c r="Q5" s="72">
        <v>-5.9400000000000002E-4</v>
      </c>
      <c r="R5" s="72">
        <v>-3.5100000000000002E-4</v>
      </c>
      <c r="S5" s="72">
        <v>-7.7200000000000001E-4</v>
      </c>
      <c r="T5" s="72">
        <v>-9.2E-5</v>
      </c>
      <c r="U5" s="72">
        <v>4.1999999999999998E-5</v>
      </c>
      <c r="V5" s="72">
        <v>4.1599999999999997E-4</v>
      </c>
      <c r="W5" s="72">
        <v>6.6E-4</v>
      </c>
      <c r="X5" s="72">
        <v>-4.8999999999999998E-5</v>
      </c>
      <c r="Y5" s="72">
        <v>0</v>
      </c>
      <c r="Z5" s="72">
        <v>-1.4829999999999999E-3</v>
      </c>
      <c r="AA5" s="72">
        <v>-2.555E-3</v>
      </c>
      <c r="AB5" s="72">
        <v>-3.8440000000000002E-3</v>
      </c>
      <c r="AC5" s="72">
        <v>-4.0930000000000003E-3</v>
      </c>
      <c r="AD5" s="72">
        <v>-4.7840000000000001E-3</v>
      </c>
      <c r="AE5" s="72">
        <v>-5.483E-3</v>
      </c>
      <c r="AF5" s="72">
        <v>-7.0210000000000003E-3</v>
      </c>
      <c r="AG5" s="72">
        <v>-7.9059999999999998E-3</v>
      </c>
      <c r="AH5" s="72">
        <v>-7.8530000000000006E-3</v>
      </c>
      <c r="AI5" s="72">
        <v>-8.4639999999999993E-3</v>
      </c>
    </row>
    <row r="6" spans="1:35" ht="13.5" customHeight="1" x14ac:dyDescent="0.2">
      <c r="A6" s="72">
        <v>7.705E-3</v>
      </c>
      <c r="B6" s="72">
        <v>7.2360000000000002E-3</v>
      </c>
      <c r="C6" s="72">
        <v>6.6360000000000004E-3</v>
      </c>
      <c r="D6" s="72">
        <v>5.803E-3</v>
      </c>
      <c r="E6" s="72">
        <v>5.0980000000000001E-3</v>
      </c>
      <c r="F6" s="72">
        <v>3.8449999999999999E-3</v>
      </c>
      <c r="G6" s="72">
        <v>3.2399999999999998E-3</v>
      </c>
      <c r="H6" s="72">
        <v>3.1809999999999998E-3</v>
      </c>
      <c r="I6" s="72">
        <v>2.356E-3</v>
      </c>
      <c r="J6" s="72">
        <v>2.4320000000000001E-3</v>
      </c>
      <c r="K6" s="72">
        <v>2.2430000000000002E-3</v>
      </c>
      <c r="L6" s="72">
        <v>1.784E-3</v>
      </c>
      <c r="M6" s="72">
        <v>1.7570000000000001E-3</v>
      </c>
      <c r="N6" s="72">
        <v>1.4120000000000001E-3</v>
      </c>
      <c r="O6" s="72">
        <v>8.8999999999999995E-4</v>
      </c>
      <c r="P6" s="72">
        <v>1.343E-3</v>
      </c>
      <c r="Q6" s="72">
        <v>7.4700000000000005E-4</v>
      </c>
      <c r="R6" s="72">
        <v>8.1800000000000004E-4</v>
      </c>
      <c r="S6" s="72">
        <v>4.4700000000000002E-4</v>
      </c>
      <c r="T6" s="72">
        <v>6.4300000000000002E-4</v>
      </c>
      <c r="U6" s="72">
        <v>1.1479999999999999E-3</v>
      </c>
      <c r="V6" s="72">
        <v>6.8800000000000003E-4</v>
      </c>
      <c r="W6" s="72">
        <v>5.0100000000000003E-4</v>
      </c>
      <c r="X6" s="72">
        <v>5.0600000000000005E-4</v>
      </c>
      <c r="Y6" s="72">
        <v>0</v>
      </c>
      <c r="Z6" s="72">
        <v>2.6999999999999999E-5</v>
      </c>
      <c r="AA6" s="72">
        <v>-3.4000000000000002E-4</v>
      </c>
      <c r="AB6" s="72">
        <v>-5.7399999999999997E-4</v>
      </c>
      <c r="AC6" s="72">
        <v>-1.5120000000000001E-3</v>
      </c>
      <c r="AD6" s="72">
        <v>-3.019E-3</v>
      </c>
      <c r="AE6" s="72">
        <v>-2.954E-3</v>
      </c>
      <c r="AF6" s="72">
        <v>-4.1679999999999998E-3</v>
      </c>
      <c r="AG6" s="72">
        <v>-5.6080000000000001E-3</v>
      </c>
      <c r="AH6" s="72">
        <v>-5.5900000000000004E-3</v>
      </c>
      <c r="AI6" s="72">
        <v>-6.862E-3</v>
      </c>
    </row>
    <row r="7" spans="1:35" ht="13.5" customHeight="1" x14ac:dyDescent="0.2">
      <c r="A7" s="72">
        <v>4.9240000000000004E-3</v>
      </c>
      <c r="B7" s="72">
        <v>4.4730000000000004E-3</v>
      </c>
      <c r="C7" s="72">
        <v>4.2339999999999999E-3</v>
      </c>
      <c r="D7" s="72">
        <v>3.5899999999999999E-3</v>
      </c>
      <c r="E7" s="72">
        <v>3.078E-3</v>
      </c>
      <c r="F7" s="72">
        <v>2.2300000000000002E-3</v>
      </c>
      <c r="G7" s="72">
        <v>2.065E-3</v>
      </c>
      <c r="H7" s="72">
        <v>2.0539999999999998E-3</v>
      </c>
      <c r="I7" s="72">
        <v>1.2589999999999999E-3</v>
      </c>
      <c r="J7" s="72">
        <v>8.7900000000000001E-4</v>
      </c>
      <c r="K7" s="72">
        <v>7.3800000000000005E-4</v>
      </c>
      <c r="L7" s="72">
        <v>7.5000000000000002E-4</v>
      </c>
      <c r="M7" s="72">
        <v>-1.2E-5</v>
      </c>
      <c r="N7" s="72">
        <v>-6.0400000000000004E-4</v>
      </c>
      <c r="O7" s="72">
        <v>-2.9300000000000002E-4</v>
      </c>
      <c r="P7" s="72">
        <v>-7.45E-4</v>
      </c>
      <c r="Q7" s="72">
        <v>-1.1509999999999999E-3</v>
      </c>
      <c r="R7" s="72">
        <v>-1.2210000000000001E-3</v>
      </c>
      <c r="S7" s="72">
        <v>-1.3960000000000001E-3</v>
      </c>
      <c r="T7" s="72">
        <v>-1.232E-3</v>
      </c>
      <c r="U7" s="72">
        <v>-2.1050000000000001E-3</v>
      </c>
      <c r="V7" s="72">
        <v>-7.18E-4</v>
      </c>
      <c r="W7" s="72">
        <v>-2.3000000000000001E-4</v>
      </c>
      <c r="X7" s="72">
        <v>-5.71E-4</v>
      </c>
      <c r="Y7" s="72">
        <v>0</v>
      </c>
      <c r="Z7" s="72">
        <v>-5.9900000000000003E-4</v>
      </c>
      <c r="AA7" s="72">
        <v>-1.175E-3</v>
      </c>
      <c r="AB7" s="72">
        <v>-1.5969999999999999E-3</v>
      </c>
      <c r="AC7" s="72">
        <v>-3.0860000000000002E-3</v>
      </c>
      <c r="AD7" s="72">
        <v>-3.4420000000000002E-3</v>
      </c>
      <c r="AE7" s="72">
        <v>-4.1089999999999998E-3</v>
      </c>
      <c r="AF7" s="72">
        <v>-5.1330000000000004E-3</v>
      </c>
      <c r="AG7" s="72">
        <v>-5.8700000000000002E-3</v>
      </c>
      <c r="AH7" s="72">
        <v>-6.326E-3</v>
      </c>
      <c r="AI7" s="72">
        <v>-6.6889999999999996E-3</v>
      </c>
    </row>
    <row r="8" spans="1:35" ht="13.5" customHeight="1" x14ac:dyDescent="0.2">
      <c r="A8" s="72">
        <v>3.885E-3</v>
      </c>
      <c r="B8" s="72">
        <v>4.1580000000000002E-3</v>
      </c>
      <c r="C8" s="72">
        <v>3.7629999999999999E-3</v>
      </c>
      <c r="D8" s="72">
        <v>3.176E-3</v>
      </c>
      <c r="E8" s="72">
        <v>3.3649999999999999E-3</v>
      </c>
      <c r="F8" s="72">
        <v>2.5639999999999999E-3</v>
      </c>
      <c r="G8" s="72">
        <v>1.8090000000000001E-3</v>
      </c>
      <c r="H8" s="72">
        <v>1.1689999999999999E-3</v>
      </c>
      <c r="I8" s="72">
        <v>3.9899999999999999E-4</v>
      </c>
      <c r="J8" s="72">
        <v>1.18E-4</v>
      </c>
      <c r="K8" s="72">
        <v>-5.0900000000000001E-4</v>
      </c>
      <c r="L8" s="72">
        <v>-5.7200000000000003E-4</v>
      </c>
      <c r="M8" s="72">
        <v>-1.16E-3</v>
      </c>
      <c r="N8" s="72">
        <v>-1.207E-3</v>
      </c>
      <c r="O8" s="72">
        <v>-1.8779999999999999E-3</v>
      </c>
      <c r="P8" s="72">
        <v>-1.812E-3</v>
      </c>
      <c r="Q8" s="72">
        <v>-1.8159999999999999E-3</v>
      </c>
      <c r="R8" s="72">
        <v>-1.936E-3</v>
      </c>
      <c r="S8" s="72">
        <v>-1.784E-3</v>
      </c>
      <c r="T8" s="72">
        <v>-1.0989999999999999E-3</v>
      </c>
      <c r="U8" s="72">
        <v>-4.5800000000000002E-4</v>
      </c>
      <c r="V8" s="72">
        <v>-1.7100000000000001E-4</v>
      </c>
      <c r="W8" s="72">
        <v>2.5399999999999999E-4</v>
      </c>
      <c r="X8" s="72">
        <v>2.42E-4</v>
      </c>
      <c r="Y8" s="72">
        <v>0</v>
      </c>
      <c r="Z8" s="72">
        <v>-7.5500000000000003E-4</v>
      </c>
      <c r="AA8" s="72">
        <v>-1.5009999999999999E-3</v>
      </c>
      <c r="AB8" s="72">
        <v>-2.1589999999999999E-3</v>
      </c>
      <c r="AC8" s="72">
        <v>-2.2599999999999999E-3</v>
      </c>
      <c r="AD8" s="72">
        <v>-3.0179999999999998E-3</v>
      </c>
      <c r="AE8" s="72">
        <v>-3.1150000000000001E-3</v>
      </c>
      <c r="AF8" s="72">
        <v>-4.1910000000000003E-3</v>
      </c>
      <c r="AG8" s="72">
        <v>-4.7359999999999998E-3</v>
      </c>
      <c r="AH8" s="72">
        <v>-4.5529999999999998E-3</v>
      </c>
      <c r="AI8" s="72">
        <v>-5.1500000000000001E-3</v>
      </c>
    </row>
    <row r="9" spans="1:35" ht="13.5" customHeight="1" x14ac:dyDescent="0.2">
      <c r="A9" s="72">
        <v>3.3370000000000001E-3</v>
      </c>
      <c r="B9" s="72">
        <v>3.2469999999999999E-3</v>
      </c>
      <c r="C9" s="72">
        <v>3.1870000000000002E-3</v>
      </c>
      <c r="D9" s="72">
        <v>2.7929999999999999E-3</v>
      </c>
      <c r="E9" s="72">
        <v>2.147E-3</v>
      </c>
      <c r="F9" s="72">
        <v>1.379E-3</v>
      </c>
      <c r="G9" s="72">
        <v>9.6599999999999995E-4</v>
      </c>
      <c r="H9" s="72">
        <v>1.273E-3</v>
      </c>
      <c r="I9" s="72">
        <v>4.2499999999999998E-4</v>
      </c>
      <c r="J9" s="72">
        <v>2.5900000000000001E-4</v>
      </c>
      <c r="K9" s="72">
        <v>5.31E-4</v>
      </c>
      <c r="L9" s="72">
        <v>5.3999999999999998E-5</v>
      </c>
      <c r="M9" s="72">
        <v>-1.3300000000000001E-4</v>
      </c>
      <c r="N9" s="72">
        <v>-5.6099999999999998E-4</v>
      </c>
      <c r="O9" s="72">
        <v>-4.6000000000000001E-4</v>
      </c>
      <c r="P9" s="72">
        <v>-4.84E-4</v>
      </c>
      <c r="Q9" s="72">
        <v>-7.7700000000000002E-4</v>
      </c>
      <c r="R9" s="72">
        <v>-7.9199999999999995E-4</v>
      </c>
      <c r="S9" s="72">
        <v>-8.3900000000000001E-4</v>
      </c>
      <c r="T9" s="72">
        <v>-8.9999999999999998E-4</v>
      </c>
      <c r="U9" s="72">
        <v>-6.2E-4</v>
      </c>
      <c r="V9" s="72">
        <v>-1.1E-5</v>
      </c>
      <c r="W9" s="72">
        <v>-2.0799999999999999E-4</v>
      </c>
      <c r="X9" s="72">
        <v>-1.95E-4</v>
      </c>
      <c r="Y9" s="72">
        <v>0</v>
      </c>
      <c r="Z9" s="72">
        <v>5.5999999999999999E-5</v>
      </c>
      <c r="AA9" s="72">
        <v>-2.24E-4</v>
      </c>
      <c r="AB9" s="72">
        <v>-3.9199999999999999E-4</v>
      </c>
      <c r="AC9" s="72">
        <v>-1.214E-3</v>
      </c>
      <c r="AD9" s="72">
        <v>-2.238E-3</v>
      </c>
      <c r="AE9" s="72">
        <v>-2.666E-3</v>
      </c>
      <c r="AF9" s="72">
        <v>-3.0509999999999999E-3</v>
      </c>
      <c r="AG9" s="72">
        <v>-4.0140000000000002E-3</v>
      </c>
      <c r="AH9" s="72">
        <v>-4.3249999999999999E-3</v>
      </c>
      <c r="AI9" s="72">
        <v>-4.8780000000000004E-3</v>
      </c>
    </row>
    <row r="10" spans="1:35" ht="13.5" customHeight="1" x14ac:dyDescent="0.2">
      <c r="A10" s="72">
        <v>1.8010000000000001E-3</v>
      </c>
      <c r="B10" s="72">
        <v>1.7520000000000001E-3</v>
      </c>
      <c r="C10" s="72">
        <v>1.622E-3</v>
      </c>
      <c r="D10" s="72">
        <v>1.2310000000000001E-3</v>
      </c>
      <c r="E10" s="72">
        <v>1.222E-3</v>
      </c>
      <c r="F10" s="72">
        <v>6.4599999999999998E-4</v>
      </c>
      <c r="G10" s="72">
        <v>4.2900000000000002E-4</v>
      </c>
      <c r="H10" s="72">
        <v>3.7599999999999998E-4</v>
      </c>
      <c r="I10" s="72">
        <v>-2.4800000000000001E-4</v>
      </c>
      <c r="J10" s="72">
        <v>-3.3799999999999998E-4</v>
      </c>
      <c r="K10" s="72">
        <v>-8.6899999999999998E-4</v>
      </c>
      <c r="L10" s="72">
        <v>-9.2699999999999998E-4</v>
      </c>
      <c r="M10" s="72">
        <v>-1.7880000000000001E-3</v>
      </c>
      <c r="N10" s="72">
        <v>-1.846E-3</v>
      </c>
      <c r="O10" s="72">
        <v>-1.7910000000000001E-3</v>
      </c>
      <c r="P10" s="72">
        <v>-2.287E-3</v>
      </c>
      <c r="Q10" s="72">
        <v>-2.434E-3</v>
      </c>
      <c r="R10" s="72">
        <v>-2.5899999999999999E-3</v>
      </c>
      <c r="S10" s="72">
        <v>-2.3029999999999999E-3</v>
      </c>
      <c r="T10" s="72">
        <v>-2.1250000000000002E-3</v>
      </c>
      <c r="U10" s="72">
        <v>-1.8879999999999999E-3</v>
      </c>
      <c r="V10" s="72">
        <v>-1E-3</v>
      </c>
      <c r="W10" s="72">
        <v>-3.7500000000000001E-4</v>
      </c>
      <c r="X10" s="72">
        <v>-4.6999999999999997E-5</v>
      </c>
      <c r="Y10" s="72">
        <v>0</v>
      </c>
      <c r="Z10" s="72">
        <v>-4.8500000000000003E-4</v>
      </c>
      <c r="AA10" s="72">
        <v>-1.08E-3</v>
      </c>
      <c r="AB10" s="72">
        <v>-1.6869999999999999E-3</v>
      </c>
      <c r="AC10" s="72">
        <v>-2.7049999999999999E-3</v>
      </c>
      <c r="AD10" s="72">
        <v>-3.0539999999999999E-3</v>
      </c>
      <c r="AE10" s="72">
        <v>-3.4979999999999998E-3</v>
      </c>
      <c r="AF10" s="72">
        <v>-4.4140000000000004E-3</v>
      </c>
      <c r="AG10" s="72">
        <v>-4.9069999999999999E-3</v>
      </c>
      <c r="AH10" s="72">
        <v>-5.2700000000000004E-3</v>
      </c>
      <c r="AI10" s="72">
        <v>-5.6030000000000003E-3</v>
      </c>
    </row>
    <row r="11" spans="1:35" ht="13.5" customHeight="1" x14ac:dyDescent="0.2">
      <c r="A11" s="72">
        <v>1.238E-3</v>
      </c>
      <c r="B11" s="72">
        <v>1.5499999999999999E-3</v>
      </c>
      <c r="C11" s="72">
        <v>1.1850000000000001E-3</v>
      </c>
      <c r="D11" s="72">
        <v>8.25E-4</v>
      </c>
      <c r="E11" s="72">
        <v>8.3000000000000001E-4</v>
      </c>
      <c r="F11" s="72">
        <v>9.6000000000000002E-5</v>
      </c>
      <c r="G11" s="72">
        <v>-3.3300000000000002E-4</v>
      </c>
      <c r="H11" s="72">
        <v>-5.6899999999999995E-4</v>
      </c>
      <c r="I11" s="72">
        <v>-1.036E-3</v>
      </c>
      <c r="J11" s="72">
        <v>-1.4E-3</v>
      </c>
      <c r="K11" s="72">
        <v>-1.3500000000000001E-3</v>
      </c>
      <c r="L11" s="72">
        <v>-1.4909999999999999E-3</v>
      </c>
      <c r="M11" s="72">
        <v>-2.0010000000000002E-3</v>
      </c>
      <c r="N11" s="72">
        <v>-2.1210000000000001E-3</v>
      </c>
      <c r="O11" s="72">
        <v>-2.4039999999999999E-3</v>
      </c>
      <c r="P11" s="72">
        <v>-2.1289999999999998E-3</v>
      </c>
      <c r="Q11" s="72">
        <v>-2.0460000000000001E-3</v>
      </c>
      <c r="R11" s="72">
        <v>-1.8010000000000001E-3</v>
      </c>
      <c r="S11" s="72">
        <v>-1.9040000000000001E-3</v>
      </c>
      <c r="T11" s="72">
        <v>-1.008E-3</v>
      </c>
      <c r="U11" s="72">
        <v>-3.7399999999999998E-4</v>
      </c>
      <c r="V11" s="72">
        <v>-1.7E-5</v>
      </c>
      <c r="W11" s="72">
        <v>3.0000000000000001E-6</v>
      </c>
      <c r="X11" s="72">
        <v>2.5399999999999999E-4</v>
      </c>
      <c r="Y11" s="72">
        <v>0</v>
      </c>
      <c r="Z11" s="72">
        <v>-3.2600000000000001E-4</v>
      </c>
      <c r="AA11" s="72">
        <v>-7.7300000000000003E-4</v>
      </c>
      <c r="AB11" s="72">
        <v>-1.186E-3</v>
      </c>
      <c r="AC11" s="72">
        <v>-1.3699999999999999E-3</v>
      </c>
      <c r="AD11" s="72">
        <v>-2.0690000000000001E-3</v>
      </c>
      <c r="AE11" s="72">
        <v>-2.372E-3</v>
      </c>
      <c r="AF11" s="72">
        <v>-3.0079999999999998E-3</v>
      </c>
      <c r="AG11" s="72">
        <v>-3.5790000000000001E-3</v>
      </c>
      <c r="AH11" s="72">
        <v>-3.5630000000000002E-3</v>
      </c>
      <c r="AI11" s="72">
        <v>-3.9430000000000003E-3</v>
      </c>
    </row>
    <row r="12" spans="1:35" ht="13.5" customHeight="1" x14ac:dyDescent="0.2">
      <c r="A12" s="72">
        <v>3.8400000000000001E-4</v>
      </c>
      <c r="B12" s="72">
        <v>1.18E-4</v>
      </c>
      <c r="C12" s="72">
        <v>2.81E-4</v>
      </c>
      <c r="D12" s="72">
        <v>3.9999999999999998E-6</v>
      </c>
      <c r="E12" s="72">
        <v>-5.6099999999999998E-4</v>
      </c>
      <c r="F12" s="72">
        <v>-1.008E-3</v>
      </c>
      <c r="G12" s="72">
        <v>-1.1130000000000001E-3</v>
      </c>
      <c r="H12" s="72">
        <v>-8.4999999999999995E-4</v>
      </c>
      <c r="I12" s="72">
        <v>-1.5579999999999999E-3</v>
      </c>
      <c r="J12" s="72">
        <v>-1.2390000000000001E-3</v>
      </c>
      <c r="K12" s="72">
        <v>-1.526E-3</v>
      </c>
      <c r="L12" s="72">
        <v>-1.5460000000000001E-3</v>
      </c>
      <c r="M12" s="72">
        <v>-1.8029999999999999E-3</v>
      </c>
      <c r="N12" s="72">
        <v>-1.97E-3</v>
      </c>
      <c r="O12" s="72">
        <v>-1.704E-3</v>
      </c>
      <c r="P12" s="72">
        <v>-1.6609999999999999E-3</v>
      </c>
      <c r="Q12" s="72">
        <v>-2.0279999999999999E-3</v>
      </c>
      <c r="R12" s="72">
        <v>-1.9680000000000001E-3</v>
      </c>
      <c r="S12" s="72">
        <v>-1.8779999999999999E-3</v>
      </c>
      <c r="T12" s="72">
        <v>-1.5560000000000001E-3</v>
      </c>
      <c r="U12" s="72">
        <v>-1.3929999999999999E-3</v>
      </c>
      <c r="V12" s="72">
        <v>-7.2099999999999996E-4</v>
      </c>
      <c r="W12" s="72">
        <v>-5.9100000000000005E-4</v>
      </c>
      <c r="X12" s="72">
        <v>-4.1899999999999999E-4</v>
      </c>
      <c r="Y12" s="72">
        <v>0</v>
      </c>
      <c r="Z12" s="72">
        <v>1.45E-4</v>
      </c>
      <c r="AA12" s="72">
        <v>-1.1900000000000001E-4</v>
      </c>
      <c r="AB12" s="72">
        <v>-3.5799999999999997E-4</v>
      </c>
      <c r="AC12" s="72">
        <v>-1.284E-3</v>
      </c>
      <c r="AD12" s="72">
        <v>-2.127E-3</v>
      </c>
      <c r="AE12" s="72">
        <v>-2.4160000000000002E-3</v>
      </c>
      <c r="AF12" s="72">
        <v>-2.885E-3</v>
      </c>
      <c r="AG12" s="72">
        <v>-3.6150000000000002E-3</v>
      </c>
      <c r="AH12" s="72">
        <v>-4.0309999999999999E-3</v>
      </c>
      <c r="AI12" s="72">
        <v>-4.529E-3</v>
      </c>
    </row>
    <row r="13" spans="1:35" ht="13.5" customHeight="1" x14ac:dyDescent="0.2">
      <c r="A13" s="72">
        <v>-3.4699999999999998E-4</v>
      </c>
      <c r="B13" s="72">
        <v>-1.47E-4</v>
      </c>
      <c r="C13" s="72">
        <v>-4.7399999999999997E-4</v>
      </c>
      <c r="D13" s="72">
        <v>-6.4999999999999997E-4</v>
      </c>
      <c r="E13" s="72">
        <v>-5.3399999999999997E-4</v>
      </c>
      <c r="F13" s="72">
        <v>-1.0460000000000001E-3</v>
      </c>
      <c r="G13" s="72">
        <v>-1.1950000000000001E-3</v>
      </c>
      <c r="H13" s="72">
        <v>-1.4599999999999999E-3</v>
      </c>
      <c r="I13" s="72">
        <v>-1.616E-3</v>
      </c>
      <c r="J13" s="72">
        <v>-1.99E-3</v>
      </c>
      <c r="K13" s="72">
        <v>-2.0999999999999999E-3</v>
      </c>
      <c r="L13" s="72">
        <v>-2.1979999999999999E-3</v>
      </c>
      <c r="M13" s="72">
        <v>-2.9190000000000002E-3</v>
      </c>
      <c r="N13" s="72">
        <v>-3.0860000000000002E-3</v>
      </c>
      <c r="O13" s="72">
        <v>-3.0739999999999999E-3</v>
      </c>
      <c r="P13" s="72">
        <v>-3.1800000000000001E-3</v>
      </c>
      <c r="Q13" s="72">
        <v>-2.9759999999999999E-3</v>
      </c>
      <c r="R13" s="72">
        <v>-2.9320000000000001E-3</v>
      </c>
      <c r="S13" s="72">
        <v>-2.699E-3</v>
      </c>
      <c r="T13" s="72">
        <v>-2.258E-3</v>
      </c>
      <c r="U13" s="72">
        <v>-1.7589999999999999E-3</v>
      </c>
      <c r="V13" s="72">
        <v>-1.0139999999999999E-3</v>
      </c>
      <c r="W13" s="72">
        <v>-5.1199999999999998E-4</v>
      </c>
      <c r="X13" s="72">
        <v>-3.3000000000000003E-5</v>
      </c>
      <c r="Y13" s="72">
        <v>0</v>
      </c>
      <c r="Z13" s="72">
        <v>-5.9299999999999999E-4</v>
      </c>
      <c r="AA13" s="72">
        <v>-1.356E-3</v>
      </c>
      <c r="AB13" s="72">
        <v>-1.8680000000000001E-3</v>
      </c>
      <c r="AC13" s="72">
        <v>-2.4260000000000002E-3</v>
      </c>
      <c r="AD13" s="72">
        <v>-2.774E-3</v>
      </c>
      <c r="AE13" s="72">
        <v>-3.1610000000000002E-3</v>
      </c>
      <c r="AF13" s="72">
        <v>-3.9329999999999999E-3</v>
      </c>
      <c r="AG13" s="72">
        <v>-4.5329999999999997E-3</v>
      </c>
      <c r="AH13" s="72">
        <v>-4.6899999999999997E-3</v>
      </c>
      <c r="AI13" s="72">
        <v>-4.7070000000000002E-3</v>
      </c>
    </row>
    <row r="14" spans="1:35" ht="13.5" customHeight="1" x14ac:dyDescent="0.2">
      <c r="A14" s="72">
        <v>-9.68E-4</v>
      </c>
      <c r="B14" s="72">
        <v>-8.0400000000000003E-4</v>
      </c>
      <c r="C14" s="72">
        <v>-9.5299999999999996E-4</v>
      </c>
      <c r="D14" s="72">
        <v>-1.018E-3</v>
      </c>
      <c r="E14" s="72">
        <v>-1.2689999999999999E-3</v>
      </c>
      <c r="F14" s="72">
        <v>-1.67E-3</v>
      </c>
      <c r="G14" s="72">
        <v>-2.0300000000000001E-3</v>
      </c>
      <c r="H14" s="72">
        <v>-1.98E-3</v>
      </c>
      <c r="I14" s="72">
        <v>-2.2959999999999999E-3</v>
      </c>
      <c r="J14" s="72">
        <v>-2.428E-3</v>
      </c>
      <c r="K14" s="72">
        <v>-2.395E-3</v>
      </c>
      <c r="L14" s="72">
        <v>-2.5330000000000001E-3</v>
      </c>
      <c r="M14" s="72">
        <v>-2.5839999999999999E-3</v>
      </c>
      <c r="N14" s="72">
        <v>-2.5560000000000001E-3</v>
      </c>
      <c r="O14" s="72">
        <v>-2.5959999999999998E-3</v>
      </c>
      <c r="P14" s="72">
        <v>-2.1800000000000001E-3</v>
      </c>
      <c r="Q14" s="72">
        <v>-2.2520000000000001E-3</v>
      </c>
      <c r="R14" s="72">
        <v>-1.9580000000000001E-3</v>
      </c>
      <c r="S14" s="72">
        <v>-1.8649999999999999E-3</v>
      </c>
      <c r="T14" s="72">
        <v>-1.255E-3</v>
      </c>
      <c r="U14" s="72">
        <v>-4.57E-4</v>
      </c>
      <c r="V14" s="72">
        <v>-1.9100000000000001E-4</v>
      </c>
      <c r="W14" s="72">
        <v>-3.8999999999999999E-5</v>
      </c>
      <c r="X14" s="72">
        <v>-3.9999999999999998E-6</v>
      </c>
      <c r="Y14" s="72">
        <v>0</v>
      </c>
      <c r="Z14" s="72">
        <v>-3.6000000000000001E-5</v>
      </c>
      <c r="AA14" s="72">
        <v>-1.8799999999999999E-4</v>
      </c>
      <c r="AB14" s="72">
        <v>-4.9100000000000001E-4</v>
      </c>
      <c r="AC14" s="72">
        <v>-7.4700000000000005E-4</v>
      </c>
      <c r="AD14" s="72">
        <v>-1.5280000000000001E-3</v>
      </c>
      <c r="AE14" s="72">
        <v>-1.748E-3</v>
      </c>
      <c r="AF14" s="72">
        <v>-2.5219999999999999E-3</v>
      </c>
      <c r="AG14" s="72">
        <v>-2.9689999999999999E-3</v>
      </c>
      <c r="AH14" s="72">
        <v>-3.127E-3</v>
      </c>
      <c r="AI14" s="72">
        <v>-3.5100000000000001E-3</v>
      </c>
    </row>
    <row r="15" spans="1:35" ht="13.5" customHeight="1" x14ac:dyDescent="0.2">
      <c r="A15" s="72">
        <v>-1.6280000000000001E-3</v>
      </c>
      <c r="B15" s="72">
        <v>-1.828E-3</v>
      </c>
      <c r="C15" s="72">
        <v>-1.6919999999999999E-3</v>
      </c>
      <c r="D15" s="72">
        <v>-1.7910000000000001E-3</v>
      </c>
      <c r="E15" s="72">
        <v>-2.0230000000000001E-3</v>
      </c>
      <c r="F15" s="72">
        <v>-2.281E-3</v>
      </c>
      <c r="G15" s="72">
        <v>-2.2569999999999999E-3</v>
      </c>
      <c r="H15" s="72">
        <v>-2.2200000000000002E-3</v>
      </c>
      <c r="I15" s="72">
        <v>-2.4220000000000001E-3</v>
      </c>
      <c r="J15" s="72">
        <v>-2.3E-3</v>
      </c>
      <c r="K15" s="72">
        <v>-2.4689999999999998E-3</v>
      </c>
      <c r="L15" s="72">
        <v>-2.4009999999999999E-3</v>
      </c>
      <c r="M15" s="72">
        <v>-2.6319999999999998E-3</v>
      </c>
      <c r="N15" s="72">
        <v>-2.9169999999999999E-3</v>
      </c>
      <c r="O15" s="72">
        <v>-2.467E-3</v>
      </c>
      <c r="P15" s="72">
        <v>-2.4810000000000001E-3</v>
      </c>
      <c r="Q15" s="72">
        <v>-2.545E-3</v>
      </c>
      <c r="R15" s="72">
        <v>-2.715E-3</v>
      </c>
      <c r="S15" s="72">
        <v>-2.4719999999999998E-3</v>
      </c>
      <c r="T15" s="72">
        <v>-2.2499999999999998E-3</v>
      </c>
      <c r="U15" s="72">
        <v>-2.006E-3</v>
      </c>
      <c r="V15" s="72">
        <v>-1.4040000000000001E-3</v>
      </c>
      <c r="W15" s="72">
        <v>-8.8999999999999995E-4</v>
      </c>
      <c r="X15" s="72">
        <v>-5.9900000000000003E-4</v>
      </c>
      <c r="Y15" s="72">
        <v>0</v>
      </c>
      <c r="Z15" s="72">
        <v>-4.1E-5</v>
      </c>
      <c r="AA15" s="72">
        <v>-5.1400000000000003E-4</v>
      </c>
      <c r="AB15" s="72">
        <v>-7.9000000000000001E-4</v>
      </c>
      <c r="AC15" s="72">
        <v>-1.879E-3</v>
      </c>
      <c r="AD15" s="72">
        <v>-2.2750000000000001E-3</v>
      </c>
      <c r="AE15" s="72">
        <v>-2.5790000000000001E-3</v>
      </c>
      <c r="AF15" s="72">
        <v>-3.2269999999999998E-3</v>
      </c>
      <c r="AG15" s="72">
        <v>-3.9300000000000003E-3</v>
      </c>
      <c r="AH15" s="72">
        <v>-4.3249999999999999E-3</v>
      </c>
      <c r="AI15" s="72">
        <v>-4.6719999999999999E-3</v>
      </c>
    </row>
    <row r="16" spans="1:35" ht="13.5" customHeight="1" x14ac:dyDescent="0.2">
      <c r="A16" s="72">
        <v>-1.4599999999999999E-3</v>
      </c>
      <c r="B16" s="72">
        <v>-1.1130000000000001E-3</v>
      </c>
      <c r="C16" s="72">
        <v>-1.3600000000000001E-3</v>
      </c>
      <c r="D16" s="72">
        <v>-1.377E-3</v>
      </c>
      <c r="E16" s="72">
        <v>-1.2509999999999999E-3</v>
      </c>
      <c r="F16" s="72">
        <v>-1.5269999999999999E-3</v>
      </c>
      <c r="G16" s="72">
        <v>-1.7960000000000001E-3</v>
      </c>
      <c r="H16" s="72">
        <v>-1.9559999999999998E-3</v>
      </c>
      <c r="I16" s="72">
        <v>-2.2569999999999999E-3</v>
      </c>
      <c r="J16" s="72">
        <v>-2.3830000000000001E-3</v>
      </c>
      <c r="K16" s="72">
        <v>-2.5600000000000002E-3</v>
      </c>
      <c r="L16" s="72">
        <v>-2.6159999999999998E-3</v>
      </c>
      <c r="M16" s="72">
        <v>-3.1159999999999998E-3</v>
      </c>
      <c r="N16" s="72">
        <v>-3.1310000000000001E-3</v>
      </c>
      <c r="O16" s="72">
        <v>-3.284E-3</v>
      </c>
      <c r="P16" s="72">
        <v>-3.1029999999999999E-3</v>
      </c>
      <c r="Q16" s="72">
        <v>-2.905E-3</v>
      </c>
      <c r="R16" s="72">
        <v>-2.722E-3</v>
      </c>
      <c r="S16" s="72">
        <v>-2.5560000000000001E-3</v>
      </c>
      <c r="T16" s="72">
        <v>-1.9189999999999999E-3</v>
      </c>
      <c r="U16" s="72">
        <v>-1.3420000000000001E-3</v>
      </c>
      <c r="V16" s="72">
        <v>-7.18E-4</v>
      </c>
      <c r="W16" s="72">
        <v>-4.3800000000000002E-4</v>
      </c>
      <c r="X16" s="72">
        <v>1.03E-4</v>
      </c>
      <c r="Y16" s="72">
        <v>0</v>
      </c>
      <c r="Z16" s="72">
        <v>-5.6499999999999996E-4</v>
      </c>
      <c r="AA16" s="72">
        <v>-1.284E-3</v>
      </c>
      <c r="AB16" s="72">
        <v>-1.557E-3</v>
      </c>
      <c r="AC16" s="72">
        <v>-1.836E-3</v>
      </c>
      <c r="AD16" s="72">
        <v>-2.2139999999999998E-3</v>
      </c>
      <c r="AE16" s="72">
        <v>-2.7720000000000002E-3</v>
      </c>
      <c r="AF16" s="72">
        <v>-3.3579999999999999E-3</v>
      </c>
      <c r="AG16" s="72">
        <v>-3.8189999999999999E-3</v>
      </c>
      <c r="AH16" s="72">
        <v>-3.9300000000000003E-3</v>
      </c>
      <c r="AI16" s="72">
        <v>-4.1320000000000003E-3</v>
      </c>
    </row>
    <row r="17" spans="1:35" ht="13.5" customHeight="1" x14ac:dyDescent="0.2">
      <c r="A17" s="72">
        <v>-9.8900000000000008E-4</v>
      </c>
      <c r="B17" s="72">
        <v>-1.0089999999999999E-3</v>
      </c>
      <c r="C17" s="72">
        <v>-9.1399999999999999E-4</v>
      </c>
      <c r="D17" s="72">
        <v>-9.2500000000000004E-4</v>
      </c>
      <c r="E17" s="72">
        <v>-1.3209999999999999E-3</v>
      </c>
      <c r="F17" s="72">
        <v>-1.6050000000000001E-3</v>
      </c>
      <c r="G17" s="72">
        <v>-1.7949999999999999E-3</v>
      </c>
      <c r="H17" s="72">
        <v>-1.833E-3</v>
      </c>
      <c r="I17" s="72">
        <v>-1.9689999999999998E-3</v>
      </c>
      <c r="J17" s="72">
        <v>-2.0509999999999999E-3</v>
      </c>
      <c r="K17" s="72">
        <v>-2.0379999999999999E-3</v>
      </c>
      <c r="L17" s="72">
        <v>-2.1589999999999999E-3</v>
      </c>
      <c r="M17" s="72">
        <v>-2.1419999999999998E-3</v>
      </c>
      <c r="N17" s="72">
        <v>-2.3149999999999998E-3</v>
      </c>
      <c r="O17" s="72">
        <v>-2.1450000000000002E-3</v>
      </c>
      <c r="P17" s="72">
        <v>-1.7520000000000001E-3</v>
      </c>
      <c r="Q17" s="72">
        <v>-1.8779999999999999E-3</v>
      </c>
      <c r="R17" s="72">
        <v>-1.841E-3</v>
      </c>
      <c r="S17" s="72">
        <v>-1.5410000000000001E-3</v>
      </c>
      <c r="T17" s="72">
        <v>-1.268E-3</v>
      </c>
      <c r="U17" s="72">
        <v>-7.5299999999999998E-4</v>
      </c>
      <c r="V17" s="72">
        <v>-4.64E-4</v>
      </c>
      <c r="W17" s="72">
        <v>-3.1300000000000002E-4</v>
      </c>
      <c r="X17" s="72">
        <v>-2.63E-4</v>
      </c>
      <c r="Y17" s="72">
        <v>0</v>
      </c>
      <c r="Z17" s="72">
        <v>1.84E-4</v>
      </c>
      <c r="AA17" s="72">
        <v>7.2000000000000002E-5</v>
      </c>
      <c r="AB17" s="72">
        <v>-2.43E-4</v>
      </c>
      <c r="AC17" s="72">
        <v>-7.0100000000000002E-4</v>
      </c>
      <c r="AD17" s="72">
        <v>-1.449E-3</v>
      </c>
      <c r="AE17" s="72">
        <v>-1.779E-3</v>
      </c>
      <c r="AF17" s="72">
        <v>-2.3240000000000001E-3</v>
      </c>
      <c r="AG17" s="72">
        <v>-2.9680000000000002E-3</v>
      </c>
      <c r="AH17" s="72">
        <v>-3.3210000000000002E-3</v>
      </c>
      <c r="AI17" s="72">
        <v>-3.6459999999999999E-3</v>
      </c>
    </row>
    <row r="18" spans="1:35" ht="13.5" customHeight="1" x14ac:dyDescent="0.2">
      <c r="A18" s="72">
        <v>-1.8010000000000001E-3</v>
      </c>
      <c r="B18" s="72">
        <v>-1.7639999999999999E-3</v>
      </c>
      <c r="C18" s="72">
        <v>-1.676E-3</v>
      </c>
      <c r="D18" s="72">
        <v>-1.629E-3</v>
      </c>
      <c r="E18" s="72">
        <v>-1.7030000000000001E-3</v>
      </c>
      <c r="F18" s="72">
        <v>-1.9919999999999998E-3</v>
      </c>
      <c r="G18" s="72">
        <v>-1.9659999999999999E-3</v>
      </c>
      <c r="H18" s="72">
        <v>-1.9710000000000001E-3</v>
      </c>
      <c r="I18" s="72">
        <v>-2.196E-3</v>
      </c>
      <c r="J18" s="72">
        <v>-2.199E-3</v>
      </c>
      <c r="K18" s="72">
        <v>-2.4729999999999999E-3</v>
      </c>
      <c r="L18" s="72">
        <v>-2.454E-3</v>
      </c>
      <c r="M18" s="72">
        <v>-2.7690000000000002E-3</v>
      </c>
      <c r="N18" s="72">
        <v>-3.0249999999999999E-3</v>
      </c>
      <c r="O18" s="72">
        <v>-2.8530000000000001E-3</v>
      </c>
      <c r="P18" s="72">
        <v>-2.7899999999999999E-3</v>
      </c>
      <c r="Q18" s="72">
        <v>-2.7409999999999999E-3</v>
      </c>
      <c r="R18" s="72">
        <v>-2.735E-3</v>
      </c>
      <c r="S18" s="72">
        <v>-2.5890000000000002E-3</v>
      </c>
      <c r="T18" s="72">
        <v>-2.313E-3</v>
      </c>
      <c r="U18" s="72">
        <v>-1.877E-3</v>
      </c>
      <c r="V18" s="72">
        <v>-1.255E-3</v>
      </c>
      <c r="W18" s="72">
        <v>-8.7500000000000002E-4</v>
      </c>
      <c r="X18" s="72">
        <v>-4.4900000000000002E-4</v>
      </c>
      <c r="Y18" s="72">
        <v>0</v>
      </c>
      <c r="Z18" s="72">
        <v>-3.6299999999999999E-4</v>
      </c>
      <c r="AA18" s="72">
        <v>-8.6499999999999999E-4</v>
      </c>
      <c r="AB18" s="72">
        <v>-1.2359999999999999E-3</v>
      </c>
      <c r="AC18" s="72">
        <v>-2.0089999999999999E-3</v>
      </c>
      <c r="AD18" s="72">
        <v>-2.392E-3</v>
      </c>
      <c r="AE18" s="72">
        <v>-2.7369999999999998E-3</v>
      </c>
      <c r="AF18" s="72">
        <v>-3.4090000000000001E-3</v>
      </c>
      <c r="AG18" s="72">
        <v>-3.9969999999999997E-3</v>
      </c>
      <c r="AH18" s="72">
        <v>-4.5069999999999997E-3</v>
      </c>
      <c r="AI18" s="72">
        <v>-4.535E-3</v>
      </c>
    </row>
    <row r="19" spans="1:35" ht="13.5" customHeight="1" x14ac:dyDescent="0.2">
      <c r="A19" s="72">
        <v>-9.3000000000000005E-4</v>
      </c>
      <c r="B19" s="72">
        <v>-6.2600000000000004E-4</v>
      </c>
      <c r="C19" s="72">
        <v>-8.2600000000000002E-4</v>
      </c>
      <c r="D19" s="72">
        <v>-8.2600000000000002E-4</v>
      </c>
      <c r="E19" s="72">
        <v>-8.61E-4</v>
      </c>
      <c r="F19" s="72">
        <v>-1.1919999999999999E-3</v>
      </c>
      <c r="G19" s="72">
        <v>-1.4419999999999999E-3</v>
      </c>
      <c r="H19" s="72">
        <v>-1.7240000000000001E-3</v>
      </c>
      <c r="I19" s="72">
        <v>-1.9109999999999999E-3</v>
      </c>
      <c r="J19" s="72">
        <v>-2.1389999999999998E-3</v>
      </c>
      <c r="K19" s="72">
        <v>-2.2539999999999999E-3</v>
      </c>
      <c r="L19" s="72">
        <v>-2.5309999999999998E-3</v>
      </c>
      <c r="M19" s="72">
        <v>-2.8540000000000002E-3</v>
      </c>
      <c r="N19" s="72">
        <v>-2.6719999999999999E-3</v>
      </c>
      <c r="O19" s="72">
        <v>-2.8050000000000002E-3</v>
      </c>
      <c r="P19" s="72">
        <v>-2.6510000000000001E-3</v>
      </c>
      <c r="Q19" s="72">
        <v>-2.32E-3</v>
      </c>
      <c r="R19" s="72">
        <v>-2.1619999999999999E-3</v>
      </c>
      <c r="S19" s="72">
        <v>-2.0249999999999999E-3</v>
      </c>
      <c r="T19" s="72">
        <v>-1.449E-3</v>
      </c>
      <c r="U19" s="72">
        <v>-7.5199999999999996E-4</v>
      </c>
      <c r="V19" s="72">
        <v>-4.6200000000000001E-4</v>
      </c>
      <c r="W19" s="72">
        <v>-1.7200000000000001E-4</v>
      </c>
      <c r="X19" s="72">
        <v>3.4E-5</v>
      </c>
      <c r="Y19" s="72">
        <v>0</v>
      </c>
      <c r="Z19" s="72">
        <v>-2.7999999999999998E-4</v>
      </c>
      <c r="AA19" s="72">
        <v>-6.9499999999999998E-4</v>
      </c>
      <c r="AB19" s="72">
        <v>-1.139E-3</v>
      </c>
      <c r="AC19" s="72">
        <v>-1.2570000000000001E-3</v>
      </c>
      <c r="AD19" s="72">
        <v>-1.7600000000000001E-3</v>
      </c>
      <c r="AE19" s="72">
        <v>-2.196E-3</v>
      </c>
      <c r="AF19" s="72">
        <v>-2.7529999999999998E-3</v>
      </c>
      <c r="AG19" s="72">
        <v>-3.2179999999999999E-3</v>
      </c>
      <c r="AH19" s="72">
        <v>-3.3600000000000001E-3</v>
      </c>
      <c r="AI19" s="72">
        <v>-3.6670000000000001E-3</v>
      </c>
    </row>
    <row r="20" spans="1:35" ht="13.5" customHeight="1" x14ac:dyDescent="0.2">
      <c r="A20" s="72">
        <v>-7.8600000000000002E-4</v>
      </c>
      <c r="B20" s="72">
        <v>-9.4600000000000001E-4</v>
      </c>
      <c r="C20" s="72">
        <v>-8.0199999999999998E-4</v>
      </c>
      <c r="D20" s="72">
        <v>-7.2300000000000001E-4</v>
      </c>
      <c r="E20" s="72">
        <v>-1.137E-3</v>
      </c>
      <c r="F20" s="72">
        <v>-1.4250000000000001E-3</v>
      </c>
      <c r="G20" s="72">
        <v>-1.635E-3</v>
      </c>
      <c r="H20" s="72">
        <v>-1.5150000000000001E-3</v>
      </c>
      <c r="I20" s="72">
        <v>-1.802E-3</v>
      </c>
      <c r="J20" s="72">
        <v>-1.7979999999999999E-3</v>
      </c>
      <c r="K20" s="72">
        <v>-1.8469999999999999E-3</v>
      </c>
      <c r="L20" s="72">
        <v>-1.8990000000000001E-3</v>
      </c>
      <c r="M20" s="72">
        <v>-1.9810000000000001E-3</v>
      </c>
      <c r="N20" s="72">
        <v>-2.2399999999999998E-3</v>
      </c>
      <c r="O20" s="72">
        <v>-1.9629999999999999E-3</v>
      </c>
      <c r="P20" s="72">
        <v>-1.6720000000000001E-3</v>
      </c>
      <c r="Q20" s="72">
        <v>-1.769E-3</v>
      </c>
      <c r="R20" s="72">
        <v>-1.751E-3</v>
      </c>
      <c r="S20" s="72">
        <v>-1.684E-3</v>
      </c>
      <c r="T20" s="72">
        <v>-1.4679999999999999E-3</v>
      </c>
      <c r="U20" s="72">
        <v>-1.0460000000000001E-3</v>
      </c>
      <c r="V20" s="72">
        <v>-7.3200000000000001E-4</v>
      </c>
      <c r="W20" s="72">
        <v>-4.5899999999999999E-4</v>
      </c>
      <c r="X20" s="72">
        <v>-3.4600000000000001E-4</v>
      </c>
      <c r="Y20" s="72">
        <v>0</v>
      </c>
      <c r="Z20" s="72">
        <v>6.4999999999999994E-5</v>
      </c>
      <c r="AA20" s="72">
        <v>-1.6899999999999999E-4</v>
      </c>
      <c r="AB20" s="72">
        <v>-3.6400000000000001E-4</v>
      </c>
      <c r="AC20" s="72">
        <v>-1.0759999999999999E-3</v>
      </c>
      <c r="AD20" s="72">
        <v>-1.6969999999999999E-3</v>
      </c>
      <c r="AE20" s="72">
        <v>-1.9750000000000002E-3</v>
      </c>
      <c r="AF20" s="72">
        <v>-2.5500000000000002E-3</v>
      </c>
      <c r="AG20" s="72">
        <v>-3.251E-3</v>
      </c>
      <c r="AH20" s="72">
        <v>-3.6319999999999998E-3</v>
      </c>
      <c r="AI20" s="72">
        <v>-3.9370000000000004E-3</v>
      </c>
    </row>
    <row r="21" spans="1:35" ht="13.5" customHeight="1" x14ac:dyDescent="0.2">
      <c r="A21" s="72">
        <v>-1.4159999999999999E-3</v>
      </c>
      <c r="B21" s="72">
        <v>-1.2880000000000001E-3</v>
      </c>
      <c r="C21" s="72">
        <v>-1.3209999999999999E-3</v>
      </c>
      <c r="D21" s="72">
        <v>-1.2769999999999999E-3</v>
      </c>
      <c r="E21" s="72">
        <v>-1.312E-3</v>
      </c>
      <c r="F21" s="72">
        <v>-1.5790000000000001E-3</v>
      </c>
      <c r="G21" s="72">
        <v>-1.7589999999999999E-3</v>
      </c>
      <c r="H21" s="72">
        <v>-1.8699999999999999E-3</v>
      </c>
      <c r="I21" s="72">
        <v>-1.9859999999999999E-3</v>
      </c>
      <c r="J21" s="72">
        <v>-2.1129999999999999E-3</v>
      </c>
      <c r="K21" s="72">
        <v>-2.4810000000000001E-3</v>
      </c>
      <c r="L21" s="72">
        <v>-2.3830000000000001E-3</v>
      </c>
      <c r="M21" s="72">
        <v>-2.9199999999999999E-3</v>
      </c>
      <c r="N21" s="72">
        <v>-3.029E-3</v>
      </c>
      <c r="O21" s="72">
        <v>-2.9759999999999999E-3</v>
      </c>
      <c r="P21" s="72">
        <v>-2.8890000000000001E-3</v>
      </c>
      <c r="Q21" s="72">
        <v>-2.6749999999999999E-3</v>
      </c>
      <c r="R21" s="72">
        <v>-2.6450000000000002E-3</v>
      </c>
      <c r="S21" s="72">
        <v>-2.4740000000000001E-3</v>
      </c>
      <c r="T21" s="72">
        <v>-2.0530000000000001E-3</v>
      </c>
      <c r="U21" s="72">
        <v>-1.7229999999999999E-3</v>
      </c>
      <c r="V21" s="72">
        <v>-1.011E-3</v>
      </c>
      <c r="W21" s="72">
        <v>-7.0899999999999999E-4</v>
      </c>
      <c r="X21" s="72">
        <v>-1.5799999999999999E-4</v>
      </c>
      <c r="Y21" s="72">
        <v>0</v>
      </c>
      <c r="Z21" s="72">
        <v>-3.1100000000000002E-4</v>
      </c>
      <c r="AA21" s="72">
        <v>-9.9099999999999991E-4</v>
      </c>
      <c r="AB21" s="72">
        <v>-1.3339999999999999E-3</v>
      </c>
      <c r="AC21" s="72">
        <v>-1.8699999999999999E-3</v>
      </c>
      <c r="AD21" s="72">
        <v>-2.1949999999999999E-3</v>
      </c>
      <c r="AE21" s="72">
        <v>-2.5899999999999999E-3</v>
      </c>
      <c r="AF21" s="72">
        <v>-3.1689999999999999E-3</v>
      </c>
      <c r="AG21" s="72">
        <v>-3.6329999999999999E-3</v>
      </c>
      <c r="AH21" s="72">
        <v>-4.0470000000000002E-3</v>
      </c>
      <c r="AI21" s="72">
        <v>-4.0720000000000001E-3</v>
      </c>
    </row>
    <row r="22" spans="1:35" ht="13.5" customHeight="1" x14ac:dyDescent="0.2">
      <c r="A22" s="72">
        <v>-8.8099999999999995E-4</v>
      </c>
      <c r="B22" s="72">
        <v>-7.1000000000000002E-4</v>
      </c>
      <c r="C22" s="72">
        <v>-8.3600000000000005E-4</v>
      </c>
      <c r="D22" s="72">
        <v>-7.2300000000000001E-4</v>
      </c>
      <c r="E22" s="72">
        <v>-9.1200000000000005E-4</v>
      </c>
      <c r="F22" s="72">
        <v>-1.33E-3</v>
      </c>
      <c r="G22" s="72">
        <v>-1.603E-3</v>
      </c>
      <c r="H22" s="72">
        <v>-1.797E-3</v>
      </c>
      <c r="I22" s="72">
        <v>-2.065E-3</v>
      </c>
      <c r="J22" s="72">
        <v>-2.1610000000000002E-3</v>
      </c>
      <c r="K22" s="72">
        <v>-2.16E-3</v>
      </c>
      <c r="L22" s="72">
        <v>-2.356E-3</v>
      </c>
      <c r="M22" s="72">
        <v>-2.4599999999999999E-3</v>
      </c>
      <c r="N22" s="72">
        <v>-2.5530000000000001E-3</v>
      </c>
      <c r="O22" s="72">
        <v>-2.5339999999999998E-3</v>
      </c>
      <c r="P22" s="72">
        <v>-2.1779999999999998E-3</v>
      </c>
      <c r="Q22" s="72">
        <v>-2.081E-3</v>
      </c>
      <c r="R22" s="72">
        <v>-1.761E-3</v>
      </c>
      <c r="S22" s="72">
        <v>-1.671E-3</v>
      </c>
      <c r="T22" s="72">
        <v>-1.204E-3</v>
      </c>
      <c r="U22" s="72">
        <v>-5.2599999999999999E-4</v>
      </c>
      <c r="V22" s="72">
        <v>-4.0000000000000002E-4</v>
      </c>
      <c r="W22" s="72">
        <v>-1.47E-4</v>
      </c>
      <c r="X22" s="72">
        <v>-5.7000000000000003E-5</v>
      </c>
      <c r="Y22" s="72">
        <v>0</v>
      </c>
      <c r="Z22" s="72">
        <v>-1.3799999999999999E-4</v>
      </c>
      <c r="AA22" s="72">
        <v>-3.9899999999999999E-4</v>
      </c>
      <c r="AB22" s="72">
        <v>-6.6600000000000003E-4</v>
      </c>
      <c r="AC22" s="72">
        <v>-8.2399999999999997E-4</v>
      </c>
      <c r="AD22" s="72">
        <v>-1.3780000000000001E-3</v>
      </c>
      <c r="AE22" s="72">
        <v>-1.738E-3</v>
      </c>
      <c r="AF22" s="72">
        <v>-2.3080000000000002E-3</v>
      </c>
      <c r="AG22" s="72">
        <v>-2.7390000000000001E-3</v>
      </c>
      <c r="AH22" s="72">
        <v>-2.9399999999999999E-3</v>
      </c>
      <c r="AI22" s="72">
        <v>-3.2590000000000002E-3</v>
      </c>
    </row>
    <row r="23" spans="1:35" ht="13.5" customHeight="1" x14ac:dyDescent="0.2">
      <c r="A23" s="72">
        <v>-1.6819999999999999E-3</v>
      </c>
      <c r="B23" s="72">
        <v>-1.8010000000000001E-3</v>
      </c>
      <c r="C23" s="72">
        <v>-1.639E-3</v>
      </c>
      <c r="D23" s="72">
        <v>-1.474E-3</v>
      </c>
      <c r="E23" s="72">
        <v>-1.7899999999999999E-3</v>
      </c>
      <c r="F23" s="72">
        <v>-2.0349999999999999E-3</v>
      </c>
      <c r="G23" s="72">
        <v>-2.0600000000000002E-3</v>
      </c>
      <c r="H23" s="72">
        <v>-2.042E-3</v>
      </c>
      <c r="I23" s="72">
        <v>-2.2009999999999998E-3</v>
      </c>
      <c r="J23" s="72">
        <v>-2.0830000000000002E-3</v>
      </c>
      <c r="K23" s="72">
        <v>-2.317E-3</v>
      </c>
      <c r="L23" s="72">
        <v>-2.333E-3</v>
      </c>
      <c r="M23" s="72">
        <v>-2.4840000000000001E-3</v>
      </c>
      <c r="N23" s="72">
        <v>-2.7070000000000002E-3</v>
      </c>
      <c r="O23" s="72">
        <v>-2.3939999999999999E-3</v>
      </c>
      <c r="P23" s="72">
        <v>-2.235E-3</v>
      </c>
      <c r="Q23" s="72">
        <v>-2.212E-3</v>
      </c>
      <c r="R23" s="72">
        <v>-2.124E-3</v>
      </c>
      <c r="S23" s="72">
        <v>-2.052E-3</v>
      </c>
      <c r="T23" s="72">
        <v>-1.794E-3</v>
      </c>
      <c r="U23" s="72">
        <v>-1.4289999999999999E-3</v>
      </c>
      <c r="V23" s="72">
        <v>-9.2400000000000002E-4</v>
      </c>
      <c r="W23" s="72">
        <v>-7.2499999999999995E-4</v>
      </c>
      <c r="X23" s="72">
        <v>-4.0499999999999998E-4</v>
      </c>
      <c r="Y23" s="72">
        <v>0</v>
      </c>
      <c r="Z23" s="72">
        <v>5.5000000000000002E-5</v>
      </c>
      <c r="AA23" s="72">
        <v>-2.8699999999999998E-4</v>
      </c>
      <c r="AB23" s="72">
        <v>-5.2499999999999997E-4</v>
      </c>
      <c r="AC23" s="72">
        <v>-1.2440000000000001E-3</v>
      </c>
      <c r="AD23" s="72">
        <v>-1.67E-3</v>
      </c>
      <c r="AE23" s="72">
        <v>-1.9919999999999998E-3</v>
      </c>
      <c r="AF23" s="72">
        <v>-2.4239999999999999E-3</v>
      </c>
      <c r="AG23" s="72">
        <v>-3.075E-3</v>
      </c>
      <c r="AH23" s="72">
        <v>-3.496E-3</v>
      </c>
      <c r="AI23" s="72">
        <v>-3.5920000000000001E-3</v>
      </c>
    </row>
    <row r="24" spans="1:35" ht="13.5" customHeight="1" x14ac:dyDescent="0.2">
      <c r="A24" s="72">
        <v>-1.8990000000000001E-3</v>
      </c>
      <c r="B24" s="72">
        <v>-1.6789999999999999E-3</v>
      </c>
      <c r="C24" s="72">
        <v>-1.7570000000000001E-3</v>
      </c>
      <c r="D24" s="72">
        <v>-1.645E-3</v>
      </c>
      <c r="E24" s="72">
        <v>-1.5870000000000001E-3</v>
      </c>
      <c r="F24" s="72">
        <v>-1.879E-3</v>
      </c>
      <c r="G24" s="72">
        <v>-2.029E-3</v>
      </c>
      <c r="H24" s="72">
        <v>-2.2529999999999998E-3</v>
      </c>
      <c r="I24" s="72">
        <v>-2.3280000000000002E-3</v>
      </c>
      <c r="J24" s="72">
        <v>-2.5829999999999998E-3</v>
      </c>
      <c r="K24" s="72">
        <v>-2.8340000000000001E-3</v>
      </c>
      <c r="L24" s="72">
        <v>-2.8050000000000002E-3</v>
      </c>
      <c r="M24" s="72">
        <v>-3.225E-3</v>
      </c>
      <c r="N24" s="72">
        <v>-3.2539999999999999E-3</v>
      </c>
      <c r="O24" s="72">
        <v>-3.1770000000000001E-3</v>
      </c>
      <c r="P24" s="72">
        <v>-3.0400000000000002E-3</v>
      </c>
      <c r="Q24" s="72">
        <v>-2.7669999999999999E-3</v>
      </c>
      <c r="R24" s="72">
        <v>-2.5590000000000001E-3</v>
      </c>
      <c r="S24" s="72">
        <v>-2.3770000000000002E-3</v>
      </c>
      <c r="T24" s="72">
        <v>-1.8580000000000001E-3</v>
      </c>
      <c r="U24" s="72">
        <v>-1.358E-3</v>
      </c>
      <c r="V24" s="72">
        <v>-8.7500000000000002E-4</v>
      </c>
      <c r="W24" s="72">
        <v>-5.3300000000000005E-4</v>
      </c>
      <c r="X24" s="72">
        <v>-1.01E-4</v>
      </c>
      <c r="Y24" s="72">
        <v>0</v>
      </c>
      <c r="Z24" s="72">
        <v>-4.3100000000000001E-4</v>
      </c>
      <c r="AA24" s="72">
        <v>-9.7099999999999997E-4</v>
      </c>
      <c r="AB24" s="72">
        <v>-1.3619999999999999E-3</v>
      </c>
      <c r="AC24" s="72">
        <v>-1.539E-3</v>
      </c>
      <c r="AD24" s="72">
        <v>-1.864E-3</v>
      </c>
      <c r="AE24" s="72">
        <v>-2.2209999999999999E-3</v>
      </c>
      <c r="AF24" s="72">
        <v>-2.7959999999999999E-3</v>
      </c>
      <c r="AG24" s="72">
        <v>-3.143E-3</v>
      </c>
      <c r="AH24" s="72">
        <v>-3.3670000000000002E-3</v>
      </c>
      <c r="AI24" s="72">
        <v>-3.4780000000000002E-3</v>
      </c>
    </row>
    <row r="25" spans="1:35" ht="13.5" customHeight="1" x14ac:dyDescent="0.2">
      <c r="A25" s="72">
        <v>-1.291E-3</v>
      </c>
      <c r="B25" s="72">
        <v>-1.256E-3</v>
      </c>
      <c r="C25" s="72">
        <v>-1.276E-3</v>
      </c>
      <c r="D25" s="72">
        <v>-1.101E-3</v>
      </c>
      <c r="E25" s="72">
        <v>-1.387E-3</v>
      </c>
      <c r="F25" s="72">
        <v>-1.696E-3</v>
      </c>
      <c r="G25" s="72">
        <v>-1.9090000000000001E-3</v>
      </c>
      <c r="H25" s="72">
        <v>-1.9859999999999999E-3</v>
      </c>
      <c r="I25" s="72">
        <v>-2.186E-3</v>
      </c>
      <c r="J25" s="72">
        <v>-2.2790000000000002E-3</v>
      </c>
      <c r="K25" s="72">
        <v>-2.245E-3</v>
      </c>
      <c r="L25" s="72">
        <v>-2.4390000000000002E-3</v>
      </c>
      <c r="M25" s="72">
        <v>-2.4190000000000001E-3</v>
      </c>
      <c r="N25" s="72">
        <v>-2.568E-3</v>
      </c>
      <c r="O25" s="72">
        <v>-2.3709999999999998E-3</v>
      </c>
      <c r="P25" s="72">
        <v>-1.9870000000000001E-3</v>
      </c>
      <c r="Q25" s="72">
        <v>-1.9659999999999999E-3</v>
      </c>
      <c r="R25" s="72">
        <v>-1.7279999999999999E-3</v>
      </c>
      <c r="S25" s="72">
        <v>-1.6130000000000001E-3</v>
      </c>
      <c r="T25" s="72">
        <v>-1.178E-3</v>
      </c>
      <c r="U25" s="72">
        <v>-5.44E-4</v>
      </c>
      <c r="V25" s="72">
        <v>-4.0099999999999999E-4</v>
      </c>
      <c r="W25" s="72">
        <v>-2.22E-4</v>
      </c>
      <c r="X25" s="72">
        <v>-1.4899999999999999E-4</v>
      </c>
      <c r="Y25" s="72">
        <v>0</v>
      </c>
      <c r="Z25" s="72">
        <v>1.2E-4</v>
      </c>
      <c r="AA25" s="72">
        <v>-1.26E-4</v>
      </c>
      <c r="AB25" s="72">
        <v>-2.8699999999999998E-4</v>
      </c>
      <c r="AC25" s="72">
        <v>-6.1200000000000002E-4</v>
      </c>
      <c r="AD25" s="72">
        <v>-1.1299999999999999E-3</v>
      </c>
      <c r="AE25" s="72">
        <v>-1.3879999999999999E-3</v>
      </c>
      <c r="AF25" s="72">
        <v>-1.8649999999999999E-3</v>
      </c>
      <c r="AG25" s="72">
        <v>-2.3600000000000001E-3</v>
      </c>
      <c r="AH25" s="72">
        <v>-2.591E-3</v>
      </c>
      <c r="AI25" s="72">
        <v>-2.8010000000000001E-3</v>
      </c>
    </row>
    <row r="26" spans="1:35" ht="13.5" customHeight="1" x14ac:dyDescent="0.2">
      <c r="A26" s="72">
        <v>-2.1440000000000001E-3</v>
      </c>
      <c r="B26" s="72">
        <v>-2.1679999999999998E-3</v>
      </c>
      <c r="C26" s="72">
        <v>-2.0509999999999999E-3</v>
      </c>
      <c r="D26" s="72">
        <v>-1.843E-3</v>
      </c>
      <c r="E26" s="72">
        <v>-2.0330000000000001E-3</v>
      </c>
      <c r="F26" s="72">
        <v>-2.2239999999999998E-3</v>
      </c>
      <c r="G26" s="72">
        <v>-2.264E-3</v>
      </c>
      <c r="H26" s="72">
        <v>-2.3349999999999998E-3</v>
      </c>
      <c r="I26" s="72">
        <v>-2.4299999999999999E-3</v>
      </c>
      <c r="J26" s="72">
        <v>-2.385E-3</v>
      </c>
      <c r="K26" s="72">
        <v>-2.6559999999999999E-3</v>
      </c>
      <c r="L26" s="72">
        <v>-2.6159999999999998E-3</v>
      </c>
      <c r="M26" s="72">
        <v>-2.8479999999999998E-3</v>
      </c>
      <c r="N26" s="72">
        <v>-3.0370000000000002E-3</v>
      </c>
      <c r="O26" s="72">
        <v>-2.7659999999999998E-3</v>
      </c>
      <c r="P26" s="72">
        <v>-2.6080000000000001E-3</v>
      </c>
      <c r="Q26" s="72">
        <v>-2.5469999999999998E-3</v>
      </c>
      <c r="R26" s="72">
        <v>-2.4559999999999998E-3</v>
      </c>
      <c r="S26" s="72">
        <v>-2.199E-3</v>
      </c>
      <c r="T26" s="72">
        <v>-2.013E-3</v>
      </c>
      <c r="U26" s="72">
        <v>-1.6440000000000001E-3</v>
      </c>
      <c r="V26" s="72">
        <v>-1.0280000000000001E-3</v>
      </c>
      <c r="W26" s="72">
        <v>-7.2099999999999996E-4</v>
      </c>
      <c r="X26" s="72">
        <v>-3.6600000000000001E-4</v>
      </c>
      <c r="Y26" s="72">
        <v>0</v>
      </c>
      <c r="Z26" s="72">
        <v>-1.9100000000000001E-4</v>
      </c>
      <c r="AA26" s="72">
        <v>-5.7200000000000003E-4</v>
      </c>
      <c r="AB26" s="72">
        <v>-8.8599999999999996E-4</v>
      </c>
      <c r="AC26" s="72">
        <v>-1.4369999999999999E-3</v>
      </c>
      <c r="AD26" s="72">
        <v>-1.7260000000000001E-3</v>
      </c>
      <c r="AE26" s="72">
        <v>-2.1310000000000001E-3</v>
      </c>
      <c r="AF26" s="72">
        <v>-2.5730000000000002E-3</v>
      </c>
      <c r="AG26" s="72">
        <v>-3.0560000000000001E-3</v>
      </c>
      <c r="AH26" s="72">
        <v>-3.3830000000000002E-3</v>
      </c>
      <c r="AI26" s="72">
        <v>-3.4889999999999999E-3</v>
      </c>
    </row>
    <row r="27" spans="1:35" ht="13.5" customHeight="1" x14ac:dyDescent="0.2">
      <c r="A27" s="72">
        <v>-9.4399999999999996E-4</v>
      </c>
      <c r="B27" s="72">
        <v>-7.6800000000000002E-4</v>
      </c>
      <c r="C27" s="72">
        <v>-9.4700000000000003E-4</v>
      </c>
      <c r="D27" s="72">
        <v>-8.4800000000000001E-4</v>
      </c>
      <c r="E27" s="72">
        <v>-9.3300000000000002E-4</v>
      </c>
      <c r="F27" s="72">
        <v>-1.2440000000000001E-3</v>
      </c>
      <c r="G27" s="72">
        <v>-1.5410000000000001E-3</v>
      </c>
      <c r="H27" s="72">
        <v>-1.7520000000000001E-3</v>
      </c>
      <c r="I27" s="72">
        <v>-1.957E-3</v>
      </c>
      <c r="J27" s="72">
        <v>-2.1389999999999998E-3</v>
      </c>
      <c r="K27" s="72">
        <v>-2.287E-3</v>
      </c>
      <c r="L27" s="72">
        <v>-2.4369999999999999E-3</v>
      </c>
      <c r="M27" s="72">
        <v>-2.787E-3</v>
      </c>
      <c r="N27" s="72">
        <v>-2.8080000000000002E-3</v>
      </c>
      <c r="O27" s="72">
        <v>-2.856E-3</v>
      </c>
      <c r="P27" s="72">
        <v>-2.6220000000000002E-3</v>
      </c>
      <c r="Q27" s="72">
        <v>-2.333E-3</v>
      </c>
      <c r="R27" s="72">
        <v>-2.088E-3</v>
      </c>
      <c r="S27" s="72">
        <v>-1.9559999999999998E-3</v>
      </c>
      <c r="T27" s="72">
        <v>-1.436E-3</v>
      </c>
      <c r="U27" s="72">
        <v>-8.4800000000000001E-4</v>
      </c>
      <c r="V27" s="72">
        <v>-5.3399999999999997E-4</v>
      </c>
      <c r="W27" s="72">
        <v>-2.7399999999999999E-4</v>
      </c>
      <c r="X27" s="72">
        <v>-5.8E-5</v>
      </c>
      <c r="Y27" s="72">
        <v>0</v>
      </c>
      <c r="Z27" s="72">
        <v>-3.3100000000000002E-4</v>
      </c>
      <c r="AA27" s="72">
        <v>-8.3299999999999997E-4</v>
      </c>
      <c r="AB27" s="72">
        <v>-1.0790000000000001E-3</v>
      </c>
      <c r="AC27" s="72">
        <v>-1.245E-3</v>
      </c>
      <c r="AD27" s="72">
        <v>-1.5659999999999999E-3</v>
      </c>
      <c r="AE27" s="72">
        <v>-1.887E-3</v>
      </c>
      <c r="AF27" s="72">
        <v>-2.3869999999999998E-3</v>
      </c>
      <c r="AG27" s="72">
        <v>-2.6970000000000002E-3</v>
      </c>
      <c r="AH27" s="72">
        <v>-2.8700000000000002E-3</v>
      </c>
      <c r="AI27" s="72">
        <v>-2.9580000000000001E-3</v>
      </c>
    </row>
    <row r="28" spans="1:35" ht="13.5" customHeight="1" x14ac:dyDescent="0.2">
      <c r="A28" s="72">
        <v>-9.2299999999999999E-4</v>
      </c>
      <c r="B28" s="72">
        <v>-1.0399999999999999E-3</v>
      </c>
      <c r="C28" s="72">
        <v>-1.0089999999999999E-3</v>
      </c>
      <c r="D28" s="72">
        <v>-8.6799999999999996E-4</v>
      </c>
      <c r="E28" s="72">
        <v>-1.253E-3</v>
      </c>
      <c r="F28" s="72">
        <v>-1.524E-3</v>
      </c>
      <c r="G28" s="72">
        <v>-1.7080000000000001E-3</v>
      </c>
      <c r="H28" s="72">
        <v>-1.797E-3</v>
      </c>
      <c r="I28" s="72">
        <v>-2.0240000000000002E-3</v>
      </c>
      <c r="J28" s="72">
        <v>-2.032E-3</v>
      </c>
      <c r="K28" s="72">
        <v>-2.1189999999999998E-3</v>
      </c>
      <c r="L28" s="72">
        <v>-2.183E-3</v>
      </c>
      <c r="M28" s="72">
        <v>-2.173E-3</v>
      </c>
      <c r="N28" s="72">
        <v>-2.418E-3</v>
      </c>
      <c r="O28" s="72">
        <v>-2.1749999999999999E-3</v>
      </c>
      <c r="P28" s="72">
        <v>-1.835E-3</v>
      </c>
      <c r="Q28" s="72">
        <v>-1.8550000000000001E-3</v>
      </c>
      <c r="R28" s="72">
        <v>-1.7390000000000001E-3</v>
      </c>
      <c r="S28" s="72">
        <v>-1.5610000000000001E-3</v>
      </c>
      <c r="T28" s="72">
        <v>-1.2329999999999999E-3</v>
      </c>
      <c r="U28" s="72">
        <v>-7.76E-4</v>
      </c>
      <c r="V28" s="72">
        <v>-5.6800000000000004E-4</v>
      </c>
      <c r="W28" s="72">
        <v>-4.1100000000000002E-4</v>
      </c>
      <c r="X28" s="72">
        <v>-2.2499999999999999E-4</v>
      </c>
      <c r="Y28" s="72">
        <v>0</v>
      </c>
      <c r="Z28" s="72">
        <v>9.0000000000000002E-6</v>
      </c>
      <c r="AA28" s="72">
        <v>-1.3200000000000001E-4</v>
      </c>
      <c r="AB28" s="72">
        <v>-2.9E-4</v>
      </c>
      <c r="AC28" s="72">
        <v>-7.9799999999999999E-4</v>
      </c>
      <c r="AD28" s="72">
        <v>-1.256E-3</v>
      </c>
      <c r="AE28" s="72">
        <v>-1.5510000000000001E-3</v>
      </c>
      <c r="AF28" s="72">
        <v>-1.939E-3</v>
      </c>
      <c r="AG28" s="72">
        <v>-2.4269999999999999E-3</v>
      </c>
      <c r="AH28" s="72">
        <v>-2.6879999999999999E-3</v>
      </c>
      <c r="AI28" s="72">
        <v>-2.9269999999999999E-3</v>
      </c>
    </row>
    <row r="29" spans="1:35" ht="13.5" customHeight="1" x14ac:dyDescent="0.2">
      <c r="A29" s="72">
        <v>-1.4189999999999999E-3</v>
      </c>
      <c r="B29" s="72">
        <v>-1.413E-3</v>
      </c>
      <c r="C29" s="72">
        <v>-1.4480000000000001E-3</v>
      </c>
      <c r="D29" s="72">
        <v>-1.32E-3</v>
      </c>
      <c r="E29" s="72">
        <v>-1.464E-3</v>
      </c>
      <c r="F29" s="72">
        <v>-1.67E-3</v>
      </c>
      <c r="G29" s="72">
        <v>-1.836E-3</v>
      </c>
      <c r="H29" s="72">
        <v>-1.9819999999999998E-3</v>
      </c>
      <c r="I29" s="72">
        <v>-2.0699999999999998E-3</v>
      </c>
      <c r="J29" s="72">
        <v>-2.215E-3</v>
      </c>
      <c r="K29" s="72">
        <v>-2.5200000000000001E-3</v>
      </c>
      <c r="L29" s="72">
        <v>-2.4780000000000002E-3</v>
      </c>
      <c r="M29" s="72">
        <v>-2.9190000000000002E-3</v>
      </c>
      <c r="N29" s="72">
        <v>-3.042E-3</v>
      </c>
      <c r="O29" s="72">
        <v>-2.8679999999999999E-3</v>
      </c>
      <c r="P29" s="72">
        <v>-2.7690000000000002E-3</v>
      </c>
      <c r="Q29" s="72">
        <v>-2.5560000000000001E-3</v>
      </c>
      <c r="R29" s="72">
        <v>-2.3930000000000002E-3</v>
      </c>
      <c r="S29" s="72">
        <v>-2.199E-3</v>
      </c>
      <c r="T29" s="72">
        <v>-1.9449999999999999E-3</v>
      </c>
      <c r="U29" s="72">
        <v>-1.485E-3</v>
      </c>
      <c r="V29" s="72">
        <v>-8.7299999999999997E-4</v>
      </c>
      <c r="W29" s="72">
        <v>-6.5099999999999999E-4</v>
      </c>
      <c r="X29" s="72">
        <v>-2.6699999999999998E-4</v>
      </c>
      <c r="Y29" s="72">
        <v>0</v>
      </c>
      <c r="Z29" s="72">
        <v>-3.1100000000000002E-4</v>
      </c>
      <c r="AA29" s="72">
        <v>-8.5099999999999998E-4</v>
      </c>
      <c r="AB29" s="72">
        <v>-1.1850000000000001E-3</v>
      </c>
      <c r="AC29" s="72">
        <v>-1.5529999999999999E-3</v>
      </c>
      <c r="AD29" s="72">
        <v>-1.9090000000000001E-3</v>
      </c>
      <c r="AE29" s="72">
        <v>-2.2360000000000001E-3</v>
      </c>
      <c r="AF29" s="72">
        <v>-2.6340000000000001E-3</v>
      </c>
      <c r="AG29" s="72">
        <v>-3.0530000000000002E-3</v>
      </c>
      <c r="AH29" s="72">
        <v>-3.3430000000000001E-3</v>
      </c>
      <c r="AI29" s="72">
        <v>-3.3110000000000001E-3</v>
      </c>
    </row>
    <row r="30" spans="1:35" ht="13.5" customHeight="1" x14ac:dyDescent="0.2">
      <c r="A30" s="72">
        <v>-1.6100000000000001E-4</v>
      </c>
      <c r="B30" s="72">
        <v>-1.07E-4</v>
      </c>
      <c r="C30" s="72">
        <v>-3.3599999999999998E-4</v>
      </c>
      <c r="D30" s="72">
        <v>-2.3800000000000001E-4</v>
      </c>
      <c r="E30" s="72">
        <v>-4.9700000000000005E-4</v>
      </c>
      <c r="F30" s="72">
        <v>-8.3900000000000001E-4</v>
      </c>
      <c r="G30" s="72">
        <v>-1.2130000000000001E-3</v>
      </c>
      <c r="H30" s="72">
        <v>-1.4630000000000001E-3</v>
      </c>
      <c r="I30" s="72">
        <v>-1.671E-3</v>
      </c>
      <c r="J30" s="72">
        <v>-1.964E-3</v>
      </c>
      <c r="K30" s="72">
        <v>-1.9750000000000002E-3</v>
      </c>
      <c r="L30" s="72">
        <v>-2.215E-3</v>
      </c>
      <c r="M30" s="72">
        <v>-2.4229999999999998E-3</v>
      </c>
      <c r="N30" s="72">
        <v>-2.4239999999999999E-3</v>
      </c>
      <c r="O30" s="72">
        <v>-2.4580000000000001E-3</v>
      </c>
      <c r="P30" s="72">
        <v>-2.196E-3</v>
      </c>
      <c r="Q30" s="72">
        <v>-1.9449999999999999E-3</v>
      </c>
      <c r="R30" s="72">
        <v>-1.7819999999999999E-3</v>
      </c>
      <c r="S30" s="72">
        <v>-1.6180000000000001E-3</v>
      </c>
      <c r="T30" s="72">
        <v>-1.0870000000000001E-3</v>
      </c>
      <c r="U30" s="72">
        <v>-5.2999999999999998E-4</v>
      </c>
      <c r="V30" s="72">
        <v>-3.3599999999999998E-4</v>
      </c>
      <c r="W30" s="72">
        <v>-1.36E-4</v>
      </c>
      <c r="X30" s="72">
        <v>1.7E-5</v>
      </c>
      <c r="Y30" s="72">
        <v>0</v>
      </c>
      <c r="Z30" s="72">
        <v>-2.1699999999999999E-4</v>
      </c>
      <c r="AA30" s="72">
        <v>-6.1200000000000002E-4</v>
      </c>
      <c r="AB30" s="72">
        <v>-7.4799999999999997E-4</v>
      </c>
      <c r="AC30" s="72">
        <v>-9.7599999999999998E-4</v>
      </c>
      <c r="AD30" s="72">
        <v>-1.3519999999999999E-3</v>
      </c>
      <c r="AE30" s="72">
        <v>-1.6379999999999999E-3</v>
      </c>
      <c r="AF30" s="72">
        <v>-2.117E-3</v>
      </c>
      <c r="AG30" s="72">
        <v>-2.4840000000000001E-3</v>
      </c>
      <c r="AH30" s="72">
        <v>-2.601E-3</v>
      </c>
      <c r="AI30" s="72">
        <v>-2.6940000000000002E-3</v>
      </c>
    </row>
    <row r="31" spans="1:35" ht="13.5" customHeight="1" x14ac:dyDescent="0.2">
      <c r="A31" s="72">
        <v>-2.5999999999999998E-5</v>
      </c>
      <c r="B31" s="72">
        <v>-2.7099999999999997E-4</v>
      </c>
      <c r="C31" s="72">
        <v>-3.1799999999999998E-4</v>
      </c>
      <c r="D31" s="72">
        <v>-2.1000000000000001E-4</v>
      </c>
      <c r="E31" s="72">
        <v>-6.5899999999999997E-4</v>
      </c>
      <c r="F31" s="72">
        <v>-9.77E-4</v>
      </c>
      <c r="G31" s="72">
        <v>-1.1869999999999999E-3</v>
      </c>
      <c r="H31" s="72">
        <v>-1.2949999999999999E-3</v>
      </c>
      <c r="I31" s="72">
        <v>-1.47E-3</v>
      </c>
      <c r="J31" s="72">
        <v>-1.4989999999999999E-3</v>
      </c>
      <c r="K31" s="72">
        <v>-1.7489999999999999E-3</v>
      </c>
      <c r="L31" s="72">
        <v>-1.836E-3</v>
      </c>
      <c r="M31" s="72">
        <v>-1.9819999999999998E-3</v>
      </c>
      <c r="N31" s="72">
        <v>-2.2880000000000001E-3</v>
      </c>
      <c r="O31" s="72">
        <v>-2.013E-3</v>
      </c>
      <c r="P31" s="72">
        <v>-1.768E-3</v>
      </c>
      <c r="Q31" s="72">
        <v>-1.89E-3</v>
      </c>
      <c r="R31" s="72">
        <v>-1.7799999999999999E-3</v>
      </c>
      <c r="S31" s="72">
        <v>-1.611E-3</v>
      </c>
      <c r="T31" s="72">
        <v>-1.403E-3</v>
      </c>
      <c r="U31" s="72">
        <v>-9.990000000000001E-4</v>
      </c>
      <c r="V31" s="72">
        <v>-6.4099999999999997E-4</v>
      </c>
      <c r="W31" s="72">
        <v>-5.2099999999999998E-4</v>
      </c>
      <c r="X31" s="72">
        <v>-3.1599999999999998E-4</v>
      </c>
      <c r="Y31" s="72">
        <v>0</v>
      </c>
      <c r="Z31" s="72">
        <v>-3.0000000000000001E-5</v>
      </c>
      <c r="AA31" s="72">
        <v>-3.1199999999999999E-4</v>
      </c>
      <c r="AB31" s="72">
        <v>-5.7399999999999997E-4</v>
      </c>
      <c r="AC31" s="72">
        <v>-1.093E-3</v>
      </c>
      <c r="AD31" s="72">
        <v>-1.521E-3</v>
      </c>
      <c r="AE31" s="72">
        <v>-1.859E-3</v>
      </c>
      <c r="AF31" s="72">
        <v>-2.264E-3</v>
      </c>
      <c r="AG31" s="72">
        <v>-2.6809999999999998E-3</v>
      </c>
      <c r="AH31" s="72">
        <v>-3.0179999999999998E-3</v>
      </c>
      <c r="AI31" s="72">
        <v>-3.1020000000000002E-3</v>
      </c>
    </row>
    <row r="32" spans="1:35" ht="13.5" customHeight="1" x14ac:dyDescent="0.2">
      <c r="A32" s="72">
        <v>-1.03E-4</v>
      </c>
      <c r="B32" s="72">
        <v>-9.5000000000000005E-5</v>
      </c>
      <c r="C32" s="72">
        <v>-3.1500000000000001E-4</v>
      </c>
      <c r="D32" s="72">
        <v>-2.43E-4</v>
      </c>
      <c r="E32" s="72">
        <v>-4.57E-4</v>
      </c>
      <c r="F32" s="72">
        <v>-7.4799999999999997E-4</v>
      </c>
      <c r="G32" s="72">
        <v>-1.031E-3</v>
      </c>
      <c r="H32" s="72">
        <v>-1.369E-3</v>
      </c>
      <c r="I32" s="72">
        <v>-1.487E-3</v>
      </c>
      <c r="J32" s="72">
        <v>-1.727E-3</v>
      </c>
      <c r="K32" s="72">
        <v>-2.032E-3</v>
      </c>
      <c r="L32" s="72">
        <v>-2.1280000000000001E-3</v>
      </c>
      <c r="M32" s="72">
        <v>-2.5609999999999999E-3</v>
      </c>
      <c r="N32" s="72">
        <v>-2.6830000000000001E-3</v>
      </c>
      <c r="O32" s="72">
        <v>-2.6570000000000001E-3</v>
      </c>
      <c r="P32" s="72">
        <v>-2.5699999999999998E-3</v>
      </c>
      <c r="Q32" s="72">
        <v>-2.3089999999999999E-3</v>
      </c>
      <c r="R32" s="72">
        <v>-2.1589999999999999E-3</v>
      </c>
      <c r="S32" s="72">
        <v>-1.9740000000000001E-3</v>
      </c>
      <c r="T32" s="72">
        <v>-1.6119999999999999E-3</v>
      </c>
      <c r="U32" s="72">
        <v>-1.1280000000000001E-3</v>
      </c>
      <c r="V32" s="72">
        <v>-6.8900000000000005E-4</v>
      </c>
      <c r="W32" s="72">
        <v>-4.3199999999999998E-4</v>
      </c>
      <c r="X32" s="72">
        <v>-1.26E-4</v>
      </c>
      <c r="Y32" s="72">
        <v>0</v>
      </c>
      <c r="Z32" s="72">
        <v>-3.5100000000000002E-4</v>
      </c>
      <c r="AA32" s="72">
        <v>-9.2599999999999996E-4</v>
      </c>
      <c r="AB32" s="72">
        <v>-1.2700000000000001E-3</v>
      </c>
      <c r="AC32" s="72">
        <v>-1.5560000000000001E-3</v>
      </c>
      <c r="AD32" s="72">
        <v>-1.8680000000000001E-3</v>
      </c>
      <c r="AE32" s="72">
        <v>-2.1840000000000002E-3</v>
      </c>
      <c r="AF32" s="72">
        <v>-2.5609999999999999E-3</v>
      </c>
      <c r="AG32" s="72">
        <v>-2.934E-3</v>
      </c>
      <c r="AH32" s="72">
        <v>-3.1389999999999999E-3</v>
      </c>
      <c r="AI32" s="72">
        <v>-3.0950000000000001E-3</v>
      </c>
    </row>
    <row r="33" spans="1:35" ht="13.5" customHeight="1" x14ac:dyDescent="0.2">
      <c r="A33" s="72">
        <v>7.3999999999999999E-4</v>
      </c>
      <c r="B33" s="72">
        <v>6.0400000000000004E-4</v>
      </c>
      <c r="C33" s="72">
        <v>3.5300000000000002E-4</v>
      </c>
      <c r="D33" s="72">
        <v>4.4700000000000002E-4</v>
      </c>
      <c r="E33" s="72">
        <v>1.4E-5</v>
      </c>
      <c r="F33" s="72">
        <v>-3.6900000000000002E-4</v>
      </c>
      <c r="G33" s="72">
        <v>-7.9799999999999999E-4</v>
      </c>
      <c r="H33" s="72">
        <v>-9.5500000000000001E-4</v>
      </c>
      <c r="I33" s="72">
        <v>-1.271E-3</v>
      </c>
      <c r="J33" s="72">
        <v>-1.449E-3</v>
      </c>
      <c r="K33" s="72">
        <v>-1.6169999999999999E-3</v>
      </c>
      <c r="L33" s="72">
        <v>-1.805E-3</v>
      </c>
      <c r="M33" s="72">
        <v>-1.9269999999999999E-3</v>
      </c>
      <c r="N33" s="72">
        <v>-2.134E-3</v>
      </c>
      <c r="O33" s="72">
        <v>-2.0279999999999999E-3</v>
      </c>
      <c r="P33" s="72">
        <v>-1.7799999999999999E-3</v>
      </c>
      <c r="Q33" s="72">
        <v>-1.673E-3</v>
      </c>
      <c r="R33" s="72">
        <v>-1.5039999999999999E-3</v>
      </c>
      <c r="S33" s="72">
        <v>-1.4109999999999999E-3</v>
      </c>
      <c r="T33" s="72">
        <v>-9.810000000000001E-4</v>
      </c>
      <c r="U33" s="72">
        <v>-4.4299999999999998E-4</v>
      </c>
      <c r="V33" s="72">
        <v>-3.19E-4</v>
      </c>
      <c r="W33" s="72">
        <v>-1.9000000000000001E-4</v>
      </c>
      <c r="X33" s="72">
        <v>-9.1000000000000003E-5</v>
      </c>
      <c r="Y33" s="72">
        <v>0</v>
      </c>
      <c r="Z33" s="72">
        <v>-9.2999999999999997E-5</v>
      </c>
      <c r="AA33" s="72">
        <v>-4.0200000000000001E-4</v>
      </c>
      <c r="AB33" s="72">
        <v>-5.5099999999999995E-4</v>
      </c>
      <c r="AC33" s="72">
        <v>-8.8999999999999995E-4</v>
      </c>
      <c r="AD33" s="72">
        <v>-1.3450000000000001E-3</v>
      </c>
      <c r="AE33" s="72">
        <v>-1.635E-3</v>
      </c>
      <c r="AF33" s="72">
        <v>-2.065E-3</v>
      </c>
      <c r="AG33" s="72">
        <v>-2.3900000000000002E-3</v>
      </c>
      <c r="AH33" s="72">
        <v>-2.6359999999999999E-3</v>
      </c>
      <c r="AI33" s="72">
        <v>-2.7420000000000001E-3</v>
      </c>
    </row>
    <row r="34" spans="1:35" ht="13.5" customHeight="1" x14ac:dyDescent="0.2">
      <c r="A34" s="72">
        <v>4.06E-4</v>
      </c>
      <c r="B34" s="72">
        <v>1.9599999999999999E-4</v>
      </c>
      <c r="C34" s="72">
        <v>8.7000000000000001E-5</v>
      </c>
      <c r="D34" s="72">
        <v>1.8100000000000001E-4</v>
      </c>
      <c r="E34" s="72">
        <v>-2.3499999999999999E-4</v>
      </c>
      <c r="F34" s="72">
        <v>-5.5900000000000004E-4</v>
      </c>
      <c r="G34" s="72">
        <v>-7.8600000000000002E-4</v>
      </c>
      <c r="H34" s="72">
        <v>-1.024E-3</v>
      </c>
      <c r="I34" s="72">
        <v>-1.1739999999999999E-3</v>
      </c>
      <c r="J34" s="72">
        <v>-1.323E-3</v>
      </c>
      <c r="K34" s="72">
        <v>-1.6119999999999999E-3</v>
      </c>
      <c r="L34" s="72">
        <v>-1.701E-3</v>
      </c>
      <c r="M34" s="72">
        <v>-1.9819999999999998E-3</v>
      </c>
      <c r="N34" s="72">
        <v>-2.2560000000000002E-3</v>
      </c>
      <c r="O34" s="72">
        <v>-2.0820000000000001E-3</v>
      </c>
      <c r="P34" s="72">
        <v>-1.9650000000000002E-3</v>
      </c>
      <c r="Q34" s="72">
        <v>-1.9840000000000001E-3</v>
      </c>
      <c r="R34" s="72">
        <v>-1.9189999999999999E-3</v>
      </c>
      <c r="S34" s="72">
        <v>-1.7520000000000001E-3</v>
      </c>
      <c r="T34" s="72">
        <v>-1.534E-3</v>
      </c>
      <c r="U34" s="72">
        <v>-1.1479999999999999E-3</v>
      </c>
      <c r="V34" s="72">
        <v>-7.1199999999999996E-4</v>
      </c>
      <c r="W34" s="72">
        <v>-5.7499999999999999E-4</v>
      </c>
      <c r="X34" s="72">
        <v>-3.0699999999999998E-4</v>
      </c>
      <c r="Y34" s="72">
        <v>0</v>
      </c>
      <c r="Z34" s="72">
        <v>-1.6200000000000001E-4</v>
      </c>
      <c r="AA34" s="72">
        <v>-5.7899999999999998E-4</v>
      </c>
      <c r="AB34" s="72">
        <v>-8.7699999999999996E-4</v>
      </c>
      <c r="AC34" s="72">
        <v>-1.3619999999999999E-3</v>
      </c>
      <c r="AD34" s="72">
        <v>-1.7279999999999999E-3</v>
      </c>
      <c r="AE34" s="72">
        <v>-2.049E-3</v>
      </c>
      <c r="AF34" s="72">
        <v>-2.444E-3</v>
      </c>
      <c r="AG34" s="72">
        <v>-2.8509999999999998E-3</v>
      </c>
      <c r="AH34" s="72">
        <v>-3.1610000000000002E-3</v>
      </c>
      <c r="AI34" s="72">
        <v>-3.1129999999999999E-3</v>
      </c>
    </row>
    <row r="35" spans="1:35" ht="13.5" customHeight="1" x14ac:dyDescent="0.2">
      <c r="A35" s="72">
        <v>7.3899999999999997E-4</v>
      </c>
      <c r="B35" s="72">
        <v>7.3399999999999995E-4</v>
      </c>
      <c r="C35" s="72">
        <v>4.28E-4</v>
      </c>
      <c r="D35" s="72">
        <v>4.7100000000000001E-4</v>
      </c>
      <c r="E35" s="72">
        <v>1.75E-4</v>
      </c>
      <c r="F35" s="72">
        <v>-1.7699999999999999E-4</v>
      </c>
      <c r="G35" s="72">
        <v>-5.6499999999999996E-4</v>
      </c>
      <c r="H35" s="72">
        <v>-8.7100000000000003E-4</v>
      </c>
      <c r="I35" s="72">
        <v>-1.091E-3</v>
      </c>
      <c r="J35" s="72">
        <v>-1.374E-3</v>
      </c>
      <c r="K35" s="72">
        <v>-1.6249999999999999E-3</v>
      </c>
      <c r="L35" s="72">
        <v>-1.843E-3</v>
      </c>
      <c r="M35" s="72">
        <v>-2.1779999999999998E-3</v>
      </c>
      <c r="N35" s="72">
        <v>-2.3159999999999999E-3</v>
      </c>
      <c r="O35" s="72">
        <v>-2.3779999999999999E-3</v>
      </c>
      <c r="P35" s="72">
        <v>-2.2430000000000002E-3</v>
      </c>
      <c r="Q35" s="72">
        <v>-1.9610000000000001E-3</v>
      </c>
      <c r="R35" s="72">
        <v>-1.745E-3</v>
      </c>
      <c r="S35" s="72">
        <v>-1.658E-3</v>
      </c>
      <c r="T35" s="72">
        <v>-1.245E-3</v>
      </c>
      <c r="U35" s="72">
        <v>-7.8700000000000005E-4</v>
      </c>
      <c r="V35" s="72">
        <v>-4.4900000000000002E-4</v>
      </c>
      <c r="W35" s="72">
        <v>-2.5399999999999999E-4</v>
      </c>
      <c r="X35" s="72">
        <v>-6.6000000000000005E-5</v>
      </c>
      <c r="Y35" s="72">
        <v>0</v>
      </c>
      <c r="Z35" s="72">
        <v>-3.1199999999999999E-4</v>
      </c>
      <c r="AA35" s="72">
        <v>-8.3199999999999995E-4</v>
      </c>
      <c r="AB35" s="72">
        <v>-1.093E-3</v>
      </c>
      <c r="AC35" s="72">
        <v>-1.2930000000000001E-3</v>
      </c>
      <c r="AD35" s="72">
        <v>-1.6540000000000001E-3</v>
      </c>
      <c r="AE35" s="72">
        <v>-1.9380000000000001E-3</v>
      </c>
      <c r="AF35" s="72">
        <v>-2.2910000000000001E-3</v>
      </c>
      <c r="AG35" s="72">
        <v>-2.601E-3</v>
      </c>
      <c r="AH35" s="72">
        <v>-2.7669999999999999E-3</v>
      </c>
      <c r="AI35" s="72">
        <v>-2.7390000000000001E-3</v>
      </c>
    </row>
    <row r="36" spans="1:35" ht="13.5" customHeight="1" x14ac:dyDescent="0.2">
      <c r="A36" s="72">
        <v>6.2799999999999998E-4</v>
      </c>
      <c r="B36" s="72">
        <v>4.2299999999999998E-4</v>
      </c>
      <c r="C36" s="72">
        <v>2.6600000000000001E-4</v>
      </c>
      <c r="D36" s="72">
        <v>3.9399999999999998E-4</v>
      </c>
      <c r="E36" s="72">
        <v>-4.8000000000000001E-5</v>
      </c>
      <c r="F36" s="72">
        <v>-4.37E-4</v>
      </c>
      <c r="G36" s="72">
        <v>-7.7300000000000003E-4</v>
      </c>
      <c r="H36" s="72">
        <v>-9.5200000000000005E-4</v>
      </c>
      <c r="I36" s="72">
        <v>-1.2199999999999999E-3</v>
      </c>
      <c r="J36" s="72">
        <v>-1.3439999999999999E-3</v>
      </c>
      <c r="K36" s="72">
        <v>-1.5659999999999999E-3</v>
      </c>
      <c r="L36" s="72">
        <v>-1.7049999999999999E-3</v>
      </c>
      <c r="M36" s="72">
        <v>-1.843E-3</v>
      </c>
      <c r="N36" s="72">
        <v>-2.1229999999999999E-3</v>
      </c>
      <c r="O36" s="72">
        <v>-1.9369999999999999E-3</v>
      </c>
      <c r="P36" s="72">
        <v>-1.7329999999999999E-3</v>
      </c>
      <c r="Q36" s="72">
        <v>-1.7440000000000001E-3</v>
      </c>
      <c r="R36" s="72">
        <v>-1.596E-3</v>
      </c>
      <c r="S36" s="72">
        <v>-1.4419999999999999E-3</v>
      </c>
      <c r="T36" s="72">
        <v>-1.1329999999999999E-3</v>
      </c>
      <c r="U36" s="72">
        <v>-6.8400000000000004E-4</v>
      </c>
      <c r="V36" s="72">
        <v>-4.8799999999999999E-4</v>
      </c>
      <c r="W36" s="72">
        <v>-3.1700000000000001E-4</v>
      </c>
      <c r="X36" s="72">
        <v>-1.8100000000000001E-4</v>
      </c>
      <c r="Y36" s="72">
        <v>0</v>
      </c>
      <c r="Z36" s="72">
        <v>-7.4999999999999993E-5</v>
      </c>
      <c r="AA36" s="72">
        <v>-3.39E-4</v>
      </c>
      <c r="AB36" s="72">
        <v>-5.2400000000000005E-4</v>
      </c>
      <c r="AC36" s="72">
        <v>-9.7400000000000004E-4</v>
      </c>
      <c r="AD36" s="72">
        <v>-1.384E-3</v>
      </c>
      <c r="AE36" s="72">
        <v>-1.66E-3</v>
      </c>
      <c r="AF36" s="72">
        <v>-2.0990000000000002E-3</v>
      </c>
      <c r="AG36" s="72">
        <v>-2.4350000000000001E-3</v>
      </c>
      <c r="AH36" s="72">
        <v>-2.6329999999999999E-3</v>
      </c>
      <c r="AI36" s="72">
        <v>-2.712E-3</v>
      </c>
    </row>
    <row r="37" spans="1:35" ht="13.5" customHeight="1" x14ac:dyDescent="0.2">
      <c r="A37" s="72">
        <v>1.6000000000000001E-4</v>
      </c>
      <c r="B37" s="72">
        <v>3.8000000000000002E-5</v>
      </c>
      <c r="C37" s="72">
        <v>-9.8999999999999994E-5</v>
      </c>
      <c r="D37" s="72">
        <v>2.6999999999999999E-5</v>
      </c>
      <c r="E37" s="72">
        <v>-3.1E-4</v>
      </c>
      <c r="F37" s="72">
        <v>-6.0800000000000003E-4</v>
      </c>
      <c r="G37" s="72">
        <v>-8.7100000000000003E-4</v>
      </c>
      <c r="H37" s="72">
        <v>-1.1609999999999999E-3</v>
      </c>
      <c r="I37" s="72">
        <v>-1.289E-3</v>
      </c>
      <c r="J37" s="72">
        <v>-1.4909999999999999E-3</v>
      </c>
      <c r="K37" s="72">
        <v>-1.7930000000000001E-3</v>
      </c>
      <c r="L37" s="72">
        <v>-1.908E-3</v>
      </c>
      <c r="M37" s="72">
        <v>-2.2200000000000002E-3</v>
      </c>
      <c r="N37" s="72">
        <v>-2.4810000000000001E-3</v>
      </c>
      <c r="O37" s="72">
        <v>-2.4009999999999999E-3</v>
      </c>
      <c r="P37" s="72">
        <v>-2.2169999999999998E-3</v>
      </c>
      <c r="Q37" s="72">
        <v>-2.1549999999999998E-3</v>
      </c>
      <c r="R37" s="72">
        <v>-2.0609999999999999E-3</v>
      </c>
      <c r="S37" s="72">
        <v>-1.884E-3</v>
      </c>
      <c r="T37" s="72">
        <v>-1.588E-3</v>
      </c>
      <c r="U37" s="72">
        <v>-1.127E-3</v>
      </c>
      <c r="V37" s="72">
        <v>-7.2599999999999997E-4</v>
      </c>
      <c r="W37" s="72">
        <v>-5.1099999999999995E-4</v>
      </c>
      <c r="X37" s="72">
        <v>-2.4000000000000001E-4</v>
      </c>
      <c r="Y37" s="72">
        <v>0</v>
      </c>
      <c r="Z37" s="72">
        <v>-2.5099999999999998E-4</v>
      </c>
      <c r="AA37" s="72">
        <v>-7.2000000000000005E-4</v>
      </c>
      <c r="AB37" s="72">
        <v>-1.031E-3</v>
      </c>
      <c r="AC37" s="72">
        <v>-1.415E-3</v>
      </c>
      <c r="AD37" s="72">
        <v>-1.7570000000000001E-3</v>
      </c>
      <c r="AE37" s="72">
        <v>-2.0500000000000002E-3</v>
      </c>
      <c r="AF37" s="72">
        <v>-2.3879999999999999E-3</v>
      </c>
      <c r="AG37" s="72">
        <v>-2.7339999999999999E-3</v>
      </c>
      <c r="AH37" s="72">
        <v>-2.908E-3</v>
      </c>
      <c r="AI37" s="72">
        <v>-2.8649999999999999E-3</v>
      </c>
    </row>
    <row r="38" spans="1:35" ht="13.5" customHeight="1" x14ac:dyDescent="0.2">
      <c r="A38" s="72">
        <v>6.0899999999999995E-4</v>
      </c>
      <c r="B38" s="72">
        <v>5.3700000000000004E-4</v>
      </c>
      <c r="C38" s="72">
        <v>2.2800000000000001E-4</v>
      </c>
      <c r="D38" s="72">
        <v>3.3100000000000002E-4</v>
      </c>
      <c r="E38" s="72">
        <v>-1.2999999999999999E-5</v>
      </c>
      <c r="F38" s="72">
        <v>-3.8299999999999999E-4</v>
      </c>
      <c r="G38" s="72">
        <v>-7.7300000000000003E-4</v>
      </c>
      <c r="H38" s="72">
        <v>-1.057E-3</v>
      </c>
      <c r="I38" s="72">
        <v>-1.335E-3</v>
      </c>
      <c r="J38" s="72">
        <v>-1.537E-3</v>
      </c>
      <c r="K38" s="72">
        <v>-1.7309999999999999E-3</v>
      </c>
      <c r="L38" s="72">
        <v>-1.936E-3</v>
      </c>
      <c r="M38" s="72">
        <v>-2.2139999999999998E-3</v>
      </c>
      <c r="N38" s="72">
        <v>-2.3640000000000002E-3</v>
      </c>
      <c r="O38" s="72">
        <v>-2.3349999999999998E-3</v>
      </c>
      <c r="P38" s="72">
        <v>-2.1350000000000002E-3</v>
      </c>
      <c r="Q38" s="72">
        <v>-1.928E-3</v>
      </c>
      <c r="R38" s="72">
        <v>-1.7730000000000001E-3</v>
      </c>
      <c r="S38" s="72">
        <v>-1.65E-3</v>
      </c>
      <c r="T38" s="72">
        <v>-1.2099999999999999E-3</v>
      </c>
      <c r="U38" s="72">
        <v>-7.5799999999999999E-4</v>
      </c>
      <c r="V38" s="72">
        <v>-4.8999999999999998E-4</v>
      </c>
      <c r="W38" s="72">
        <v>-2.9700000000000001E-4</v>
      </c>
      <c r="X38" s="72">
        <v>-1E-4</v>
      </c>
      <c r="Y38" s="72">
        <v>0</v>
      </c>
      <c r="Z38" s="72">
        <v>-2.2499999999999999E-4</v>
      </c>
      <c r="AA38" s="72">
        <v>-6.5499999999999998E-4</v>
      </c>
      <c r="AB38" s="72">
        <v>-8.7900000000000001E-4</v>
      </c>
      <c r="AC38" s="72">
        <v>-1.1169999999999999E-3</v>
      </c>
      <c r="AD38" s="72">
        <v>-1.516E-3</v>
      </c>
      <c r="AE38" s="72">
        <v>-1.789E-3</v>
      </c>
      <c r="AF38" s="72">
        <v>-2.202E-3</v>
      </c>
      <c r="AG38" s="72">
        <v>-2.4239999999999999E-3</v>
      </c>
      <c r="AH38" s="72">
        <v>-2.568E-3</v>
      </c>
      <c r="AI38" s="72">
        <v>-2.539E-3</v>
      </c>
    </row>
    <row r="39" spans="1:35" ht="13.5" customHeight="1" x14ac:dyDescent="0.2">
      <c r="A39" s="72">
        <v>8.3000000000000001E-4</v>
      </c>
      <c r="B39" s="72">
        <v>5.9999999999999995E-4</v>
      </c>
      <c r="C39" s="72">
        <v>4.5100000000000001E-4</v>
      </c>
      <c r="D39" s="72">
        <v>5.5500000000000005E-4</v>
      </c>
      <c r="E39" s="72">
        <v>9.8999999999999994E-5</v>
      </c>
      <c r="F39" s="72">
        <v>-2.43E-4</v>
      </c>
      <c r="G39" s="72">
        <v>-5.8200000000000005E-4</v>
      </c>
      <c r="H39" s="72">
        <v>-8.0900000000000004E-4</v>
      </c>
      <c r="I39" s="72">
        <v>-1.005E-3</v>
      </c>
      <c r="J39" s="72">
        <v>-1.193E-3</v>
      </c>
      <c r="K39" s="72">
        <v>-1.4339999999999999E-3</v>
      </c>
      <c r="L39" s="72">
        <v>-1.5770000000000001E-3</v>
      </c>
      <c r="M39" s="72">
        <v>-1.7619999999999999E-3</v>
      </c>
      <c r="N39" s="72">
        <v>-2.0769999999999999E-3</v>
      </c>
      <c r="O39" s="72">
        <v>-1.905E-3</v>
      </c>
      <c r="P39" s="72">
        <v>-1.725E-3</v>
      </c>
      <c r="Q39" s="72">
        <v>-1.763E-3</v>
      </c>
      <c r="R39" s="72">
        <v>-1.6280000000000001E-3</v>
      </c>
      <c r="S39" s="72">
        <v>-1.5380000000000001E-3</v>
      </c>
      <c r="T39" s="72">
        <v>-1.2390000000000001E-3</v>
      </c>
      <c r="U39" s="72">
        <v>-8.2899999999999998E-4</v>
      </c>
      <c r="V39" s="72">
        <v>-5.7499999999999999E-4</v>
      </c>
      <c r="W39" s="72">
        <v>-4.17E-4</v>
      </c>
      <c r="X39" s="72">
        <v>-2.1900000000000001E-4</v>
      </c>
      <c r="Y39" s="72">
        <v>0</v>
      </c>
      <c r="Z39" s="72">
        <v>-6.8999999999999997E-5</v>
      </c>
      <c r="AA39" s="72">
        <v>-4.2499999999999998E-4</v>
      </c>
      <c r="AB39" s="72">
        <v>-6.7599999999999995E-4</v>
      </c>
      <c r="AC39" s="72">
        <v>-1.103E-3</v>
      </c>
      <c r="AD39" s="72">
        <v>-1.488E-3</v>
      </c>
      <c r="AE39" s="72">
        <v>-1.7769999999999999E-3</v>
      </c>
      <c r="AF39" s="72">
        <v>-2.1419999999999998E-3</v>
      </c>
      <c r="AG39" s="72">
        <v>-2.4529999999999999E-3</v>
      </c>
      <c r="AH39" s="72">
        <v>-2.611E-3</v>
      </c>
      <c r="AI39" s="72">
        <v>-2.627E-3</v>
      </c>
    </row>
    <row r="40" spans="1:35" ht="13.5" customHeight="1" x14ac:dyDescent="0.2">
      <c r="A40" s="72">
        <v>8.9700000000000001E-4</v>
      </c>
      <c r="B40" s="72">
        <v>7.9500000000000003E-4</v>
      </c>
      <c r="C40" s="72">
        <v>5.4500000000000002E-4</v>
      </c>
      <c r="D40" s="72">
        <v>6.3500000000000004E-4</v>
      </c>
      <c r="E40" s="72">
        <v>2.7900000000000001E-4</v>
      </c>
      <c r="F40" s="72">
        <v>-7.7000000000000001E-5</v>
      </c>
      <c r="G40" s="72">
        <v>-4.2099999999999999E-4</v>
      </c>
      <c r="H40" s="72">
        <v>-7.3200000000000001E-4</v>
      </c>
      <c r="I40" s="72">
        <v>-9.5200000000000005E-4</v>
      </c>
      <c r="J40" s="72">
        <v>-1.1869999999999999E-3</v>
      </c>
      <c r="K40" s="72">
        <v>-1.475E-3</v>
      </c>
      <c r="L40" s="72">
        <v>-1.6540000000000001E-3</v>
      </c>
      <c r="M40" s="72">
        <v>-2.0040000000000001E-3</v>
      </c>
      <c r="N40" s="72">
        <v>-2.2330000000000002E-3</v>
      </c>
      <c r="O40" s="72">
        <v>-2.2160000000000001E-3</v>
      </c>
      <c r="P40" s="72">
        <v>-2.0960000000000002E-3</v>
      </c>
      <c r="Q40" s="72">
        <v>-1.9620000000000002E-3</v>
      </c>
      <c r="R40" s="72">
        <v>-1.8320000000000001E-3</v>
      </c>
      <c r="S40" s="72">
        <v>-1.678E-3</v>
      </c>
      <c r="T40" s="72">
        <v>-1.366E-3</v>
      </c>
      <c r="U40" s="72">
        <v>-9.1699999999999995E-4</v>
      </c>
      <c r="V40" s="72">
        <v>-5.5900000000000004E-4</v>
      </c>
      <c r="W40" s="72">
        <v>-3.6200000000000002E-4</v>
      </c>
      <c r="X40" s="72">
        <v>-1.4100000000000001E-4</v>
      </c>
      <c r="Y40" s="72">
        <v>0</v>
      </c>
      <c r="Z40" s="72">
        <v>-2.4899999999999998E-4</v>
      </c>
      <c r="AA40" s="72">
        <v>-7.3899999999999997E-4</v>
      </c>
      <c r="AB40" s="72">
        <v>-1.0740000000000001E-3</v>
      </c>
      <c r="AC40" s="72">
        <v>-1.392E-3</v>
      </c>
      <c r="AD40" s="72">
        <v>-1.737E-3</v>
      </c>
      <c r="AE40" s="72">
        <v>-2.0639999999999999E-3</v>
      </c>
      <c r="AF40" s="72">
        <v>-2.395E-3</v>
      </c>
      <c r="AG40" s="72">
        <v>-2.6619999999999999E-3</v>
      </c>
      <c r="AH40" s="72">
        <v>-2.794E-3</v>
      </c>
      <c r="AI40" s="72">
        <v>-2.7309999999999999E-3</v>
      </c>
    </row>
    <row r="41" spans="1:35" ht="13.5" customHeight="1" x14ac:dyDescent="0.2">
      <c r="A41" s="72">
        <v>1.322E-3</v>
      </c>
      <c r="B41" s="72">
        <v>1.163E-3</v>
      </c>
      <c r="C41" s="72">
        <v>9.0899999999999998E-4</v>
      </c>
      <c r="D41" s="72">
        <v>9.8799999999999995E-4</v>
      </c>
      <c r="E41" s="72">
        <v>5.3799999999999996E-4</v>
      </c>
      <c r="F41" s="72">
        <v>1.45E-4</v>
      </c>
      <c r="G41" s="72">
        <v>-2.6800000000000001E-4</v>
      </c>
      <c r="H41" s="72">
        <v>-5.4799999999999998E-4</v>
      </c>
      <c r="I41" s="72">
        <v>-8.25E-4</v>
      </c>
      <c r="J41" s="72">
        <v>-1.0089999999999999E-3</v>
      </c>
      <c r="K41" s="72">
        <v>-1.2440000000000001E-3</v>
      </c>
      <c r="L41" s="72">
        <v>-1.4599999999999999E-3</v>
      </c>
      <c r="M41" s="72">
        <v>-1.727E-3</v>
      </c>
      <c r="N41" s="72">
        <v>-1.941E-3</v>
      </c>
      <c r="O41" s="72">
        <v>-1.9239999999999999E-3</v>
      </c>
      <c r="P41" s="72">
        <v>-1.7160000000000001E-3</v>
      </c>
      <c r="Q41" s="72">
        <v>-1.635E-3</v>
      </c>
      <c r="R41" s="72">
        <v>-1.487E-3</v>
      </c>
      <c r="S41" s="72">
        <v>-1.4189999999999999E-3</v>
      </c>
      <c r="T41" s="72">
        <v>-1.062E-3</v>
      </c>
      <c r="U41" s="72">
        <v>-6.4199999999999999E-4</v>
      </c>
      <c r="V41" s="72">
        <v>-4.4799999999999999E-4</v>
      </c>
      <c r="W41" s="72">
        <v>-2.7300000000000002E-4</v>
      </c>
      <c r="X41" s="72">
        <v>-1.3899999999999999E-4</v>
      </c>
      <c r="Y41" s="72">
        <v>0</v>
      </c>
      <c r="Z41" s="72">
        <v>-1.85E-4</v>
      </c>
      <c r="AA41" s="72">
        <v>-5.2999999999999998E-4</v>
      </c>
      <c r="AB41" s="72">
        <v>-7.45E-4</v>
      </c>
      <c r="AC41" s="72">
        <v>-1.096E-3</v>
      </c>
      <c r="AD41" s="72">
        <v>-1.536E-3</v>
      </c>
      <c r="AE41" s="72">
        <v>-1.812E-3</v>
      </c>
      <c r="AF41" s="72">
        <v>-2.2209999999999999E-3</v>
      </c>
      <c r="AG41" s="72">
        <v>-2.4819999999999998E-3</v>
      </c>
      <c r="AH41" s="72">
        <v>-2.617E-3</v>
      </c>
      <c r="AI41" s="72">
        <v>-2.5699999999999998E-3</v>
      </c>
    </row>
    <row r="42" spans="1:35" ht="13.5" customHeight="1" x14ac:dyDescent="0.2">
      <c r="A42" s="72">
        <v>1.121E-3</v>
      </c>
      <c r="B42" s="72">
        <v>8.6600000000000002E-4</v>
      </c>
      <c r="C42" s="72">
        <v>6.5099999999999999E-4</v>
      </c>
      <c r="D42" s="72">
        <v>6.8400000000000004E-4</v>
      </c>
      <c r="E42" s="72">
        <v>2.14E-4</v>
      </c>
      <c r="F42" s="72">
        <v>-1.92E-4</v>
      </c>
      <c r="G42" s="72">
        <v>-5.3399999999999997E-4</v>
      </c>
      <c r="H42" s="72">
        <v>-7.6300000000000001E-4</v>
      </c>
      <c r="I42" s="72">
        <v>-9.7000000000000005E-4</v>
      </c>
      <c r="J42" s="72">
        <v>-1.157E-3</v>
      </c>
      <c r="K42" s="72">
        <v>-1.3569999999999999E-3</v>
      </c>
      <c r="L42" s="72">
        <v>-1.601E-3</v>
      </c>
      <c r="M42" s="72">
        <v>-1.828E-3</v>
      </c>
      <c r="N42" s="72">
        <v>-2.068E-3</v>
      </c>
      <c r="O42" s="72">
        <v>-1.887E-3</v>
      </c>
      <c r="P42" s="72">
        <v>-1.753E-3</v>
      </c>
      <c r="Q42" s="72">
        <v>-1.6479999999999999E-3</v>
      </c>
      <c r="R42" s="72">
        <v>-1.5989999999999999E-3</v>
      </c>
      <c r="S42" s="72">
        <v>-1.5070000000000001E-3</v>
      </c>
      <c r="T42" s="72">
        <v>-1.232E-3</v>
      </c>
      <c r="U42" s="72">
        <v>-9.1E-4</v>
      </c>
      <c r="V42" s="72">
        <v>-6.0300000000000002E-4</v>
      </c>
      <c r="W42" s="72">
        <v>-3.9399999999999998E-4</v>
      </c>
      <c r="X42" s="72">
        <v>-2.1699999999999999E-4</v>
      </c>
      <c r="Y42" s="72">
        <v>0</v>
      </c>
      <c r="Z42" s="72">
        <v>-1.55E-4</v>
      </c>
      <c r="AA42" s="72">
        <v>-5.04E-4</v>
      </c>
      <c r="AB42" s="72">
        <v>-7.1500000000000003E-4</v>
      </c>
      <c r="AC42" s="72">
        <v>-1.134E-3</v>
      </c>
      <c r="AD42" s="72">
        <v>-1.505E-3</v>
      </c>
      <c r="AE42" s="72">
        <v>-1.7669999999999999E-3</v>
      </c>
      <c r="AF42" s="72">
        <v>-2.0899999999999998E-3</v>
      </c>
      <c r="AG42" s="72">
        <v>-2.3909999999999999E-3</v>
      </c>
      <c r="AH42" s="72">
        <v>-2.555E-3</v>
      </c>
      <c r="AI42" s="72">
        <v>-2.529E-3</v>
      </c>
    </row>
    <row r="43" spans="1:35" ht="13.5" customHeight="1" x14ac:dyDescent="0.2">
      <c r="A43" s="72">
        <v>1.5499999999999999E-3</v>
      </c>
      <c r="B43" s="72">
        <v>1.389E-3</v>
      </c>
      <c r="C43" s="72">
        <v>1.0709999999999999E-3</v>
      </c>
      <c r="D43" s="72">
        <v>1.0759999999999999E-3</v>
      </c>
      <c r="E43" s="72">
        <v>6.8999999999999997E-4</v>
      </c>
      <c r="F43" s="72">
        <v>3.1700000000000001E-4</v>
      </c>
      <c r="G43" s="72">
        <v>-8.5000000000000006E-5</v>
      </c>
      <c r="H43" s="72">
        <v>-4.46E-4</v>
      </c>
      <c r="I43" s="72">
        <v>-6.8300000000000001E-4</v>
      </c>
      <c r="J43" s="72">
        <v>-9.5100000000000002E-4</v>
      </c>
      <c r="K43" s="72">
        <v>-1.2390000000000001E-3</v>
      </c>
      <c r="L43" s="72">
        <v>-1.426E-3</v>
      </c>
      <c r="M43" s="72">
        <v>-1.735E-3</v>
      </c>
      <c r="N43" s="72">
        <v>-2.013E-3</v>
      </c>
      <c r="O43" s="72">
        <v>-2.0070000000000001E-3</v>
      </c>
      <c r="P43" s="72">
        <v>-1.897E-3</v>
      </c>
      <c r="Q43" s="72">
        <v>-1.8190000000000001E-3</v>
      </c>
      <c r="R43" s="72">
        <v>-1.6770000000000001E-3</v>
      </c>
      <c r="S43" s="72">
        <v>-1.5939999999999999E-3</v>
      </c>
      <c r="T43" s="72">
        <v>-1.2520000000000001E-3</v>
      </c>
      <c r="U43" s="72">
        <v>-7.9799999999999999E-4</v>
      </c>
      <c r="V43" s="72">
        <v>-4.5800000000000002E-4</v>
      </c>
      <c r="W43" s="72">
        <v>-3.39E-4</v>
      </c>
      <c r="X43" s="72">
        <v>-1E-4</v>
      </c>
      <c r="Y43" s="72">
        <v>0</v>
      </c>
      <c r="Z43" s="72">
        <v>-2.05E-4</v>
      </c>
      <c r="AA43" s="72">
        <v>-7.0200000000000004E-4</v>
      </c>
      <c r="AB43" s="72">
        <v>-1.0020000000000001E-3</v>
      </c>
      <c r="AC43" s="72">
        <v>-1.279E-3</v>
      </c>
      <c r="AD43" s="72">
        <v>-1.5989999999999999E-3</v>
      </c>
      <c r="AE43" s="72">
        <v>-1.8860000000000001E-3</v>
      </c>
      <c r="AF43" s="72">
        <v>-2.196E-3</v>
      </c>
      <c r="AG43" s="72">
        <v>-2.441E-3</v>
      </c>
      <c r="AH43" s="72">
        <v>-2.5379999999999999E-3</v>
      </c>
      <c r="AI43" s="72">
        <v>-2.48E-3</v>
      </c>
    </row>
    <row r="44" spans="1:35" ht="13.5" customHeight="1" x14ac:dyDescent="0.2">
      <c r="A44" s="72">
        <v>2.0040000000000001E-3</v>
      </c>
      <c r="B44" s="72">
        <v>1.786E-3</v>
      </c>
      <c r="C44" s="72">
        <v>1.4940000000000001E-3</v>
      </c>
      <c r="D44" s="72">
        <v>1.4909999999999999E-3</v>
      </c>
      <c r="E44" s="72">
        <v>1.0009999999999999E-3</v>
      </c>
      <c r="F44" s="72">
        <v>5.8E-4</v>
      </c>
      <c r="G44" s="72">
        <v>1.5899999999999999E-4</v>
      </c>
      <c r="H44" s="72">
        <v>-1.4999999999999999E-4</v>
      </c>
      <c r="I44" s="72">
        <v>-4.2099999999999999E-4</v>
      </c>
      <c r="J44" s="72">
        <v>-6.6799999999999997E-4</v>
      </c>
      <c r="K44" s="72">
        <v>-9.3899999999999995E-4</v>
      </c>
      <c r="L44" s="72">
        <v>-1.1150000000000001E-3</v>
      </c>
      <c r="M44" s="72">
        <v>-1.4350000000000001E-3</v>
      </c>
      <c r="N44" s="72">
        <v>-1.6429999999999999E-3</v>
      </c>
      <c r="O44" s="72">
        <v>-1.5989999999999999E-3</v>
      </c>
      <c r="P44" s="72">
        <v>-1.456E-3</v>
      </c>
      <c r="Q44" s="72">
        <v>-1.3780000000000001E-3</v>
      </c>
      <c r="R44" s="72">
        <v>-1.3110000000000001E-3</v>
      </c>
      <c r="S44" s="72">
        <v>-1.253E-3</v>
      </c>
      <c r="T44" s="72">
        <v>-9.7799999999999992E-4</v>
      </c>
      <c r="U44" s="72">
        <v>-6.11E-4</v>
      </c>
      <c r="V44" s="72">
        <v>-3.88E-4</v>
      </c>
      <c r="W44" s="72">
        <v>-2.5900000000000001E-4</v>
      </c>
      <c r="X44" s="72">
        <v>-1.6000000000000001E-4</v>
      </c>
      <c r="Y44" s="72">
        <v>0</v>
      </c>
      <c r="Z44" s="72">
        <v>-1.7200000000000001E-4</v>
      </c>
      <c r="AA44" s="72">
        <v>-5.7700000000000004E-4</v>
      </c>
      <c r="AB44" s="72">
        <v>-8.1400000000000005E-4</v>
      </c>
      <c r="AC44" s="72">
        <v>-1.1620000000000001E-3</v>
      </c>
      <c r="AD44" s="72">
        <v>-1.5449999999999999E-3</v>
      </c>
      <c r="AE44" s="72">
        <v>-1.8450000000000001E-3</v>
      </c>
      <c r="AF44" s="72">
        <v>-2.1930000000000001E-3</v>
      </c>
      <c r="AG44" s="72">
        <v>-2.4030000000000002E-3</v>
      </c>
      <c r="AH44" s="72">
        <v>-2.552E-3</v>
      </c>
      <c r="AI44" s="72">
        <v>-2.513E-3</v>
      </c>
    </row>
    <row r="45" spans="1:35" ht="13.5" customHeight="1" x14ac:dyDescent="0.2">
      <c r="A45" s="72">
        <v>2.0230000000000001E-3</v>
      </c>
      <c r="B45" s="72">
        <v>1.797E-3</v>
      </c>
      <c r="C45" s="72">
        <v>1.5399999999999999E-3</v>
      </c>
      <c r="D45" s="72">
        <v>1.5430000000000001E-3</v>
      </c>
      <c r="E45" s="72">
        <v>1.101E-3</v>
      </c>
      <c r="F45" s="72">
        <v>6.9200000000000002E-4</v>
      </c>
      <c r="G45" s="72">
        <v>3.2200000000000002E-4</v>
      </c>
      <c r="H45" s="72">
        <v>-6.0000000000000002E-6</v>
      </c>
      <c r="I45" s="72">
        <v>-2.3699999999999999E-4</v>
      </c>
      <c r="J45" s="72">
        <v>-4.8200000000000001E-4</v>
      </c>
      <c r="K45" s="72">
        <v>-7.5299999999999998E-4</v>
      </c>
      <c r="L45" s="72">
        <v>-9.7499999999999996E-4</v>
      </c>
      <c r="M45" s="72">
        <v>-1.2719999999999999E-3</v>
      </c>
      <c r="N45" s="72">
        <v>-1.5870000000000001E-3</v>
      </c>
      <c r="O45" s="72">
        <v>-1.519E-3</v>
      </c>
      <c r="P45" s="72">
        <v>-1.403E-3</v>
      </c>
      <c r="Q45" s="72">
        <v>-1.3600000000000001E-3</v>
      </c>
      <c r="R45" s="72">
        <v>-1.3760000000000001E-3</v>
      </c>
      <c r="S45" s="72">
        <v>-1.3359999999999999E-3</v>
      </c>
      <c r="T45" s="72">
        <v>-1.0820000000000001E-3</v>
      </c>
      <c r="U45" s="72">
        <v>-7.3300000000000004E-4</v>
      </c>
      <c r="V45" s="72">
        <v>-4.7399999999999997E-4</v>
      </c>
      <c r="W45" s="72">
        <v>-3.39E-4</v>
      </c>
      <c r="X45" s="72">
        <v>-1.2799999999999999E-4</v>
      </c>
      <c r="Y45" s="72">
        <v>0</v>
      </c>
      <c r="Z45" s="72">
        <v>-2.31E-4</v>
      </c>
      <c r="AA45" s="72">
        <v>-6.6600000000000003E-4</v>
      </c>
      <c r="AB45" s="72">
        <v>-9.8799999999999995E-4</v>
      </c>
      <c r="AC45" s="72">
        <v>-1.34E-3</v>
      </c>
      <c r="AD45" s="72">
        <v>-1.707E-3</v>
      </c>
      <c r="AE45" s="72">
        <v>-2.032E-3</v>
      </c>
      <c r="AF45" s="72">
        <v>-2.3310000000000002E-3</v>
      </c>
      <c r="AG45" s="72">
        <v>-2.5820000000000001E-3</v>
      </c>
      <c r="AH45" s="72">
        <v>-2.7009999999999998E-3</v>
      </c>
      <c r="AI45" s="72">
        <v>-2.6419999999999998E-3</v>
      </c>
    </row>
    <row r="46" spans="1:35" ht="13.5" customHeight="1" x14ac:dyDescent="0.2">
      <c r="A46" s="72">
        <v>2.3400000000000001E-3</v>
      </c>
      <c r="B46" s="72">
        <v>2.1150000000000001E-3</v>
      </c>
      <c r="C46" s="72">
        <v>1.7390000000000001E-3</v>
      </c>
      <c r="D46" s="72">
        <v>1.7080000000000001E-3</v>
      </c>
      <c r="E46" s="72">
        <v>1.242E-3</v>
      </c>
      <c r="F46" s="72">
        <v>8.0599999999999997E-4</v>
      </c>
      <c r="G46" s="72">
        <v>4.0200000000000001E-4</v>
      </c>
      <c r="H46" s="72">
        <v>5.1999999999999997E-5</v>
      </c>
      <c r="I46" s="72">
        <v>-1.8100000000000001E-4</v>
      </c>
      <c r="J46" s="72">
        <v>-4.5399999999999998E-4</v>
      </c>
      <c r="K46" s="72">
        <v>-7.4100000000000001E-4</v>
      </c>
      <c r="L46" s="72">
        <v>-9.3199999999999999E-4</v>
      </c>
      <c r="M46" s="72">
        <v>-1.2520000000000001E-3</v>
      </c>
      <c r="N46" s="72">
        <v>-1.539E-3</v>
      </c>
      <c r="O46" s="72">
        <v>-1.5380000000000001E-3</v>
      </c>
      <c r="P46" s="72">
        <v>-1.405E-3</v>
      </c>
      <c r="Q46" s="72">
        <v>-1.346E-3</v>
      </c>
      <c r="R46" s="72">
        <v>-1.2539999999999999E-3</v>
      </c>
      <c r="S46" s="72">
        <v>-1.2279999999999999E-3</v>
      </c>
      <c r="T46" s="72">
        <v>-9.2800000000000001E-4</v>
      </c>
      <c r="U46" s="72">
        <v>-5.7399999999999997E-4</v>
      </c>
      <c r="V46" s="72">
        <v>-3.5300000000000002E-4</v>
      </c>
      <c r="W46" s="72">
        <v>-2.3800000000000001E-4</v>
      </c>
      <c r="X46" s="72">
        <v>-9.7999999999999997E-5</v>
      </c>
      <c r="Y46" s="72">
        <v>0</v>
      </c>
      <c r="Z46" s="72">
        <v>-2.12E-4</v>
      </c>
      <c r="AA46" s="72">
        <v>-6.8000000000000005E-4</v>
      </c>
      <c r="AB46" s="72">
        <v>-9.8999999999999999E-4</v>
      </c>
      <c r="AC46" s="72">
        <v>-1.2979999999999999E-3</v>
      </c>
      <c r="AD46" s="72">
        <v>-1.6969999999999999E-3</v>
      </c>
      <c r="AE46" s="72">
        <v>-2.0079999999999998E-3</v>
      </c>
      <c r="AF46" s="72">
        <v>-2.3419999999999999E-3</v>
      </c>
      <c r="AG46" s="72">
        <v>-2.5439999999999998E-3</v>
      </c>
      <c r="AH46" s="72">
        <v>-2.6619999999999999E-3</v>
      </c>
      <c r="AI46" s="72">
        <v>-2.5969999999999999E-3</v>
      </c>
    </row>
    <row r="47" spans="1:35" ht="13.5" customHeight="1" x14ac:dyDescent="0.2">
      <c r="A47" s="72">
        <v>2.4940000000000001E-3</v>
      </c>
      <c r="B47" s="72">
        <v>2.2369999999999998E-3</v>
      </c>
      <c r="C47" s="72">
        <v>1.967E-3</v>
      </c>
      <c r="D47" s="72">
        <v>1.97E-3</v>
      </c>
      <c r="E47" s="72">
        <v>1.5009999999999999E-3</v>
      </c>
      <c r="F47" s="72">
        <v>1.067E-3</v>
      </c>
      <c r="G47" s="72">
        <v>6.2699999999999995E-4</v>
      </c>
      <c r="H47" s="72">
        <v>3.0600000000000001E-4</v>
      </c>
      <c r="I47" s="72">
        <v>1.2999999999999999E-5</v>
      </c>
      <c r="J47" s="72">
        <v>-2.3900000000000001E-4</v>
      </c>
      <c r="K47" s="72">
        <v>-5.3399999999999997E-4</v>
      </c>
      <c r="L47" s="72">
        <v>-7.6599999999999997E-4</v>
      </c>
      <c r="M47" s="72">
        <v>-1.0870000000000001E-3</v>
      </c>
      <c r="N47" s="72">
        <v>-1.4090000000000001E-3</v>
      </c>
      <c r="O47" s="72">
        <v>-1.33E-3</v>
      </c>
      <c r="P47" s="72">
        <v>-1.1969999999999999E-3</v>
      </c>
      <c r="Q47" s="72">
        <v>-1.183E-3</v>
      </c>
      <c r="R47" s="72">
        <v>-1.1590000000000001E-3</v>
      </c>
      <c r="S47" s="72">
        <v>-1.122E-3</v>
      </c>
      <c r="T47" s="72">
        <v>-8.9800000000000004E-4</v>
      </c>
      <c r="U47" s="72">
        <v>-5.7399999999999997E-4</v>
      </c>
      <c r="V47" s="72">
        <v>-3.48E-4</v>
      </c>
      <c r="W47" s="72">
        <v>-2.3800000000000001E-4</v>
      </c>
      <c r="X47" s="72">
        <v>-1.44E-4</v>
      </c>
      <c r="Y47" s="72">
        <v>0</v>
      </c>
      <c r="Z47" s="72">
        <v>-1.9599999999999999E-4</v>
      </c>
      <c r="AA47" s="72">
        <v>-6.2299999999999996E-4</v>
      </c>
      <c r="AB47" s="72">
        <v>-9.0899999999999998E-4</v>
      </c>
      <c r="AC47" s="72">
        <v>-1.2849999999999999E-3</v>
      </c>
      <c r="AD47" s="72">
        <v>-1.6739999999999999E-3</v>
      </c>
      <c r="AE47" s="72">
        <v>-1.9659999999999999E-3</v>
      </c>
      <c r="AF47" s="72">
        <v>-2.2980000000000001E-3</v>
      </c>
      <c r="AG47" s="72">
        <v>-2.513E-3</v>
      </c>
      <c r="AH47" s="72">
        <v>-2.6059999999999998E-3</v>
      </c>
      <c r="AI47" s="72">
        <v>-2.575E-3</v>
      </c>
    </row>
    <row r="48" spans="1:35" ht="13.5" customHeight="1" x14ac:dyDescent="0.2">
      <c r="A48" s="72">
        <v>2.4510000000000001E-3</v>
      </c>
      <c r="B48" s="72">
        <v>2.2409999999999999E-3</v>
      </c>
      <c r="C48" s="72">
        <v>1.933E-3</v>
      </c>
      <c r="D48" s="72">
        <v>1.921E-3</v>
      </c>
      <c r="E48" s="72">
        <v>1.49E-3</v>
      </c>
      <c r="F48" s="72">
        <v>1.111E-3</v>
      </c>
      <c r="G48" s="72">
        <v>7.3499999999999998E-4</v>
      </c>
      <c r="H48" s="72">
        <v>3.79E-4</v>
      </c>
      <c r="I48" s="72">
        <v>1.2899999999999999E-4</v>
      </c>
      <c r="J48" s="72">
        <v>-1E-4</v>
      </c>
      <c r="K48" s="72">
        <v>-3.7399999999999998E-4</v>
      </c>
      <c r="L48" s="72">
        <v>-5.5999999999999995E-4</v>
      </c>
      <c r="M48" s="72">
        <v>-8.61E-4</v>
      </c>
      <c r="N48" s="72">
        <v>-1.1709999999999999E-3</v>
      </c>
      <c r="O48" s="72">
        <v>-1.2130000000000001E-3</v>
      </c>
      <c r="P48" s="72">
        <v>-1.1119999999999999E-3</v>
      </c>
      <c r="Q48" s="72">
        <v>-1.134E-3</v>
      </c>
      <c r="R48" s="72">
        <v>-1.147E-3</v>
      </c>
      <c r="S48" s="72">
        <v>-1.194E-3</v>
      </c>
      <c r="T48" s="72">
        <v>-1E-3</v>
      </c>
      <c r="U48" s="72">
        <v>-6.2699999999999995E-4</v>
      </c>
      <c r="V48" s="72">
        <v>-3.3799999999999998E-4</v>
      </c>
      <c r="W48" s="72">
        <v>-2.6499999999999999E-4</v>
      </c>
      <c r="X48" s="72">
        <v>-8.8999999999999995E-5</v>
      </c>
      <c r="Y48" s="72">
        <v>0</v>
      </c>
      <c r="Z48" s="72">
        <v>-2.34E-4</v>
      </c>
      <c r="AA48" s="72">
        <v>-6.9700000000000003E-4</v>
      </c>
      <c r="AB48" s="72">
        <v>-1.031E-3</v>
      </c>
      <c r="AC48" s="72">
        <v>-1.354E-3</v>
      </c>
      <c r="AD48" s="72">
        <v>-1.7149999999999999E-3</v>
      </c>
      <c r="AE48" s="72">
        <v>-2.026E-3</v>
      </c>
      <c r="AF48" s="72">
        <v>-2.3280000000000002E-3</v>
      </c>
      <c r="AG48" s="72">
        <v>-2.5119999999999999E-3</v>
      </c>
      <c r="AH48" s="72">
        <v>-2.5969999999999999E-3</v>
      </c>
      <c r="AI48" s="72">
        <v>-2.5500000000000002E-3</v>
      </c>
    </row>
    <row r="49" spans="1:35" ht="13.5" customHeight="1" x14ac:dyDescent="0.2">
      <c r="A49" s="72">
        <v>2.555E-3</v>
      </c>
      <c r="B49" s="72">
        <v>2.3149999999999998E-3</v>
      </c>
      <c r="C49" s="72">
        <v>1.9989999999999999E-3</v>
      </c>
      <c r="D49" s="72">
        <v>1.9859999999999999E-3</v>
      </c>
      <c r="E49" s="72">
        <v>1.5330000000000001E-3</v>
      </c>
      <c r="F49" s="72">
        <v>1.114E-3</v>
      </c>
      <c r="G49" s="72">
        <v>7.2400000000000003E-4</v>
      </c>
      <c r="H49" s="72">
        <v>4.2700000000000002E-4</v>
      </c>
      <c r="I49" s="72">
        <v>1.8599999999999999E-4</v>
      </c>
      <c r="J49" s="72">
        <v>-6.4999999999999994E-5</v>
      </c>
      <c r="K49" s="72">
        <v>-2.9700000000000001E-4</v>
      </c>
      <c r="L49" s="72">
        <v>-4.5300000000000001E-4</v>
      </c>
      <c r="M49" s="72">
        <v>-7.8200000000000003E-4</v>
      </c>
      <c r="N49" s="72">
        <v>-1.0870000000000001E-3</v>
      </c>
      <c r="O49" s="72">
        <v>-9.9400000000000009E-4</v>
      </c>
      <c r="P49" s="72">
        <v>-9.2299999999999999E-4</v>
      </c>
      <c r="Q49" s="72">
        <v>-8.5599999999999999E-4</v>
      </c>
      <c r="R49" s="72">
        <v>-8.43E-4</v>
      </c>
      <c r="S49" s="72">
        <v>-8.1899999999999996E-4</v>
      </c>
      <c r="T49" s="72">
        <v>-6.0800000000000003E-4</v>
      </c>
      <c r="U49" s="72">
        <v>-3.1799999999999998E-4</v>
      </c>
      <c r="V49" s="72">
        <v>-2.9300000000000002E-4</v>
      </c>
      <c r="W49" s="72">
        <v>-2.3699999999999999E-4</v>
      </c>
      <c r="X49" s="72">
        <v>-1.0900000000000001E-4</v>
      </c>
      <c r="Y49" s="72">
        <v>0</v>
      </c>
      <c r="Z49" s="72">
        <v>-2.02E-4</v>
      </c>
      <c r="AA49" s="72">
        <v>-6.0899999999999995E-4</v>
      </c>
      <c r="AB49" s="72">
        <v>-8.9700000000000001E-4</v>
      </c>
      <c r="AC49" s="72">
        <v>-1.2600000000000001E-3</v>
      </c>
      <c r="AD49" s="72">
        <v>-1.6329999999999999E-3</v>
      </c>
      <c r="AE49" s="72">
        <v>-1.964E-3</v>
      </c>
      <c r="AF49" s="72">
        <v>-2.2590000000000002E-3</v>
      </c>
      <c r="AG49" s="72">
        <v>-2.4689999999999998E-3</v>
      </c>
      <c r="AH49" s="72">
        <v>-2.5240000000000002E-3</v>
      </c>
      <c r="AI49" s="72">
        <v>-2.4620000000000002E-3</v>
      </c>
    </row>
    <row r="50" spans="1:35" ht="13.5" customHeight="1" x14ac:dyDescent="0.2">
      <c r="A50" s="72">
        <v>2.4629999999999999E-3</v>
      </c>
      <c r="B50" s="72">
        <v>2.2309999999999999E-3</v>
      </c>
      <c r="C50" s="72">
        <v>1.915E-3</v>
      </c>
      <c r="D50" s="72">
        <v>1.887E-3</v>
      </c>
      <c r="E50" s="72">
        <v>1.459E-3</v>
      </c>
      <c r="F50" s="72">
        <v>1.0790000000000001E-3</v>
      </c>
      <c r="G50" s="72">
        <v>6.9800000000000005E-4</v>
      </c>
      <c r="H50" s="72">
        <v>3.8499999999999998E-4</v>
      </c>
      <c r="I50" s="72">
        <v>1.5300000000000001E-4</v>
      </c>
      <c r="J50" s="72">
        <v>-7.7000000000000001E-5</v>
      </c>
      <c r="K50" s="72">
        <v>-3.2899999999999997E-4</v>
      </c>
      <c r="L50" s="72">
        <v>-5.1900000000000004E-4</v>
      </c>
      <c r="M50" s="72">
        <v>-7.9699999999999997E-4</v>
      </c>
      <c r="N50" s="72">
        <v>-1.0809999999999999E-3</v>
      </c>
      <c r="O50" s="72">
        <v>-1.06E-3</v>
      </c>
      <c r="P50" s="72">
        <v>-9.3899999999999995E-4</v>
      </c>
      <c r="Q50" s="72">
        <v>-9.2599999999999996E-4</v>
      </c>
      <c r="R50" s="72">
        <v>-8.8099999999999995E-4</v>
      </c>
      <c r="S50" s="72">
        <v>-8.9499999999999996E-4</v>
      </c>
      <c r="T50" s="72">
        <v>-6.4800000000000003E-4</v>
      </c>
      <c r="U50" s="72">
        <v>-3.2600000000000001E-4</v>
      </c>
      <c r="V50" s="72">
        <v>-5.7000000000000003E-5</v>
      </c>
      <c r="W50" s="72">
        <v>-2.41E-4</v>
      </c>
      <c r="X50" s="72">
        <v>-8.5000000000000006E-5</v>
      </c>
      <c r="Y50" s="72">
        <v>0</v>
      </c>
      <c r="Z50" s="72">
        <v>-2.0699999999999999E-4</v>
      </c>
      <c r="AA50" s="72">
        <v>-6.6399999999999999E-4</v>
      </c>
      <c r="AB50" s="72">
        <v>-9.7099999999999997E-4</v>
      </c>
      <c r="AC50" s="72">
        <v>-1.3209999999999999E-3</v>
      </c>
      <c r="AD50" s="72">
        <v>-1.6919999999999999E-3</v>
      </c>
      <c r="AE50" s="72">
        <v>-1.977E-3</v>
      </c>
      <c r="AF50" s="72">
        <v>-2.2650000000000001E-3</v>
      </c>
      <c r="AG50" s="72">
        <v>-2.4480000000000001E-3</v>
      </c>
      <c r="AH50" s="72">
        <v>-2.5990000000000002E-3</v>
      </c>
      <c r="AI50" s="72">
        <v>-2.5149999999999999E-3</v>
      </c>
    </row>
    <row r="51" spans="1:35" ht="13.5" customHeight="1" x14ac:dyDescent="0.2">
      <c r="A51" s="72">
        <v>2.5270000000000002E-3</v>
      </c>
      <c r="B51" s="72">
        <v>2.294E-3</v>
      </c>
      <c r="C51" s="72">
        <v>1.9729999999999999E-3</v>
      </c>
      <c r="D51" s="72">
        <v>1.931E-3</v>
      </c>
      <c r="E51" s="72">
        <v>1.4829999999999999E-3</v>
      </c>
      <c r="F51" s="72">
        <v>1.0989999999999999E-3</v>
      </c>
      <c r="G51" s="72">
        <v>6.9200000000000002E-4</v>
      </c>
      <c r="H51" s="72">
        <v>3.9199999999999999E-4</v>
      </c>
      <c r="I51" s="72">
        <v>1.5300000000000001E-4</v>
      </c>
      <c r="J51" s="72">
        <v>-6.8999999999999997E-5</v>
      </c>
      <c r="K51" s="72">
        <v>-3.0699999999999998E-4</v>
      </c>
      <c r="L51" s="72">
        <v>-4.55E-4</v>
      </c>
      <c r="M51" s="72">
        <v>-7.7800000000000005E-4</v>
      </c>
      <c r="N51" s="72">
        <v>-1.021E-3</v>
      </c>
      <c r="O51" s="72">
        <v>-1.01E-3</v>
      </c>
      <c r="P51" s="72">
        <v>-8.7500000000000002E-4</v>
      </c>
      <c r="Q51" s="72">
        <v>-8.1700000000000002E-4</v>
      </c>
      <c r="R51" s="72">
        <v>-7.6300000000000001E-4</v>
      </c>
      <c r="S51" s="72">
        <v>-7.4600000000000003E-4</v>
      </c>
      <c r="T51" s="72">
        <v>-5.3799999999999996E-4</v>
      </c>
      <c r="U51" s="72">
        <v>-2.7999999999999998E-4</v>
      </c>
      <c r="V51" s="72">
        <v>-2.7799999999999998E-4</v>
      </c>
      <c r="W51" s="72">
        <v>-2.02E-4</v>
      </c>
      <c r="X51" s="72">
        <v>-8.1000000000000004E-5</v>
      </c>
      <c r="Y51" s="72">
        <v>0</v>
      </c>
      <c r="Z51" s="72">
        <v>-1.8200000000000001E-4</v>
      </c>
      <c r="AA51" s="72">
        <v>-6.1600000000000001E-4</v>
      </c>
      <c r="AB51" s="72">
        <v>-8.83E-4</v>
      </c>
      <c r="AC51" s="72">
        <v>-1.2099999999999999E-3</v>
      </c>
      <c r="AD51" s="72">
        <v>-1.5889999999999999E-3</v>
      </c>
      <c r="AE51" s="72">
        <v>-1.885E-3</v>
      </c>
      <c r="AF51" s="72">
        <v>-2.2360000000000001E-3</v>
      </c>
      <c r="AG51" s="72">
        <v>-2.3999999999999998E-3</v>
      </c>
      <c r="AH51" s="72">
        <v>-2.4919999999999999E-3</v>
      </c>
      <c r="AI51" s="72">
        <v>-2.4169999999999999E-3</v>
      </c>
    </row>
    <row r="52" spans="1:35" ht="13.5" customHeight="1" x14ac:dyDescent="0.2">
      <c r="A52" s="72">
        <v>2.3700000000000001E-3</v>
      </c>
      <c r="B52" s="72">
        <v>2.1080000000000001E-3</v>
      </c>
      <c r="C52" s="72">
        <v>1.8109999999999999E-3</v>
      </c>
      <c r="D52" s="72">
        <v>1.7539999999999999E-3</v>
      </c>
      <c r="E52" s="72">
        <v>1.3079999999999999E-3</v>
      </c>
      <c r="F52" s="72">
        <v>8.9800000000000004E-4</v>
      </c>
      <c r="G52" s="72">
        <v>5.3600000000000002E-4</v>
      </c>
      <c r="H52" s="72">
        <v>2.7599999999999999E-4</v>
      </c>
      <c r="I52" s="72">
        <v>7.1000000000000005E-5</v>
      </c>
      <c r="J52" s="72">
        <v>-1.2E-4</v>
      </c>
      <c r="K52" s="72">
        <v>-3.4200000000000002E-4</v>
      </c>
      <c r="L52" s="72">
        <v>-4.57E-4</v>
      </c>
      <c r="M52" s="72">
        <v>-7.2400000000000003E-4</v>
      </c>
      <c r="N52" s="72">
        <v>-1.024E-3</v>
      </c>
      <c r="O52" s="72">
        <v>-9.7900000000000005E-4</v>
      </c>
      <c r="P52" s="72">
        <v>-8.8199999999999997E-4</v>
      </c>
      <c r="Q52" s="72">
        <v>-9.3400000000000004E-4</v>
      </c>
      <c r="R52" s="72">
        <v>-9.8700000000000003E-4</v>
      </c>
      <c r="S52" s="72">
        <v>-1.078E-3</v>
      </c>
      <c r="T52" s="72">
        <v>-8.5599999999999999E-4</v>
      </c>
      <c r="U52" s="72">
        <v>-5.6599999999999999E-4</v>
      </c>
      <c r="V52" s="72">
        <v>-3.57E-4</v>
      </c>
      <c r="W52" s="72">
        <v>-2.3599999999999999E-4</v>
      </c>
      <c r="X52" s="72">
        <v>-1.02E-4</v>
      </c>
      <c r="Y52" s="72">
        <v>0</v>
      </c>
      <c r="Z52" s="72">
        <v>-1.8599999999999999E-4</v>
      </c>
      <c r="AA52" s="72">
        <v>-6.0800000000000003E-4</v>
      </c>
      <c r="AB52" s="72">
        <v>-8.9499999999999996E-4</v>
      </c>
      <c r="AC52" s="72">
        <v>-1.2589999999999999E-3</v>
      </c>
      <c r="AD52" s="72">
        <v>-1.598E-3</v>
      </c>
      <c r="AE52" s="72">
        <v>-1.879E-3</v>
      </c>
      <c r="AF52" s="72">
        <v>-2.1849999999999999E-3</v>
      </c>
      <c r="AG52" s="72">
        <v>-2.379E-3</v>
      </c>
      <c r="AH52" s="72">
        <v>-2.4849999999999998E-3</v>
      </c>
      <c r="AI52" s="72">
        <v>-2.4329999999999998E-3</v>
      </c>
    </row>
    <row r="53" spans="1:35" ht="13.5" customHeight="1" x14ac:dyDescent="0.2">
      <c r="A53" s="72">
        <v>2.1589999999999999E-3</v>
      </c>
      <c r="B53" s="72">
        <v>1.933E-3</v>
      </c>
      <c r="C53" s="72">
        <v>1.593E-3</v>
      </c>
      <c r="D53" s="72">
        <v>1.536E-3</v>
      </c>
      <c r="E53" s="72">
        <v>1.1429999999999999E-3</v>
      </c>
      <c r="F53" s="72">
        <v>7.4899999999999999E-4</v>
      </c>
      <c r="G53" s="72">
        <v>3.4499999999999998E-4</v>
      </c>
      <c r="H53" s="72">
        <v>1.4E-5</v>
      </c>
      <c r="I53" s="72">
        <v>-2.14E-4</v>
      </c>
      <c r="J53" s="72">
        <v>-4.6099999999999998E-4</v>
      </c>
      <c r="K53" s="72">
        <v>-7.36E-4</v>
      </c>
      <c r="L53" s="72">
        <v>-8.9899999999999995E-4</v>
      </c>
      <c r="M53" s="72">
        <v>-1.2210000000000001E-3</v>
      </c>
      <c r="N53" s="72">
        <v>-1.4610000000000001E-3</v>
      </c>
      <c r="O53" s="72">
        <v>-1.431E-3</v>
      </c>
      <c r="P53" s="72">
        <v>-1.292E-3</v>
      </c>
      <c r="Q53" s="72">
        <v>-1.2719999999999999E-3</v>
      </c>
      <c r="R53" s="72">
        <v>-1.183E-3</v>
      </c>
      <c r="S53" s="72">
        <v>-1.1709999999999999E-3</v>
      </c>
      <c r="T53" s="72">
        <v>-9.19E-4</v>
      </c>
      <c r="U53" s="72">
        <v>-5.4699999999999996E-4</v>
      </c>
      <c r="V53" s="72">
        <v>-3.28E-4</v>
      </c>
      <c r="W53" s="72">
        <v>-2.8699999999999998E-4</v>
      </c>
      <c r="X53" s="72">
        <v>-9.5000000000000005E-5</v>
      </c>
      <c r="Y53" s="72">
        <v>0</v>
      </c>
      <c r="Z53" s="72">
        <v>-2.41E-4</v>
      </c>
      <c r="AA53" s="72">
        <v>-6.5399999999999996E-4</v>
      </c>
      <c r="AB53" s="72">
        <v>-9.5600000000000004E-4</v>
      </c>
      <c r="AC53" s="72">
        <v>-1.238E-3</v>
      </c>
      <c r="AD53" s="72">
        <v>-1.5770000000000001E-3</v>
      </c>
      <c r="AE53" s="72">
        <v>-1.8779999999999999E-3</v>
      </c>
      <c r="AF53" s="72">
        <v>-2.1740000000000002E-3</v>
      </c>
      <c r="AG53" s="72">
        <v>-2.3419999999999999E-3</v>
      </c>
      <c r="AH53" s="72">
        <v>-2.4039999999999999E-3</v>
      </c>
      <c r="AI53" s="72">
        <v>-2.3319999999999999E-3</v>
      </c>
    </row>
    <row r="54" spans="1:35" ht="13.5" customHeight="1" x14ac:dyDescent="0.2">
      <c r="A54" s="72">
        <v>2.068E-3</v>
      </c>
      <c r="B54" s="72">
        <v>1.769E-3</v>
      </c>
      <c r="C54" s="72">
        <v>1.418E-3</v>
      </c>
      <c r="D54" s="72">
        <v>1.305E-3</v>
      </c>
      <c r="E54" s="72">
        <v>7.6599999999999997E-4</v>
      </c>
      <c r="F54" s="72">
        <v>3.8999999999999999E-4</v>
      </c>
      <c r="G54" s="72">
        <v>1.4E-5</v>
      </c>
      <c r="H54" s="72">
        <v>-1.9000000000000001E-4</v>
      </c>
      <c r="I54" s="72">
        <v>-3.9399999999999998E-4</v>
      </c>
      <c r="J54" s="72">
        <v>-5.8399999999999999E-4</v>
      </c>
      <c r="K54" s="72">
        <v>-7.4200000000000004E-4</v>
      </c>
      <c r="L54" s="72">
        <v>-8.6600000000000002E-4</v>
      </c>
      <c r="M54" s="72">
        <v>-1.1039999999999999E-3</v>
      </c>
      <c r="N54" s="72">
        <v>-1.302E-3</v>
      </c>
      <c r="O54" s="72">
        <v>-1.193E-3</v>
      </c>
      <c r="P54" s="72">
        <v>-1.0640000000000001E-3</v>
      </c>
      <c r="Q54" s="72">
        <v>-1E-3</v>
      </c>
      <c r="R54" s="72">
        <v>-1.0089999999999999E-3</v>
      </c>
      <c r="S54" s="72">
        <v>-9.8499999999999998E-4</v>
      </c>
      <c r="T54" s="72">
        <v>-7.5199999999999996E-4</v>
      </c>
      <c r="U54" s="72">
        <v>-4.6700000000000002E-4</v>
      </c>
      <c r="V54" s="72">
        <v>-3.21E-4</v>
      </c>
      <c r="W54" s="72">
        <v>-1.9699999999999999E-4</v>
      </c>
      <c r="X54" s="72">
        <v>-8.8999999999999995E-5</v>
      </c>
      <c r="Y54" s="72">
        <v>0</v>
      </c>
      <c r="Z54" s="72">
        <v>-1.4899999999999999E-4</v>
      </c>
      <c r="AA54" s="72">
        <v>-5.22E-4</v>
      </c>
      <c r="AB54" s="72">
        <v>-7.2300000000000001E-4</v>
      </c>
      <c r="AC54" s="72">
        <v>-1.111E-3</v>
      </c>
      <c r="AD54" s="72">
        <v>-1.4710000000000001E-3</v>
      </c>
      <c r="AE54" s="72">
        <v>-1.755E-3</v>
      </c>
      <c r="AF54" s="72">
        <v>-2.085E-3</v>
      </c>
      <c r="AG54" s="72">
        <v>-2.284E-3</v>
      </c>
      <c r="AH54" s="72">
        <v>-2.3839999999999998E-3</v>
      </c>
      <c r="AI54" s="72">
        <v>-2.3029999999999999E-3</v>
      </c>
    </row>
    <row r="55" spans="1:35" ht="13.5" customHeight="1" x14ac:dyDescent="0.2">
      <c r="A55" s="72">
        <v>1.712E-3</v>
      </c>
      <c r="B55" s="72">
        <v>1.47E-3</v>
      </c>
      <c r="C55" s="72">
        <v>1.1789999999999999E-3</v>
      </c>
      <c r="D55" s="72">
        <v>1.1119999999999999E-3</v>
      </c>
      <c r="E55" s="72">
        <v>7.27E-4</v>
      </c>
      <c r="F55" s="72">
        <v>3.6699999999999998E-4</v>
      </c>
      <c r="G55" s="72">
        <v>4.3000000000000002E-5</v>
      </c>
      <c r="H55" s="72">
        <v>-2.4399999999999999E-4</v>
      </c>
      <c r="I55" s="72">
        <v>-3.9500000000000001E-4</v>
      </c>
      <c r="J55" s="72">
        <v>-5.7499999999999999E-4</v>
      </c>
      <c r="K55" s="72">
        <v>-8.0099999999999995E-4</v>
      </c>
      <c r="L55" s="72">
        <v>-9.0899999999999998E-4</v>
      </c>
      <c r="M55" s="72">
        <v>-1.139E-3</v>
      </c>
      <c r="N55" s="72">
        <v>-1.413E-3</v>
      </c>
      <c r="O55" s="72">
        <v>-1.2899999999999999E-3</v>
      </c>
      <c r="P55" s="72">
        <v>-1.193E-3</v>
      </c>
      <c r="Q55" s="72">
        <v>-1.1379999999999999E-3</v>
      </c>
      <c r="R55" s="72">
        <v>-1.1249999999999999E-3</v>
      </c>
      <c r="S55" s="72">
        <v>-1.126E-3</v>
      </c>
      <c r="T55" s="72">
        <v>-9.2400000000000002E-4</v>
      </c>
      <c r="U55" s="72">
        <v>-5.9599999999999996E-4</v>
      </c>
      <c r="V55" s="72">
        <v>-3.7199999999999999E-4</v>
      </c>
      <c r="W55" s="72">
        <v>-2.9500000000000001E-4</v>
      </c>
      <c r="X55" s="72">
        <v>-1.3899999999999999E-4</v>
      </c>
      <c r="Y55" s="72">
        <v>0</v>
      </c>
      <c r="Z55" s="72">
        <v>-2.34E-4</v>
      </c>
      <c r="AA55" s="72">
        <v>-6.5300000000000004E-4</v>
      </c>
      <c r="AB55" s="72">
        <v>-9.8700000000000003E-4</v>
      </c>
      <c r="AC55" s="72">
        <v>-1.289E-3</v>
      </c>
      <c r="AD55" s="72">
        <v>-1.6310000000000001E-3</v>
      </c>
      <c r="AE55" s="72">
        <v>-1.915E-3</v>
      </c>
      <c r="AF55" s="72">
        <v>-2.2360000000000001E-3</v>
      </c>
      <c r="AG55" s="72">
        <v>-2.428E-3</v>
      </c>
      <c r="AH55" s="72">
        <v>-2.496E-3</v>
      </c>
      <c r="AI55" s="72">
        <v>-2.4650000000000002E-3</v>
      </c>
    </row>
    <row r="56" spans="1:35" ht="13.5" customHeight="1" x14ac:dyDescent="0.2">
      <c r="A56" s="72">
        <v>1.866E-3</v>
      </c>
      <c r="B56" s="72">
        <v>1.639E-3</v>
      </c>
      <c r="C56" s="72">
        <v>1.2780000000000001E-3</v>
      </c>
      <c r="D56" s="72">
        <v>1.168E-3</v>
      </c>
      <c r="E56" s="72">
        <v>7.4399999999999998E-4</v>
      </c>
      <c r="F56" s="72">
        <v>3.8499999999999998E-4</v>
      </c>
      <c r="G56" s="72">
        <v>1.1E-5</v>
      </c>
      <c r="H56" s="72">
        <v>-2.8299999999999999E-4</v>
      </c>
      <c r="I56" s="72">
        <v>-5.0600000000000005E-4</v>
      </c>
      <c r="J56" s="72">
        <v>-7.0699999999999995E-4</v>
      </c>
      <c r="K56" s="72">
        <v>-8.43E-4</v>
      </c>
      <c r="L56" s="72">
        <v>-9.3800000000000003E-4</v>
      </c>
      <c r="M56" s="72">
        <v>-1.2179999999999999E-3</v>
      </c>
      <c r="N56" s="72">
        <v>-1.405E-3</v>
      </c>
      <c r="O56" s="72">
        <v>-1.3680000000000001E-3</v>
      </c>
      <c r="P56" s="72">
        <v>-1.193E-3</v>
      </c>
      <c r="Q56" s="72">
        <v>-1.1199999999999999E-3</v>
      </c>
      <c r="R56" s="72">
        <v>-1.0499999999999999E-3</v>
      </c>
      <c r="S56" s="72">
        <v>-1.0579999999999999E-3</v>
      </c>
      <c r="T56" s="72">
        <v>-7.54E-4</v>
      </c>
      <c r="U56" s="72">
        <v>-4.0999999999999999E-4</v>
      </c>
      <c r="V56" s="72">
        <v>-2.2699999999999999E-4</v>
      </c>
      <c r="W56" s="72">
        <v>-1.73E-4</v>
      </c>
      <c r="X56" s="72">
        <v>-5.3999999999999998E-5</v>
      </c>
      <c r="Y56" s="72">
        <v>0</v>
      </c>
      <c r="Z56" s="72">
        <v>-1.8799999999999999E-4</v>
      </c>
      <c r="AA56" s="72">
        <v>-5.9699999999999998E-4</v>
      </c>
      <c r="AB56" s="72">
        <v>-8.4099999999999995E-4</v>
      </c>
      <c r="AC56" s="72">
        <v>-1.101E-3</v>
      </c>
      <c r="AD56" s="72">
        <v>-1.4270000000000001E-3</v>
      </c>
      <c r="AE56" s="72">
        <v>-1.7329999999999999E-3</v>
      </c>
      <c r="AF56" s="72">
        <v>-2.0170000000000001E-3</v>
      </c>
      <c r="AG56" s="72">
        <v>-2.2209999999999999E-3</v>
      </c>
      <c r="AH56" s="72">
        <v>-2.2959999999999999E-3</v>
      </c>
      <c r="AI56" s="72">
        <v>-2.2070000000000002E-3</v>
      </c>
    </row>
    <row r="57" spans="1:35" ht="13.5" customHeight="1" x14ac:dyDescent="0.2">
      <c r="A57" s="72">
        <v>1.575E-3</v>
      </c>
      <c r="B57" s="72">
        <v>1.2849999999999999E-3</v>
      </c>
      <c r="C57" s="72">
        <v>9.9500000000000001E-4</v>
      </c>
      <c r="D57" s="72">
        <v>9.1200000000000005E-4</v>
      </c>
      <c r="E57" s="72">
        <v>4.57E-4</v>
      </c>
      <c r="F57" s="72">
        <v>7.3999999999999996E-5</v>
      </c>
      <c r="G57" s="72">
        <v>-2.5700000000000001E-4</v>
      </c>
      <c r="H57" s="72">
        <v>-4.4700000000000002E-4</v>
      </c>
      <c r="I57" s="72">
        <v>-6.2799999999999998E-4</v>
      </c>
      <c r="J57" s="72">
        <v>-7.3899999999999997E-4</v>
      </c>
      <c r="K57" s="72">
        <v>-9.0700000000000004E-4</v>
      </c>
      <c r="L57" s="72">
        <v>-1.0070000000000001E-3</v>
      </c>
      <c r="M57" s="72">
        <v>-1.206E-3</v>
      </c>
      <c r="N57" s="72">
        <v>-1.42E-3</v>
      </c>
      <c r="O57" s="72">
        <v>-1.2750000000000001E-3</v>
      </c>
      <c r="P57" s="72">
        <v>-1.0759999999999999E-3</v>
      </c>
      <c r="Q57" s="72">
        <v>-1.057E-3</v>
      </c>
      <c r="R57" s="72">
        <v>-1.0939999999999999E-3</v>
      </c>
      <c r="S57" s="72">
        <v>-1.029E-3</v>
      </c>
      <c r="T57" s="72">
        <v>-8.7100000000000003E-4</v>
      </c>
      <c r="U57" s="72">
        <v>-5.71E-4</v>
      </c>
      <c r="V57" s="72">
        <v>-4.1399999999999998E-4</v>
      </c>
      <c r="W57" s="72">
        <v>-2.6699999999999998E-4</v>
      </c>
      <c r="X57" s="72">
        <v>-1.5300000000000001E-4</v>
      </c>
      <c r="Y57" s="72">
        <v>0</v>
      </c>
      <c r="Z57" s="72">
        <v>-1.36E-4</v>
      </c>
      <c r="AA57" s="72">
        <v>-4.5899999999999999E-4</v>
      </c>
      <c r="AB57" s="72">
        <v>-7.2000000000000005E-4</v>
      </c>
      <c r="AC57" s="72">
        <v>-1.1019999999999999E-3</v>
      </c>
      <c r="AD57" s="72">
        <v>-1.456E-3</v>
      </c>
      <c r="AE57" s="72">
        <v>-1.722E-3</v>
      </c>
      <c r="AF57" s="72">
        <v>-2.0600000000000002E-3</v>
      </c>
      <c r="AG57" s="72">
        <v>-2.2409999999999999E-3</v>
      </c>
      <c r="AH57" s="72">
        <v>-2.3700000000000001E-3</v>
      </c>
      <c r="AI57" s="72">
        <v>-2.3519999999999999E-3</v>
      </c>
    </row>
    <row r="58" spans="1:35" ht="13.5" customHeight="1" x14ac:dyDescent="0.2">
      <c r="A58" s="72">
        <v>1.165E-3</v>
      </c>
      <c r="B58" s="72">
        <v>9.4200000000000002E-4</v>
      </c>
      <c r="C58" s="72">
        <v>6.1399999999999996E-4</v>
      </c>
      <c r="D58" s="72">
        <v>5.2700000000000002E-4</v>
      </c>
      <c r="E58" s="72">
        <v>1.74E-4</v>
      </c>
      <c r="F58" s="72">
        <v>-1.25E-4</v>
      </c>
      <c r="G58" s="72">
        <v>-4.4499999999999997E-4</v>
      </c>
      <c r="H58" s="72">
        <v>-7.4700000000000005E-4</v>
      </c>
      <c r="I58" s="72">
        <v>-8.9700000000000001E-4</v>
      </c>
      <c r="J58" s="72">
        <v>-1.0690000000000001E-3</v>
      </c>
      <c r="K58" s="72">
        <v>-1.2459999999999999E-3</v>
      </c>
      <c r="L58" s="72">
        <v>-1.2620000000000001E-3</v>
      </c>
      <c r="M58" s="72">
        <v>-1.493E-3</v>
      </c>
      <c r="N58" s="72">
        <v>-1.7440000000000001E-3</v>
      </c>
      <c r="O58" s="72">
        <v>-1.6019999999999999E-3</v>
      </c>
      <c r="P58" s="72">
        <v>-1.493E-3</v>
      </c>
      <c r="Q58" s="72">
        <v>-1.3619999999999999E-3</v>
      </c>
      <c r="R58" s="72">
        <v>-1.3179999999999999E-3</v>
      </c>
      <c r="S58" s="72">
        <v>-1.3370000000000001E-3</v>
      </c>
      <c r="T58" s="72">
        <v>-1.041E-3</v>
      </c>
      <c r="U58" s="72">
        <v>-6.6500000000000001E-4</v>
      </c>
      <c r="V58" s="72">
        <v>-3.7100000000000002E-4</v>
      </c>
      <c r="W58" s="72">
        <v>-3.3100000000000002E-4</v>
      </c>
      <c r="X58" s="72">
        <v>-1.2400000000000001E-4</v>
      </c>
      <c r="Y58" s="72">
        <v>0</v>
      </c>
      <c r="Z58" s="72">
        <v>-2.0000000000000001E-4</v>
      </c>
      <c r="AA58" s="72">
        <v>-6.5600000000000001E-4</v>
      </c>
      <c r="AB58" s="72">
        <v>-9.5299999999999996E-4</v>
      </c>
      <c r="AC58" s="72">
        <v>-1.201E-3</v>
      </c>
      <c r="AD58" s="72">
        <v>-1.5200000000000001E-3</v>
      </c>
      <c r="AE58" s="72">
        <v>-1.7750000000000001E-3</v>
      </c>
      <c r="AF58" s="72">
        <v>-2.0569999999999998E-3</v>
      </c>
      <c r="AG58" s="72">
        <v>-2.2820000000000002E-3</v>
      </c>
      <c r="AH58" s="72">
        <v>-2.3189999999999999E-3</v>
      </c>
      <c r="AI58" s="72">
        <v>-2.232E-3</v>
      </c>
    </row>
    <row r="59" spans="1:35" ht="13.5" customHeight="1" x14ac:dyDescent="0.2">
      <c r="A59" s="72">
        <v>1.3140000000000001E-3</v>
      </c>
      <c r="B59" s="72">
        <v>1.106E-3</v>
      </c>
      <c r="C59" s="72">
        <v>8.03E-4</v>
      </c>
      <c r="D59" s="72">
        <v>7.2000000000000005E-4</v>
      </c>
      <c r="E59" s="72">
        <v>2.9399999999999999E-4</v>
      </c>
      <c r="F59" s="72">
        <v>-4.8999999999999998E-5</v>
      </c>
      <c r="G59" s="72">
        <v>-3.9199999999999999E-4</v>
      </c>
      <c r="H59" s="72">
        <v>-6.02E-4</v>
      </c>
      <c r="I59" s="72">
        <v>-8.0199999999999998E-4</v>
      </c>
      <c r="J59" s="72">
        <v>-9.5299999999999996E-4</v>
      </c>
      <c r="K59" s="72">
        <v>-1.044E-3</v>
      </c>
      <c r="L59" s="72">
        <v>-1.1050000000000001E-3</v>
      </c>
      <c r="M59" s="72">
        <v>-1.31E-3</v>
      </c>
      <c r="N59" s="72">
        <v>-1.4009999999999999E-3</v>
      </c>
      <c r="O59" s="72">
        <v>-1.359E-3</v>
      </c>
      <c r="P59" s="72">
        <v>-1.121E-3</v>
      </c>
      <c r="Q59" s="72">
        <v>-1.0610000000000001E-3</v>
      </c>
      <c r="R59" s="72">
        <v>-9.7599999999999998E-4</v>
      </c>
      <c r="S59" s="72">
        <v>-9.4600000000000001E-4</v>
      </c>
      <c r="T59" s="72">
        <v>-6.7100000000000005E-4</v>
      </c>
      <c r="U59" s="72">
        <v>-4.06E-4</v>
      </c>
      <c r="V59" s="72">
        <v>-2.7300000000000002E-4</v>
      </c>
      <c r="W59" s="72">
        <v>-1.7200000000000001E-4</v>
      </c>
      <c r="X59" s="72">
        <v>-7.8999999999999996E-5</v>
      </c>
      <c r="Y59" s="72">
        <v>0</v>
      </c>
      <c r="Z59" s="72">
        <v>-1.36E-4</v>
      </c>
      <c r="AA59" s="72">
        <v>-4.8500000000000003E-4</v>
      </c>
      <c r="AB59" s="72">
        <v>-6.8999999999999997E-4</v>
      </c>
      <c r="AC59" s="72">
        <v>-1E-3</v>
      </c>
      <c r="AD59" s="72">
        <v>-1.3519999999999999E-3</v>
      </c>
      <c r="AE59" s="72">
        <v>-1.6130000000000001E-3</v>
      </c>
      <c r="AF59" s="72">
        <v>-1.9369999999999999E-3</v>
      </c>
      <c r="AG59" s="72">
        <v>-2.1150000000000001E-3</v>
      </c>
      <c r="AH59" s="72">
        <v>-2.225E-3</v>
      </c>
      <c r="AI59" s="72">
        <v>-2.1879999999999998E-3</v>
      </c>
    </row>
    <row r="60" spans="1:35" ht="13.5" customHeight="1" x14ac:dyDescent="0.2">
      <c r="A60" s="72">
        <v>1.047E-3</v>
      </c>
      <c r="B60" s="72">
        <v>7.3899999999999997E-4</v>
      </c>
      <c r="C60" s="72">
        <v>4.64E-4</v>
      </c>
      <c r="D60" s="72">
        <v>3.86E-4</v>
      </c>
      <c r="E60" s="72">
        <v>-1.5999999999999999E-5</v>
      </c>
      <c r="F60" s="72">
        <v>-3.57E-4</v>
      </c>
      <c r="G60" s="72">
        <v>-6.3100000000000005E-4</v>
      </c>
      <c r="H60" s="72">
        <v>-8.2399999999999997E-4</v>
      </c>
      <c r="I60" s="72">
        <v>-9.4300000000000004E-4</v>
      </c>
      <c r="J60" s="72">
        <v>-1.0150000000000001E-3</v>
      </c>
      <c r="K60" s="72">
        <v>-1.175E-3</v>
      </c>
      <c r="L60" s="72">
        <v>-1.2329999999999999E-3</v>
      </c>
      <c r="M60" s="72">
        <v>-1.4009999999999999E-3</v>
      </c>
      <c r="N60" s="72">
        <v>-1.6620000000000001E-3</v>
      </c>
      <c r="O60" s="72">
        <v>-1.407E-3</v>
      </c>
      <c r="P60" s="72">
        <v>-1.242E-3</v>
      </c>
      <c r="Q60" s="72">
        <v>-1.193E-3</v>
      </c>
      <c r="R60" s="72">
        <v>-1.194E-3</v>
      </c>
      <c r="S60" s="72">
        <v>-1.1980000000000001E-3</v>
      </c>
      <c r="T60" s="72">
        <v>-1.013E-3</v>
      </c>
      <c r="U60" s="72">
        <v>-7.1900000000000002E-4</v>
      </c>
      <c r="V60" s="72">
        <v>-4.6900000000000002E-4</v>
      </c>
      <c r="W60" s="72">
        <v>-3.6499999999999998E-4</v>
      </c>
      <c r="X60" s="72">
        <v>-1.83E-4</v>
      </c>
      <c r="Y60" s="72">
        <v>0</v>
      </c>
      <c r="Z60" s="72">
        <v>-1.7899999999999999E-4</v>
      </c>
      <c r="AA60" s="72">
        <v>-5.2400000000000005E-4</v>
      </c>
      <c r="AB60" s="72">
        <v>-7.6400000000000003E-4</v>
      </c>
      <c r="AC60" s="72">
        <v>-1.1460000000000001E-3</v>
      </c>
      <c r="AD60" s="72">
        <v>-1.457E-3</v>
      </c>
      <c r="AE60" s="72">
        <v>-1.743E-3</v>
      </c>
      <c r="AF60" s="72">
        <v>-2.0330000000000001E-3</v>
      </c>
      <c r="AG60" s="72">
        <v>-2.2599999999999999E-3</v>
      </c>
      <c r="AH60" s="72">
        <v>-2.3449999999999999E-3</v>
      </c>
      <c r="AI60" s="72">
        <v>-2.317E-3</v>
      </c>
    </row>
    <row r="61" spans="1:35" ht="13.5" customHeight="1" x14ac:dyDescent="0.2">
      <c r="A61" s="72">
        <v>1E-3</v>
      </c>
      <c r="B61" s="72">
        <v>8.5700000000000001E-4</v>
      </c>
      <c r="C61" s="72">
        <v>5.0199999999999995E-4</v>
      </c>
      <c r="D61" s="72">
        <v>4.1300000000000001E-4</v>
      </c>
      <c r="E61" s="72">
        <v>5.5999999999999999E-5</v>
      </c>
      <c r="F61" s="72">
        <v>-2.52E-4</v>
      </c>
      <c r="G61" s="72">
        <v>-5.7700000000000004E-4</v>
      </c>
      <c r="H61" s="72">
        <v>-9.0399999999999996E-4</v>
      </c>
      <c r="I61" s="72">
        <v>-1.0300000000000001E-3</v>
      </c>
      <c r="J61" s="72">
        <v>-1.2340000000000001E-3</v>
      </c>
      <c r="K61" s="72">
        <v>-1.3600000000000001E-3</v>
      </c>
      <c r="L61" s="72">
        <v>-1.358E-3</v>
      </c>
      <c r="M61" s="72">
        <v>-1.639E-3</v>
      </c>
      <c r="N61" s="72">
        <v>-1.7390000000000001E-3</v>
      </c>
      <c r="O61" s="72">
        <v>-1.7390000000000001E-3</v>
      </c>
      <c r="P61" s="72">
        <v>-1.5610000000000001E-3</v>
      </c>
      <c r="Q61" s="72">
        <v>-1.433E-3</v>
      </c>
      <c r="R61" s="72">
        <v>-1.2999999999999999E-3</v>
      </c>
      <c r="S61" s="72">
        <v>-1.286E-3</v>
      </c>
      <c r="T61" s="72">
        <v>-9.59E-4</v>
      </c>
      <c r="U61" s="72">
        <v>-5.4000000000000001E-4</v>
      </c>
      <c r="V61" s="72">
        <v>-3.0499999999999999E-4</v>
      </c>
      <c r="W61" s="72">
        <v>-2.6899999999999998E-4</v>
      </c>
      <c r="X61" s="72">
        <v>-7.1000000000000005E-5</v>
      </c>
      <c r="Y61" s="72">
        <v>0</v>
      </c>
      <c r="Z61" s="72">
        <v>-2.2599999999999999E-4</v>
      </c>
      <c r="AA61" s="72">
        <v>-6.5600000000000001E-4</v>
      </c>
      <c r="AB61" s="72">
        <v>-9.9799999999999997E-4</v>
      </c>
      <c r="AC61" s="72">
        <v>-1.1360000000000001E-3</v>
      </c>
      <c r="AD61" s="72">
        <v>-1.454E-3</v>
      </c>
      <c r="AE61" s="72">
        <v>-1.694E-3</v>
      </c>
      <c r="AF61" s="72">
        <v>-2.036E-3</v>
      </c>
      <c r="AG61" s="72">
        <v>-2.2109999999999999E-3</v>
      </c>
      <c r="AH61" s="72">
        <v>-2.225E-3</v>
      </c>
      <c r="AI61" s="72">
        <v>-2.1410000000000001E-3</v>
      </c>
    </row>
    <row r="62" spans="1:35" ht="13.5" customHeight="1" x14ac:dyDescent="0.2">
      <c r="A62" s="72">
        <v>1.2750000000000001E-3</v>
      </c>
      <c r="B62" s="72">
        <v>9.990000000000001E-4</v>
      </c>
      <c r="C62" s="72">
        <v>7.2499999999999995E-4</v>
      </c>
      <c r="D62" s="72">
        <v>6.2799999999999998E-4</v>
      </c>
      <c r="E62" s="72">
        <v>1.3200000000000001E-4</v>
      </c>
      <c r="F62" s="72">
        <v>-2.1499999999999999E-4</v>
      </c>
      <c r="G62" s="72">
        <v>-5.71E-4</v>
      </c>
      <c r="H62" s="72">
        <v>-7.0600000000000003E-4</v>
      </c>
      <c r="I62" s="72">
        <v>-9.1699999999999995E-4</v>
      </c>
      <c r="J62" s="72">
        <v>-9.9700000000000006E-4</v>
      </c>
      <c r="K62" s="72">
        <v>-1.0709999999999999E-3</v>
      </c>
      <c r="L62" s="72">
        <v>-1.1039999999999999E-3</v>
      </c>
      <c r="M62" s="72">
        <v>-1.294E-3</v>
      </c>
      <c r="N62" s="72">
        <v>-1.418E-3</v>
      </c>
      <c r="O62" s="72">
        <v>-1.214E-3</v>
      </c>
      <c r="P62" s="72">
        <v>-9.6100000000000005E-4</v>
      </c>
      <c r="Q62" s="72">
        <v>-9.0200000000000002E-4</v>
      </c>
      <c r="R62" s="72">
        <v>-8.83E-4</v>
      </c>
      <c r="S62" s="72">
        <v>-8.7200000000000005E-4</v>
      </c>
      <c r="T62" s="72">
        <v>-6.4300000000000002E-4</v>
      </c>
      <c r="U62" s="72">
        <v>-4.1100000000000002E-4</v>
      </c>
      <c r="V62" s="72">
        <v>-3.01E-4</v>
      </c>
      <c r="W62" s="72">
        <v>-2.14E-4</v>
      </c>
      <c r="X62" s="72">
        <v>-1.56E-4</v>
      </c>
      <c r="Y62" s="72">
        <v>0</v>
      </c>
      <c r="Z62" s="72">
        <v>-5.5999999999999999E-5</v>
      </c>
      <c r="AA62" s="72">
        <v>-3.88E-4</v>
      </c>
      <c r="AB62" s="72">
        <v>-5.0699999999999996E-4</v>
      </c>
      <c r="AC62" s="72">
        <v>-8.8999999999999995E-4</v>
      </c>
      <c r="AD62" s="72">
        <v>-1.2099999999999999E-3</v>
      </c>
      <c r="AE62" s="72">
        <v>-1.513E-3</v>
      </c>
      <c r="AF62" s="72">
        <v>-1.789E-3</v>
      </c>
      <c r="AG62" s="72">
        <v>-2.0040000000000001E-3</v>
      </c>
      <c r="AH62" s="72">
        <v>-2.1250000000000002E-3</v>
      </c>
      <c r="AI62" s="72">
        <v>-2.0330000000000001E-3</v>
      </c>
    </row>
    <row r="63" spans="1:35" ht="13.5" customHeight="1" x14ac:dyDescent="0.2">
      <c r="A63" s="72">
        <v>9.5500000000000001E-4</v>
      </c>
      <c r="B63" s="72">
        <v>7.0299999999999996E-4</v>
      </c>
      <c r="C63" s="72">
        <v>3.9300000000000001E-4</v>
      </c>
      <c r="D63" s="72">
        <v>2.7900000000000001E-4</v>
      </c>
      <c r="E63" s="72">
        <v>-7.3999999999999996E-5</v>
      </c>
      <c r="F63" s="72">
        <v>-3.7599999999999998E-4</v>
      </c>
      <c r="G63" s="72">
        <v>-6.4899999999999995E-4</v>
      </c>
      <c r="H63" s="72">
        <v>-9.0200000000000002E-4</v>
      </c>
      <c r="I63" s="72">
        <v>-9.8499999999999998E-4</v>
      </c>
      <c r="J63" s="72">
        <v>-1.121E-3</v>
      </c>
      <c r="K63" s="72">
        <v>-1.286E-3</v>
      </c>
      <c r="L63" s="72">
        <v>-1.3179999999999999E-3</v>
      </c>
      <c r="M63" s="72">
        <v>-1.4909999999999999E-3</v>
      </c>
      <c r="N63" s="72">
        <v>-1.72E-3</v>
      </c>
      <c r="O63" s="72">
        <v>-1.495E-3</v>
      </c>
      <c r="P63" s="72">
        <v>-1.407E-3</v>
      </c>
      <c r="Q63" s="72">
        <v>-1.335E-3</v>
      </c>
      <c r="R63" s="72">
        <v>-1.3500000000000001E-3</v>
      </c>
      <c r="S63" s="72">
        <v>-1.2620000000000001E-3</v>
      </c>
      <c r="T63" s="72">
        <v>-1.1180000000000001E-3</v>
      </c>
      <c r="U63" s="72">
        <v>-7.9199999999999995E-4</v>
      </c>
      <c r="V63" s="72">
        <v>-4.7199999999999998E-4</v>
      </c>
      <c r="W63" s="72">
        <v>-3.4200000000000002E-4</v>
      </c>
      <c r="X63" s="72">
        <v>-1.01E-4</v>
      </c>
      <c r="Y63" s="72">
        <v>0</v>
      </c>
      <c r="Z63" s="72">
        <v>-1.7899999999999999E-4</v>
      </c>
      <c r="AA63" s="72">
        <v>-5.8500000000000002E-4</v>
      </c>
      <c r="AB63" s="72">
        <v>-9.2299999999999999E-4</v>
      </c>
      <c r="AC63" s="72">
        <v>-1.2329999999999999E-3</v>
      </c>
      <c r="AD63" s="72">
        <v>-1.488E-3</v>
      </c>
      <c r="AE63" s="72">
        <v>-1.7539999999999999E-3</v>
      </c>
      <c r="AF63" s="72">
        <v>-2.0739999999999999E-3</v>
      </c>
      <c r="AG63" s="72">
        <v>-2.3089999999999999E-3</v>
      </c>
      <c r="AH63" s="72">
        <v>-2.3739999999999998E-3</v>
      </c>
      <c r="AI63" s="72">
        <v>-2.3540000000000002E-3</v>
      </c>
    </row>
    <row r="64" spans="1:35" ht="13.5" customHeight="1" x14ac:dyDescent="0.2">
      <c r="A64" s="72">
        <v>1.3569999999999999E-3</v>
      </c>
      <c r="B64" s="72">
        <v>1.1850000000000001E-3</v>
      </c>
      <c r="C64" s="72">
        <v>7.7300000000000003E-4</v>
      </c>
      <c r="D64" s="72">
        <v>6.3500000000000004E-4</v>
      </c>
      <c r="E64" s="72">
        <v>2.3000000000000001E-4</v>
      </c>
      <c r="F64" s="72">
        <v>-1.0900000000000001E-4</v>
      </c>
      <c r="G64" s="72">
        <v>-4.5600000000000003E-4</v>
      </c>
      <c r="H64" s="72">
        <v>-7.7899999999999996E-4</v>
      </c>
      <c r="I64" s="72">
        <v>-1.0219999999999999E-3</v>
      </c>
      <c r="J64" s="72">
        <v>-1.194E-3</v>
      </c>
      <c r="K64" s="72">
        <v>-1.2340000000000001E-3</v>
      </c>
      <c r="L64" s="72">
        <v>-1.2830000000000001E-3</v>
      </c>
      <c r="M64" s="72">
        <v>-1.524E-3</v>
      </c>
      <c r="N64" s="72">
        <v>-1.565E-3</v>
      </c>
      <c r="O64" s="72">
        <v>-1.5610000000000001E-3</v>
      </c>
      <c r="P64" s="72">
        <v>-1.3240000000000001E-3</v>
      </c>
      <c r="Q64" s="72">
        <v>-1.188E-3</v>
      </c>
      <c r="R64" s="72">
        <v>-9.7799999999999992E-4</v>
      </c>
      <c r="S64" s="72">
        <v>-1.0460000000000001E-3</v>
      </c>
      <c r="T64" s="72">
        <v>-6.78E-4</v>
      </c>
      <c r="U64" s="72">
        <v>-2.9E-4</v>
      </c>
      <c r="V64" s="72">
        <v>-1.8200000000000001E-4</v>
      </c>
      <c r="W64" s="72">
        <v>-1.75E-4</v>
      </c>
      <c r="X64" s="72">
        <v>-6.9999999999999994E-5</v>
      </c>
      <c r="Y64" s="72">
        <v>0</v>
      </c>
      <c r="Z64" s="72">
        <v>-2.1100000000000001E-4</v>
      </c>
      <c r="AA64" s="72">
        <v>-5.7499999999999999E-4</v>
      </c>
      <c r="AB64" s="72">
        <v>-7.4899999999999999E-4</v>
      </c>
      <c r="AC64" s="72">
        <v>-9.4300000000000004E-4</v>
      </c>
      <c r="AD64" s="72">
        <v>-1.305E-3</v>
      </c>
      <c r="AE64" s="72">
        <v>-1.529E-3</v>
      </c>
      <c r="AF64" s="72">
        <v>-1.8220000000000001E-3</v>
      </c>
      <c r="AG64" s="72">
        <v>-1.9719999999999998E-3</v>
      </c>
      <c r="AH64" s="72">
        <v>-2.036E-3</v>
      </c>
      <c r="AI64" s="72">
        <v>-1.9919999999999998E-3</v>
      </c>
    </row>
    <row r="65" spans="1:35" ht="13.5" customHeight="1" x14ac:dyDescent="0.2">
      <c r="A65" s="72">
        <v>1.58E-3</v>
      </c>
      <c r="B65" s="72">
        <v>1.253E-3</v>
      </c>
      <c r="C65" s="72">
        <v>9.9200000000000004E-4</v>
      </c>
      <c r="D65" s="72">
        <v>8.5999999999999998E-4</v>
      </c>
      <c r="E65" s="72">
        <v>3.6600000000000001E-4</v>
      </c>
      <c r="F65" s="72">
        <v>-2.5000000000000001E-5</v>
      </c>
      <c r="G65" s="72">
        <v>-4.0099999999999999E-4</v>
      </c>
      <c r="H65" s="72">
        <v>-5.31E-4</v>
      </c>
      <c r="I65" s="72">
        <v>-6.9200000000000002E-4</v>
      </c>
      <c r="J65" s="72">
        <v>-7.6499999999999995E-4</v>
      </c>
      <c r="K65" s="72">
        <v>-8.6200000000000003E-4</v>
      </c>
      <c r="L65" s="72">
        <v>-9.01E-4</v>
      </c>
      <c r="M65" s="72">
        <v>-1.057E-3</v>
      </c>
      <c r="N65" s="72">
        <v>-1.268E-3</v>
      </c>
      <c r="O65" s="72">
        <v>-1.0139999999999999E-3</v>
      </c>
      <c r="P65" s="72">
        <v>-7.9500000000000003E-4</v>
      </c>
      <c r="Q65" s="72">
        <v>-7.6900000000000004E-4</v>
      </c>
      <c r="R65" s="72">
        <v>-8.5099999999999998E-4</v>
      </c>
      <c r="S65" s="72">
        <v>-7.7200000000000001E-4</v>
      </c>
      <c r="T65" s="72">
        <v>-7.1199999999999996E-4</v>
      </c>
      <c r="U65" s="72">
        <v>-5.1199999999999998E-4</v>
      </c>
      <c r="V65" s="72">
        <v>-3.2600000000000001E-4</v>
      </c>
      <c r="W65" s="72">
        <v>-1.6899999999999999E-4</v>
      </c>
      <c r="X65" s="72">
        <v>-1.6000000000000001E-4</v>
      </c>
      <c r="Y65" s="72">
        <v>0</v>
      </c>
      <c r="Z65" s="72">
        <v>-1.03E-4</v>
      </c>
      <c r="AA65" s="72">
        <v>-3.5300000000000002E-4</v>
      </c>
      <c r="AB65" s="72">
        <v>-6.0899999999999995E-4</v>
      </c>
      <c r="AC65" s="72">
        <v>-9.9599999999999992E-4</v>
      </c>
      <c r="AD65" s="72">
        <v>-1.3439999999999999E-3</v>
      </c>
      <c r="AE65" s="72">
        <v>-1.676E-3</v>
      </c>
      <c r="AF65" s="72">
        <v>-1.99E-3</v>
      </c>
      <c r="AG65" s="72">
        <v>-2.1719999999999999E-3</v>
      </c>
      <c r="AH65" s="72">
        <v>-2.366E-3</v>
      </c>
      <c r="AI65" s="72">
        <v>-2.3470000000000001E-3</v>
      </c>
    </row>
    <row r="66" spans="1:35" ht="13.5" customHeight="1" x14ac:dyDescent="0.2">
      <c r="A66" s="72">
        <v>1.477E-3</v>
      </c>
      <c r="B66" s="72">
        <v>1.2229999999999999E-3</v>
      </c>
      <c r="C66" s="72">
        <v>8.1400000000000005E-4</v>
      </c>
      <c r="D66" s="72">
        <v>6.6699999999999995E-4</v>
      </c>
      <c r="E66" s="72">
        <v>3.01E-4</v>
      </c>
      <c r="F66" s="72">
        <v>3.9999999999999998E-6</v>
      </c>
      <c r="G66" s="72">
        <v>-3.19E-4</v>
      </c>
      <c r="H66" s="72">
        <v>-6.7100000000000005E-4</v>
      </c>
      <c r="I66" s="72">
        <v>-8.3000000000000001E-4</v>
      </c>
      <c r="J66" s="72">
        <v>-1.011E-3</v>
      </c>
      <c r="K66" s="72">
        <v>-1.1559999999999999E-3</v>
      </c>
      <c r="L66" s="72">
        <v>-1.2149999999999999E-3</v>
      </c>
      <c r="M66" s="72">
        <v>-1.4189999999999999E-3</v>
      </c>
      <c r="N66" s="72">
        <v>-1.6199999999999999E-3</v>
      </c>
      <c r="O66" s="72">
        <v>-1.498E-3</v>
      </c>
      <c r="P66" s="72">
        <v>-1.3799999999999999E-3</v>
      </c>
      <c r="Q66" s="72">
        <v>-1.325E-3</v>
      </c>
      <c r="R66" s="72">
        <v>-1.2509999999999999E-3</v>
      </c>
      <c r="S66" s="72">
        <v>-1.232E-3</v>
      </c>
      <c r="T66" s="72">
        <v>-1.0200000000000001E-3</v>
      </c>
      <c r="U66" s="72">
        <v>-6.0999999999999997E-4</v>
      </c>
      <c r="V66" s="72">
        <v>-3.2899999999999997E-4</v>
      </c>
      <c r="W66" s="72">
        <v>-2.9300000000000002E-4</v>
      </c>
      <c r="X66" s="72">
        <v>-3.8999999999999999E-5</v>
      </c>
      <c r="Y66" s="72">
        <v>0</v>
      </c>
      <c r="Z66" s="72">
        <v>-2.63E-4</v>
      </c>
      <c r="AA66" s="72">
        <v>-7.36E-4</v>
      </c>
      <c r="AB66" s="72">
        <v>-1.0610000000000001E-3</v>
      </c>
      <c r="AC66" s="72">
        <v>-1.286E-3</v>
      </c>
      <c r="AD66" s="72">
        <v>-1.5510000000000001E-3</v>
      </c>
      <c r="AE66" s="72">
        <v>-1.786E-3</v>
      </c>
      <c r="AF66" s="72">
        <v>-2.1450000000000002E-3</v>
      </c>
      <c r="AG66" s="72">
        <v>-2.392E-3</v>
      </c>
      <c r="AH66" s="72">
        <v>-2.3969999999999998E-3</v>
      </c>
      <c r="AI66" s="72">
        <v>-2.3270000000000001E-3</v>
      </c>
    </row>
    <row r="67" spans="1:35" ht="13.5" customHeight="1" x14ac:dyDescent="0.2">
      <c r="A67" s="72">
        <v>1.784E-3</v>
      </c>
      <c r="B67" s="72">
        <v>1.544E-3</v>
      </c>
      <c r="C67" s="72">
        <v>1.0950000000000001E-3</v>
      </c>
      <c r="D67" s="72">
        <v>9.810000000000001E-4</v>
      </c>
      <c r="E67" s="72">
        <v>4.3100000000000001E-4</v>
      </c>
      <c r="F67" s="72">
        <v>5.3000000000000001E-5</v>
      </c>
      <c r="G67" s="72">
        <v>-3.8099999999999999E-4</v>
      </c>
      <c r="H67" s="72">
        <v>-6.5499999999999998E-4</v>
      </c>
      <c r="I67" s="72">
        <v>-8.9899999999999995E-4</v>
      </c>
      <c r="J67" s="72">
        <v>-1.0399999999999999E-3</v>
      </c>
      <c r="K67" s="72">
        <v>-1.108E-3</v>
      </c>
      <c r="L67" s="72">
        <v>-1.077E-3</v>
      </c>
      <c r="M67" s="72">
        <v>-1.3090000000000001E-3</v>
      </c>
      <c r="N67" s="72">
        <v>-1.3010000000000001E-3</v>
      </c>
      <c r="O67" s="72">
        <v>-1.3140000000000001E-3</v>
      </c>
      <c r="P67" s="72">
        <v>-9.810000000000001E-4</v>
      </c>
      <c r="Q67" s="72">
        <v>-8.9400000000000005E-4</v>
      </c>
      <c r="R67" s="72">
        <v>-7.6599999999999997E-4</v>
      </c>
      <c r="S67" s="72">
        <v>-7.5799999999999999E-4</v>
      </c>
      <c r="T67" s="72">
        <v>-4.8099999999999998E-4</v>
      </c>
      <c r="U67" s="72">
        <v>-2.23E-4</v>
      </c>
      <c r="V67" s="72">
        <v>-8.7000000000000001E-5</v>
      </c>
      <c r="W67" s="72">
        <v>-9.7999999999999997E-5</v>
      </c>
      <c r="X67" s="72">
        <v>-1.02E-4</v>
      </c>
      <c r="Y67" s="72">
        <v>0</v>
      </c>
      <c r="Z67" s="72">
        <v>-9.2999999999999997E-5</v>
      </c>
      <c r="AA67" s="72">
        <v>-4.0999999999999999E-4</v>
      </c>
      <c r="AB67" s="72">
        <v>-5.5099999999999995E-4</v>
      </c>
      <c r="AC67" s="72">
        <v>-7.8899999999999999E-4</v>
      </c>
      <c r="AD67" s="72">
        <v>-1.108E-3</v>
      </c>
      <c r="AE67" s="72">
        <v>-1.374E-3</v>
      </c>
      <c r="AF67" s="72">
        <v>-1.689E-3</v>
      </c>
      <c r="AG67" s="72">
        <v>-1.851E-3</v>
      </c>
      <c r="AH67" s="72">
        <v>-1.9719999999999998E-3</v>
      </c>
      <c r="AI67" s="72">
        <v>-1.921E-3</v>
      </c>
    </row>
    <row r="68" spans="1:35" ht="13.5" customHeight="1" x14ac:dyDescent="0.2">
      <c r="A68" s="72">
        <v>1.439E-3</v>
      </c>
      <c r="B68" s="72">
        <v>1.0790000000000001E-3</v>
      </c>
      <c r="C68" s="72">
        <v>8.12E-4</v>
      </c>
      <c r="D68" s="72">
        <v>6.8300000000000001E-4</v>
      </c>
      <c r="E68" s="72">
        <v>2.4600000000000002E-4</v>
      </c>
      <c r="F68" s="72">
        <v>-1.4999999999999999E-4</v>
      </c>
      <c r="G68" s="72">
        <v>-4.9200000000000003E-4</v>
      </c>
      <c r="H68" s="72">
        <v>-6.0400000000000004E-4</v>
      </c>
      <c r="I68" s="72">
        <v>-7.67E-4</v>
      </c>
      <c r="J68" s="72">
        <v>-8.9099999999999997E-4</v>
      </c>
      <c r="K68" s="72">
        <v>-9.9500000000000001E-4</v>
      </c>
      <c r="L68" s="72">
        <v>-1.116E-3</v>
      </c>
      <c r="M68" s="72">
        <v>-1.1770000000000001E-3</v>
      </c>
      <c r="N68" s="72">
        <v>-1.444E-3</v>
      </c>
      <c r="O68" s="72">
        <v>-1.14E-3</v>
      </c>
      <c r="P68" s="72">
        <v>-9.9200000000000004E-4</v>
      </c>
      <c r="Q68" s="72">
        <v>-1.026E-3</v>
      </c>
      <c r="R68" s="72">
        <v>-1.0660000000000001E-3</v>
      </c>
      <c r="S68" s="72">
        <v>-1.0219999999999999E-3</v>
      </c>
      <c r="T68" s="72">
        <v>-9.6400000000000001E-4</v>
      </c>
      <c r="U68" s="72">
        <v>-6.6E-4</v>
      </c>
      <c r="V68" s="72">
        <v>-5.22E-4</v>
      </c>
      <c r="W68" s="72">
        <v>-3.5E-4</v>
      </c>
      <c r="X68" s="72">
        <v>-1.9100000000000001E-4</v>
      </c>
      <c r="Y68" s="72">
        <v>0</v>
      </c>
      <c r="Z68" s="72">
        <v>-1.25E-4</v>
      </c>
      <c r="AA68" s="72">
        <v>-4.1599999999999997E-4</v>
      </c>
      <c r="AB68" s="72">
        <v>-6.8999999999999997E-4</v>
      </c>
      <c r="AC68" s="72">
        <v>-1.0549999999999999E-3</v>
      </c>
      <c r="AD68" s="72">
        <v>-1.33E-3</v>
      </c>
      <c r="AE68" s="72">
        <v>-1.678E-3</v>
      </c>
      <c r="AF68" s="72">
        <v>-1.954E-3</v>
      </c>
      <c r="AG68" s="72">
        <v>-2.222E-3</v>
      </c>
      <c r="AH68" s="72">
        <v>-2.3379999999999998E-3</v>
      </c>
      <c r="AI68" s="72">
        <v>-2.3730000000000001E-3</v>
      </c>
    </row>
    <row r="69" spans="1:35" ht="13.5" customHeight="1" x14ac:dyDescent="0.2">
      <c r="A69" s="72">
        <v>1.237E-3</v>
      </c>
      <c r="B69" s="72">
        <v>1.083E-3</v>
      </c>
      <c r="C69" s="72">
        <v>6.0599999999999998E-4</v>
      </c>
      <c r="D69" s="72">
        <v>4.7100000000000001E-4</v>
      </c>
      <c r="E69" s="72">
        <v>1.3300000000000001E-4</v>
      </c>
      <c r="F69" s="72">
        <v>-1.95E-4</v>
      </c>
      <c r="G69" s="72">
        <v>-5.4500000000000002E-4</v>
      </c>
      <c r="H69" s="72">
        <v>-9.2699999999999998E-4</v>
      </c>
      <c r="I69" s="72">
        <v>-1.0629999999999999E-3</v>
      </c>
      <c r="J69" s="72">
        <v>-1.2750000000000001E-3</v>
      </c>
      <c r="K69" s="72">
        <v>-1.426E-3</v>
      </c>
      <c r="L69" s="72">
        <v>-1.389E-3</v>
      </c>
      <c r="M69" s="72">
        <v>-1.671E-3</v>
      </c>
      <c r="N69" s="72">
        <v>-1.7589999999999999E-3</v>
      </c>
      <c r="O69" s="72">
        <v>-1.758E-3</v>
      </c>
      <c r="P69" s="72">
        <v>-1.5349999999999999E-3</v>
      </c>
      <c r="Q69" s="72">
        <v>-1.402E-3</v>
      </c>
      <c r="R69" s="72">
        <v>-1.2340000000000001E-3</v>
      </c>
      <c r="S69" s="72">
        <v>-1.199E-3</v>
      </c>
      <c r="T69" s="72">
        <v>-8.83E-4</v>
      </c>
      <c r="U69" s="72">
        <v>-4.6900000000000002E-4</v>
      </c>
      <c r="V69" s="72">
        <v>-2.5500000000000002E-4</v>
      </c>
      <c r="W69" s="72">
        <v>-2.0900000000000001E-4</v>
      </c>
      <c r="X69" s="72">
        <v>-4.3999999999999999E-5</v>
      </c>
      <c r="Y69" s="72">
        <v>0</v>
      </c>
      <c r="Z69" s="72">
        <v>-2.13E-4</v>
      </c>
      <c r="AA69" s="72">
        <v>-7.0399999999999998E-4</v>
      </c>
      <c r="AB69" s="72">
        <v>-9.7999999999999997E-4</v>
      </c>
      <c r="AC69" s="72">
        <v>-1.077E-3</v>
      </c>
      <c r="AD69" s="72">
        <v>-1.369E-3</v>
      </c>
      <c r="AE69" s="72">
        <v>-1.5280000000000001E-3</v>
      </c>
      <c r="AF69" s="72">
        <v>-1.897E-3</v>
      </c>
      <c r="AG69" s="72">
        <v>-2.1090000000000002E-3</v>
      </c>
      <c r="AH69" s="72">
        <v>-2.1380000000000001E-3</v>
      </c>
      <c r="AI69" s="72">
        <v>-2.0939999999999999E-3</v>
      </c>
    </row>
    <row r="70" spans="1:35" ht="13.5" customHeight="1" x14ac:dyDescent="0.2">
      <c r="A70" s="72">
        <v>1.9070000000000001E-3</v>
      </c>
      <c r="B70" s="72">
        <v>1.609E-3</v>
      </c>
      <c r="C70" s="72">
        <v>1.2650000000000001E-3</v>
      </c>
      <c r="D70" s="72">
        <v>1.157E-3</v>
      </c>
      <c r="E70" s="72">
        <v>5.9000000000000003E-4</v>
      </c>
      <c r="F70" s="72">
        <v>1.5699999999999999E-4</v>
      </c>
      <c r="G70" s="72">
        <v>-2.6899999999999998E-4</v>
      </c>
      <c r="H70" s="72">
        <v>-4.2200000000000001E-4</v>
      </c>
      <c r="I70" s="72">
        <v>-6.9300000000000004E-4</v>
      </c>
      <c r="J70" s="72">
        <v>-8.5700000000000001E-4</v>
      </c>
      <c r="K70" s="72">
        <v>-8.9300000000000002E-4</v>
      </c>
      <c r="L70" s="72">
        <v>-9.2800000000000001E-4</v>
      </c>
      <c r="M70" s="72">
        <v>-1.052E-3</v>
      </c>
      <c r="N70" s="72">
        <v>-1.173E-3</v>
      </c>
      <c r="O70" s="72">
        <v>-9.8299999999999993E-4</v>
      </c>
      <c r="P70" s="72">
        <v>-6.87E-4</v>
      </c>
      <c r="Q70" s="72">
        <v>-6.78E-4</v>
      </c>
      <c r="R70" s="72">
        <v>-6.1499999999999999E-4</v>
      </c>
      <c r="S70" s="72">
        <v>-6.3400000000000001E-4</v>
      </c>
      <c r="T70" s="72">
        <v>-4.75E-4</v>
      </c>
      <c r="U70" s="72">
        <v>-2.52E-4</v>
      </c>
      <c r="V70" s="72">
        <v>-1.9599999999999999E-4</v>
      </c>
      <c r="W70" s="72">
        <v>-1.02E-4</v>
      </c>
      <c r="X70" s="72">
        <v>-1.2799999999999999E-4</v>
      </c>
      <c r="Y70" s="72">
        <v>0</v>
      </c>
      <c r="Z70" s="72">
        <v>3.9999999999999998E-6</v>
      </c>
      <c r="AA70" s="72">
        <v>-2.1800000000000001E-4</v>
      </c>
      <c r="AB70" s="72">
        <v>-3.4000000000000002E-4</v>
      </c>
      <c r="AC70" s="72">
        <v>-6.6E-4</v>
      </c>
      <c r="AD70" s="72">
        <v>-9.810000000000001E-4</v>
      </c>
      <c r="AE70" s="72">
        <v>-1.261E-3</v>
      </c>
      <c r="AF70" s="72">
        <v>-1.5250000000000001E-3</v>
      </c>
      <c r="AG70" s="72">
        <v>-1.7080000000000001E-3</v>
      </c>
      <c r="AH70" s="72">
        <v>-1.892E-3</v>
      </c>
      <c r="AI70" s="72">
        <v>-1.8500000000000001E-3</v>
      </c>
    </row>
    <row r="71" spans="1:35" ht="13.5" customHeight="1" x14ac:dyDescent="0.2">
      <c r="A71" s="72">
        <v>1.2409999999999999E-3</v>
      </c>
      <c r="B71" s="72">
        <v>9.4700000000000003E-4</v>
      </c>
      <c r="C71" s="72">
        <v>6.2299999999999996E-4</v>
      </c>
      <c r="D71" s="72">
        <v>5.2400000000000005E-4</v>
      </c>
      <c r="E71" s="72">
        <v>1.22E-4</v>
      </c>
      <c r="F71" s="72">
        <v>-2.02E-4</v>
      </c>
      <c r="G71" s="72">
        <v>-5.5000000000000003E-4</v>
      </c>
      <c r="H71" s="72">
        <v>-8.2600000000000002E-4</v>
      </c>
      <c r="I71" s="72">
        <v>-9.1500000000000001E-4</v>
      </c>
      <c r="J71" s="72">
        <v>-1.0319999999999999E-3</v>
      </c>
      <c r="K71" s="72">
        <v>-1.2179999999999999E-3</v>
      </c>
      <c r="L71" s="72">
        <v>-1.2899999999999999E-3</v>
      </c>
      <c r="M71" s="72">
        <v>-1.4270000000000001E-3</v>
      </c>
      <c r="N71" s="72">
        <v>-1.663E-3</v>
      </c>
      <c r="O71" s="72">
        <v>-1.371E-3</v>
      </c>
      <c r="P71" s="72">
        <v>-1.2849999999999999E-3</v>
      </c>
      <c r="Q71" s="72">
        <v>-1.2340000000000001E-3</v>
      </c>
      <c r="R71" s="72">
        <v>-1.258E-3</v>
      </c>
      <c r="S71" s="72">
        <v>-1.15E-3</v>
      </c>
      <c r="T71" s="72">
        <v>-1.085E-3</v>
      </c>
      <c r="U71" s="72">
        <v>-7.2099999999999996E-4</v>
      </c>
      <c r="V71" s="72">
        <v>-3.79E-4</v>
      </c>
      <c r="W71" s="72">
        <v>-2.5900000000000001E-4</v>
      </c>
      <c r="X71" s="72">
        <v>-1.7899999999999999E-4</v>
      </c>
      <c r="Y71" s="72">
        <v>0</v>
      </c>
      <c r="Z71" s="72">
        <v>-1.73E-4</v>
      </c>
      <c r="AA71" s="72">
        <v>-5.2599999999999999E-4</v>
      </c>
      <c r="AB71" s="72">
        <v>-8.3299999999999997E-4</v>
      </c>
      <c r="AC71" s="72">
        <v>-1.0690000000000001E-3</v>
      </c>
      <c r="AD71" s="72">
        <v>-1.281E-3</v>
      </c>
      <c r="AE71" s="72">
        <v>-1.614E-3</v>
      </c>
      <c r="AF71" s="72">
        <v>-1.9109999999999999E-3</v>
      </c>
      <c r="AG71" s="72">
        <v>-2.1719999999999999E-3</v>
      </c>
      <c r="AH71" s="72">
        <v>-2.2190000000000001E-3</v>
      </c>
      <c r="AI71" s="72">
        <v>-2.2910000000000001E-3</v>
      </c>
    </row>
    <row r="72" spans="1:35" ht="13.5" customHeight="1" x14ac:dyDescent="0.2">
      <c r="A72" s="72">
        <v>1.505E-3</v>
      </c>
      <c r="B72" s="72">
        <v>1.3389999999999999E-3</v>
      </c>
      <c r="C72" s="72">
        <v>8.9800000000000004E-4</v>
      </c>
      <c r="D72" s="72">
        <v>7.4799999999999997E-4</v>
      </c>
      <c r="E72" s="72">
        <v>3.3100000000000002E-4</v>
      </c>
      <c r="F72" s="72">
        <v>-4.1E-5</v>
      </c>
      <c r="G72" s="72">
        <v>-4.64E-4</v>
      </c>
      <c r="H72" s="72">
        <v>-8.25E-4</v>
      </c>
      <c r="I72" s="72">
        <v>-1.062E-3</v>
      </c>
      <c r="J72" s="72">
        <v>-1.261E-3</v>
      </c>
      <c r="K72" s="72">
        <v>-1.3259999999999999E-3</v>
      </c>
      <c r="L72" s="72">
        <v>-1.3359999999999999E-3</v>
      </c>
      <c r="M72" s="72">
        <v>-1.5790000000000001E-3</v>
      </c>
      <c r="N72" s="72">
        <v>-1.6199999999999999E-3</v>
      </c>
      <c r="O72" s="72">
        <v>-1.6119999999999999E-3</v>
      </c>
      <c r="P72" s="72">
        <v>-1.3749999999999999E-3</v>
      </c>
      <c r="Q72" s="72">
        <v>-1.1770000000000001E-3</v>
      </c>
      <c r="R72" s="72">
        <v>-1.0579999999999999E-3</v>
      </c>
      <c r="S72" s="72">
        <v>-1.0740000000000001E-3</v>
      </c>
      <c r="T72" s="72">
        <v>-7.0600000000000003E-4</v>
      </c>
      <c r="U72" s="72">
        <v>-2.5500000000000002E-4</v>
      </c>
      <c r="V72" s="72">
        <v>-1.9599999999999999E-4</v>
      </c>
      <c r="W72" s="72">
        <v>-2.12E-4</v>
      </c>
      <c r="X72" s="72">
        <v>-2.0000000000000002E-5</v>
      </c>
      <c r="Y72" s="72">
        <v>0</v>
      </c>
      <c r="Z72" s="72">
        <v>-1.84E-4</v>
      </c>
      <c r="AA72" s="72">
        <v>-5.1999999999999995E-4</v>
      </c>
      <c r="AB72" s="72">
        <v>-6.9700000000000003E-4</v>
      </c>
      <c r="AC72" s="72">
        <v>-8.1800000000000004E-4</v>
      </c>
      <c r="AD72" s="72">
        <v>-1.09E-3</v>
      </c>
      <c r="AE72" s="72">
        <v>-1.1969999999999999E-3</v>
      </c>
      <c r="AF72" s="72">
        <v>-1.573E-3</v>
      </c>
      <c r="AG72" s="72">
        <v>-1.761E-3</v>
      </c>
      <c r="AH72" s="72">
        <v>-1.8500000000000001E-3</v>
      </c>
      <c r="AI72" s="72">
        <v>-1.8270000000000001E-3</v>
      </c>
    </row>
    <row r="73" spans="1:35" ht="13.5" customHeight="1" x14ac:dyDescent="0.2">
      <c r="A73" s="72">
        <v>1.719E-3</v>
      </c>
      <c r="B73" s="72">
        <v>1.3190000000000001E-3</v>
      </c>
      <c r="C73" s="72">
        <v>1.0269999999999999E-3</v>
      </c>
      <c r="D73" s="72">
        <v>9.2000000000000003E-4</v>
      </c>
      <c r="E73" s="72">
        <v>3.86E-4</v>
      </c>
      <c r="F73" s="72">
        <v>-5.7000000000000003E-5</v>
      </c>
      <c r="G73" s="72">
        <v>-4.9399999999999997E-4</v>
      </c>
      <c r="H73" s="72">
        <v>-6.11E-4</v>
      </c>
      <c r="I73" s="72">
        <v>-8.2600000000000002E-4</v>
      </c>
      <c r="J73" s="72">
        <v>-9.3700000000000001E-4</v>
      </c>
      <c r="K73" s="72">
        <v>-1.0319999999999999E-3</v>
      </c>
      <c r="L73" s="72">
        <v>-1.0460000000000001E-3</v>
      </c>
      <c r="M73" s="72">
        <v>-1.2130000000000001E-3</v>
      </c>
      <c r="N73" s="72">
        <v>-1.3110000000000001E-3</v>
      </c>
      <c r="O73" s="72">
        <v>-1.111E-3</v>
      </c>
      <c r="P73" s="72">
        <v>-7.8799999999999996E-4</v>
      </c>
      <c r="Q73" s="72">
        <v>-8.8599999999999996E-4</v>
      </c>
      <c r="R73" s="72">
        <v>-8.2700000000000004E-4</v>
      </c>
      <c r="S73" s="72">
        <v>-7.6999999999999996E-4</v>
      </c>
      <c r="T73" s="72">
        <v>-6.9300000000000004E-4</v>
      </c>
      <c r="U73" s="72">
        <v>-5.2899999999999996E-4</v>
      </c>
      <c r="V73" s="72">
        <v>-3.1500000000000001E-4</v>
      </c>
      <c r="W73" s="72">
        <v>-1.3899999999999999E-4</v>
      </c>
      <c r="X73" s="72">
        <v>-1.08E-4</v>
      </c>
      <c r="Y73" s="72">
        <v>0</v>
      </c>
      <c r="Z73" s="72">
        <v>4.6E-5</v>
      </c>
      <c r="AA73" s="72">
        <v>-1.2899999999999999E-4</v>
      </c>
      <c r="AB73" s="72">
        <v>-2.9500000000000001E-4</v>
      </c>
      <c r="AC73" s="72">
        <v>-6.1399999999999996E-4</v>
      </c>
      <c r="AD73" s="72">
        <v>-8.8599999999999996E-4</v>
      </c>
      <c r="AE73" s="72">
        <v>-1.2019999999999999E-3</v>
      </c>
      <c r="AF73" s="72">
        <v>-1.4940000000000001E-3</v>
      </c>
      <c r="AG73" s="72">
        <v>-1.6329999999999999E-3</v>
      </c>
      <c r="AH73" s="72">
        <v>-1.8779999999999999E-3</v>
      </c>
      <c r="AI73" s="72">
        <v>-1.915E-3</v>
      </c>
    </row>
    <row r="74" spans="1:35" ht="13.5" customHeight="1" x14ac:dyDescent="0.2">
      <c r="A74" s="72">
        <v>1.2290000000000001E-3</v>
      </c>
      <c r="B74" s="72">
        <v>1.0250000000000001E-3</v>
      </c>
      <c r="C74" s="72">
        <v>6.0099999999999997E-4</v>
      </c>
      <c r="D74" s="72">
        <v>4.9700000000000005E-4</v>
      </c>
      <c r="E74" s="72">
        <v>1.2799999999999999E-4</v>
      </c>
      <c r="F74" s="72">
        <v>-2.5399999999999999E-4</v>
      </c>
      <c r="G74" s="72">
        <v>-5.8500000000000002E-4</v>
      </c>
      <c r="H74" s="72">
        <v>-9.9400000000000009E-4</v>
      </c>
      <c r="I74" s="72">
        <v>-1.0920000000000001E-3</v>
      </c>
      <c r="J74" s="72">
        <v>-1.2340000000000001E-3</v>
      </c>
      <c r="K74" s="72">
        <v>-1.474E-3</v>
      </c>
      <c r="L74" s="72">
        <v>-1.4959999999999999E-3</v>
      </c>
      <c r="M74" s="72">
        <v>-1.6329999999999999E-3</v>
      </c>
      <c r="N74" s="72">
        <v>-1.8910000000000001E-3</v>
      </c>
      <c r="O74" s="72">
        <v>-1.6800000000000001E-3</v>
      </c>
      <c r="P74" s="72">
        <v>-1.585E-3</v>
      </c>
      <c r="Q74" s="72">
        <v>-1.4339999999999999E-3</v>
      </c>
      <c r="R74" s="72">
        <v>-1.407E-3</v>
      </c>
      <c r="S74" s="72">
        <v>-1.3359999999999999E-3</v>
      </c>
      <c r="T74" s="72">
        <v>-1.111E-3</v>
      </c>
      <c r="U74" s="72">
        <v>-7.6800000000000002E-4</v>
      </c>
      <c r="V74" s="72">
        <v>-4.2999999999999999E-4</v>
      </c>
      <c r="W74" s="72">
        <v>-4.5199999999999998E-4</v>
      </c>
      <c r="X74" s="72">
        <v>-1.02E-4</v>
      </c>
      <c r="Y74" s="72">
        <v>0</v>
      </c>
      <c r="Z74" s="72">
        <v>-2.1599999999999999E-4</v>
      </c>
      <c r="AA74" s="72">
        <v>-5.8799999999999998E-4</v>
      </c>
      <c r="AB74" s="72">
        <v>-9.0200000000000002E-4</v>
      </c>
      <c r="AC74" s="72">
        <v>-1.0330000000000001E-3</v>
      </c>
      <c r="AD74" s="72">
        <v>-1.1299999999999999E-3</v>
      </c>
      <c r="AE74" s="72">
        <v>-1.3470000000000001E-3</v>
      </c>
      <c r="AF74" s="72">
        <v>-1.6149999999999999E-3</v>
      </c>
      <c r="AG74" s="72">
        <v>-1.9E-3</v>
      </c>
      <c r="AH74" s="72">
        <v>-1.877E-3</v>
      </c>
      <c r="AI74" s="72">
        <v>-1.902E-3</v>
      </c>
    </row>
    <row r="75" spans="1:35" ht="13.5" customHeight="1" x14ac:dyDescent="0.2">
      <c r="A75" s="72">
        <v>1.8220000000000001E-3</v>
      </c>
      <c r="B75" s="72">
        <v>1.5939999999999999E-3</v>
      </c>
      <c r="C75" s="72">
        <v>1.176E-3</v>
      </c>
      <c r="D75" s="72">
        <v>1.122E-3</v>
      </c>
      <c r="E75" s="72">
        <v>5.4699999999999996E-4</v>
      </c>
      <c r="F75" s="72">
        <v>1.56E-4</v>
      </c>
      <c r="G75" s="72">
        <v>-2.6400000000000002E-4</v>
      </c>
      <c r="H75" s="72">
        <v>-5.5500000000000005E-4</v>
      </c>
      <c r="I75" s="72">
        <v>-8.9499999999999996E-4</v>
      </c>
      <c r="J75" s="72">
        <v>-1.0989999999999999E-3</v>
      </c>
      <c r="K75" s="72">
        <v>-1.1100000000000001E-3</v>
      </c>
      <c r="L75" s="72">
        <v>-1.1429999999999999E-3</v>
      </c>
      <c r="M75" s="72">
        <v>-1.3879999999999999E-3</v>
      </c>
      <c r="N75" s="72">
        <v>-1.3370000000000001E-3</v>
      </c>
      <c r="O75" s="72">
        <v>-1.3860000000000001E-3</v>
      </c>
      <c r="P75" s="72">
        <v>-1.1329999999999999E-3</v>
      </c>
      <c r="Q75" s="72">
        <v>-9.8700000000000003E-4</v>
      </c>
      <c r="R75" s="72">
        <v>-7.9799999999999999E-4</v>
      </c>
      <c r="S75" s="72">
        <v>-8.4400000000000002E-4</v>
      </c>
      <c r="T75" s="72">
        <v>-5.0100000000000003E-4</v>
      </c>
      <c r="U75" s="72">
        <v>-2.0900000000000001E-4</v>
      </c>
      <c r="V75" s="72">
        <v>-1.21E-4</v>
      </c>
      <c r="W75" s="72">
        <v>-1.4200000000000001E-4</v>
      </c>
      <c r="X75" s="72">
        <v>-1.2999999999999999E-5</v>
      </c>
      <c r="Y75" s="72">
        <v>0</v>
      </c>
      <c r="Z75" s="72">
        <v>-8.6000000000000003E-5</v>
      </c>
      <c r="AA75" s="72">
        <v>-3.3399999999999999E-4</v>
      </c>
      <c r="AB75" s="72">
        <v>-3.9100000000000002E-4</v>
      </c>
      <c r="AC75" s="72">
        <v>-5.9100000000000005E-4</v>
      </c>
      <c r="AD75" s="72">
        <v>-9.2199999999999997E-4</v>
      </c>
      <c r="AE75" s="72">
        <v>-1.023E-3</v>
      </c>
      <c r="AF75" s="72">
        <v>-1.395E-3</v>
      </c>
      <c r="AG75" s="72">
        <v>-1.555E-3</v>
      </c>
      <c r="AH75" s="72">
        <v>-1.66E-3</v>
      </c>
      <c r="AI75" s="72">
        <v>-1.689E-3</v>
      </c>
    </row>
    <row r="76" spans="1:35" ht="13.5" customHeight="1" x14ac:dyDescent="0.2">
      <c r="A76" s="72">
        <v>1.74E-3</v>
      </c>
      <c r="B76" s="72">
        <v>1.2849999999999999E-3</v>
      </c>
      <c r="C76" s="72">
        <v>1.0070000000000001E-3</v>
      </c>
      <c r="D76" s="72">
        <v>8.7500000000000002E-4</v>
      </c>
      <c r="E76" s="72">
        <v>3.9800000000000002E-4</v>
      </c>
      <c r="F76" s="72">
        <v>-4.1E-5</v>
      </c>
      <c r="G76" s="72">
        <v>-5.0799999999999999E-4</v>
      </c>
      <c r="H76" s="72">
        <v>-6.9499999999999998E-4</v>
      </c>
      <c r="I76" s="72">
        <v>-8.5400000000000005E-4</v>
      </c>
      <c r="J76" s="72">
        <v>-9.5399999999999999E-4</v>
      </c>
      <c r="K76" s="72">
        <v>-1.096E-3</v>
      </c>
      <c r="L76" s="72">
        <v>-1.157E-3</v>
      </c>
      <c r="M76" s="72">
        <v>-1.23E-3</v>
      </c>
      <c r="N76" s="72">
        <v>-1.5590000000000001E-3</v>
      </c>
      <c r="O76" s="72">
        <v>-1.207E-3</v>
      </c>
      <c r="P76" s="72">
        <v>-1.031E-3</v>
      </c>
      <c r="Q76" s="72">
        <v>-1.0380000000000001E-3</v>
      </c>
      <c r="R76" s="72">
        <v>-1.08E-3</v>
      </c>
      <c r="S76" s="72">
        <v>-9.68E-4</v>
      </c>
      <c r="T76" s="72">
        <v>-9.3599999999999998E-4</v>
      </c>
      <c r="U76" s="72">
        <v>-6.96E-4</v>
      </c>
      <c r="V76" s="72">
        <v>-4.8999999999999998E-4</v>
      </c>
      <c r="W76" s="72">
        <v>-3.57E-4</v>
      </c>
      <c r="X76" s="72">
        <v>-1.4200000000000001E-4</v>
      </c>
      <c r="Y76" s="72">
        <v>0</v>
      </c>
      <c r="Z76" s="72">
        <v>1.1E-5</v>
      </c>
      <c r="AA76" s="72">
        <v>-2.1699999999999999E-4</v>
      </c>
      <c r="AB76" s="72">
        <v>-4.55E-4</v>
      </c>
      <c r="AC76" s="72">
        <v>-7.6900000000000004E-4</v>
      </c>
      <c r="AD76" s="72">
        <v>-9.3099999999999997E-4</v>
      </c>
      <c r="AE76" s="72">
        <v>-1.2899999999999999E-3</v>
      </c>
      <c r="AF76" s="72">
        <v>-1.5399999999999999E-3</v>
      </c>
      <c r="AG76" s="72">
        <v>-1.7359999999999999E-3</v>
      </c>
      <c r="AH76" s="72">
        <v>-1.9319999999999999E-3</v>
      </c>
      <c r="AI76" s="72">
        <v>-1.8940000000000001E-3</v>
      </c>
    </row>
    <row r="77" spans="1:35" ht="13.5" customHeight="1" x14ac:dyDescent="0.2">
      <c r="A77" s="72">
        <v>1.487E-3</v>
      </c>
      <c r="B77" s="72">
        <v>1.338E-3</v>
      </c>
      <c r="C77" s="72">
        <v>8.6300000000000005E-4</v>
      </c>
      <c r="D77" s="72">
        <v>8.0699999999999999E-4</v>
      </c>
      <c r="E77" s="72">
        <v>4.2200000000000001E-4</v>
      </c>
      <c r="F77" s="72">
        <v>-1.7E-5</v>
      </c>
      <c r="G77" s="72">
        <v>-3.2699999999999998E-4</v>
      </c>
      <c r="H77" s="72">
        <v>-8.1999999999999998E-4</v>
      </c>
      <c r="I77" s="72">
        <v>-9.8999999999999999E-4</v>
      </c>
      <c r="J77" s="72">
        <v>-1.178E-3</v>
      </c>
      <c r="K77" s="72">
        <v>-1.374E-3</v>
      </c>
      <c r="L77" s="72">
        <v>-1.3960000000000001E-3</v>
      </c>
      <c r="M77" s="72">
        <v>-1.6540000000000001E-3</v>
      </c>
      <c r="N77" s="72">
        <v>-1.748E-3</v>
      </c>
      <c r="O77" s="72">
        <v>-1.678E-3</v>
      </c>
      <c r="P77" s="72">
        <v>-1.6069999999999999E-3</v>
      </c>
      <c r="Q77" s="72">
        <v>-1.377E-3</v>
      </c>
      <c r="R77" s="72">
        <v>-1.2260000000000001E-3</v>
      </c>
      <c r="S77" s="72">
        <v>-1.2310000000000001E-3</v>
      </c>
      <c r="T77" s="72">
        <v>-1.0039999999999999E-3</v>
      </c>
      <c r="U77" s="72">
        <v>-5.7200000000000003E-4</v>
      </c>
      <c r="V77" s="72">
        <v>-2.63E-4</v>
      </c>
      <c r="W77" s="72">
        <v>-2.04E-4</v>
      </c>
      <c r="X77" s="72">
        <v>-4.1E-5</v>
      </c>
      <c r="Y77" s="72">
        <v>0</v>
      </c>
      <c r="Z77" s="72">
        <v>-2.14E-4</v>
      </c>
      <c r="AA77" s="72">
        <v>-6.2699999999999995E-4</v>
      </c>
      <c r="AB77" s="72">
        <v>-8.7500000000000002E-4</v>
      </c>
      <c r="AC77" s="72">
        <v>-9.810000000000001E-4</v>
      </c>
      <c r="AD77" s="72">
        <v>-1.155E-3</v>
      </c>
      <c r="AE77" s="72">
        <v>-1.34E-3</v>
      </c>
      <c r="AF77" s="72">
        <v>-1.658E-3</v>
      </c>
      <c r="AG77" s="72">
        <v>-1.902E-3</v>
      </c>
      <c r="AH77" s="72">
        <v>-1.9449999999999999E-3</v>
      </c>
      <c r="AI77" s="72">
        <v>-1.9090000000000001E-3</v>
      </c>
    </row>
    <row r="78" spans="1:35" ht="13.5" customHeight="1" x14ac:dyDescent="0.2">
      <c r="A78" s="72">
        <v>1.8630000000000001E-3</v>
      </c>
      <c r="B78" s="72">
        <v>1.5939999999999999E-3</v>
      </c>
      <c r="C78" s="72">
        <v>1.23E-3</v>
      </c>
      <c r="D78" s="72">
        <v>1.1689999999999999E-3</v>
      </c>
      <c r="E78" s="72">
        <v>5.7700000000000004E-4</v>
      </c>
      <c r="F78" s="72">
        <v>1.3300000000000001E-4</v>
      </c>
      <c r="G78" s="72">
        <v>-3.9899999999999999E-4</v>
      </c>
      <c r="H78" s="72">
        <v>-6.3000000000000003E-4</v>
      </c>
      <c r="I78" s="72">
        <v>-8.5700000000000001E-4</v>
      </c>
      <c r="J78" s="72">
        <v>-1.054E-3</v>
      </c>
      <c r="K78" s="72">
        <v>-1.1150000000000001E-3</v>
      </c>
      <c r="L78" s="72">
        <v>-1.119E-3</v>
      </c>
      <c r="M78" s="72">
        <v>-1.3010000000000001E-3</v>
      </c>
      <c r="N78" s="72">
        <v>-1.372E-3</v>
      </c>
      <c r="O78" s="72">
        <v>-1.273E-3</v>
      </c>
      <c r="P78" s="72">
        <v>-1.0070000000000001E-3</v>
      </c>
      <c r="Q78" s="72">
        <v>-9.3599999999999998E-4</v>
      </c>
      <c r="R78" s="72">
        <v>-7.4700000000000005E-4</v>
      </c>
      <c r="S78" s="72">
        <v>-8.3600000000000005E-4</v>
      </c>
      <c r="T78" s="72">
        <v>-5.9100000000000005E-4</v>
      </c>
      <c r="U78" s="72">
        <v>-2.5500000000000002E-4</v>
      </c>
      <c r="V78" s="72">
        <v>-1.6699999999999999E-4</v>
      </c>
      <c r="W78" s="72">
        <v>-2.9599999999999998E-4</v>
      </c>
      <c r="X78" s="72">
        <v>-1.55E-4</v>
      </c>
      <c r="Y78" s="72">
        <v>0</v>
      </c>
      <c r="Z78" s="72">
        <v>-4.3999999999999999E-5</v>
      </c>
      <c r="AA78" s="72">
        <v>-1.93E-4</v>
      </c>
      <c r="AB78" s="72">
        <v>-2.8600000000000001E-4</v>
      </c>
      <c r="AC78" s="72">
        <v>-5.3499999999999999E-4</v>
      </c>
      <c r="AD78" s="72">
        <v>-8.2899999999999998E-4</v>
      </c>
      <c r="AE78" s="72">
        <v>-9.7300000000000002E-4</v>
      </c>
      <c r="AF78" s="72">
        <v>-1.3140000000000001E-3</v>
      </c>
      <c r="AG78" s="72">
        <v>-1.526E-3</v>
      </c>
      <c r="AH78" s="72">
        <v>-1.653E-3</v>
      </c>
      <c r="AI78" s="72">
        <v>-1.647E-3</v>
      </c>
    </row>
    <row r="79" spans="1:35" ht="13.5" customHeight="1" x14ac:dyDescent="0.2">
      <c r="A79" s="72">
        <v>1.3730000000000001E-3</v>
      </c>
      <c r="B79" s="72">
        <v>1.0399999999999999E-3</v>
      </c>
      <c r="C79" s="72">
        <v>8.1400000000000005E-4</v>
      </c>
      <c r="D79" s="72">
        <v>7.54E-4</v>
      </c>
      <c r="E79" s="72">
        <v>3.6999999999999999E-4</v>
      </c>
      <c r="F79" s="72">
        <v>-8.3999999999999995E-5</v>
      </c>
      <c r="G79" s="72">
        <v>-4.1199999999999999E-4</v>
      </c>
      <c r="H79" s="72">
        <v>-6.7500000000000004E-4</v>
      </c>
      <c r="I79" s="72">
        <v>-8.5700000000000001E-4</v>
      </c>
      <c r="J79" s="72">
        <v>-9.8200000000000002E-4</v>
      </c>
      <c r="K79" s="72">
        <v>-1.1839999999999999E-3</v>
      </c>
      <c r="L79" s="72">
        <v>-1.2329999999999999E-3</v>
      </c>
      <c r="M79" s="72">
        <v>-1.392E-3</v>
      </c>
      <c r="N79" s="72">
        <v>-1.6069999999999999E-3</v>
      </c>
      <c r="O79" s="72">
        <v>-1.232E-3</v>
      </c>
      <c r="P79" s="72">
        <v>-1.1529999999999999E-3</v>
      </c>
      <c r="Q79" s="72">
        <v>-1.0920000000000001E-3</v>
      </c>
      <c r="R79" s="72">
        <v>-1.1659999999999999E-3</v>
      </c>
      <c r="S79" s="72">
        <v>-1.023E-3</v>
      </c>
      <c r="T79" s="72">
        <v>-9.7999999999999997E-4</v>
      </c>
      <c r="U79" s="72">
        <v>-7.1100000000000004E-4</v>
      </c>
      <c r="V79" s="72">
        <v>-4.3800000000000002E-4</v>
      </c>
      <c r="W79" s="72">
        <v>-2.2499999999999999E-4</v>
      </c>
      <c r="X79" s="72">
        <v>1.2999999999999999E-5</v>
      </c>
      <c r="Y79" s="72">
        <v>0</v>
      </c>
      <c r="Z79" s="72">
        <v>7.2999999999999999E-5</v>
      </c>
      <c r="AA79" s="72">
        <v>-3.1300000000000002E-4</v>
      </c>
      <c r="AB79" s="72">
        <v>-5.2700000000000002E-4</v>
      </c>
      <c r="AC79" s="72">
        <v>-7.9500000000000003E-4</v>
      </c>
      <c r="AD79" s="72">
        <v>-8.92E-4</v>
      </c>
      <c r="AE79" s="72">
        <v>-1.248E-3</v>
      </c>
      <c r="AF79" s="72">
        <v>-1.4530000000000001E-3</v>
      </c>
      <c r="AG79" s="72">
        <v>-1.722E-3</v>
      </c>
      <c r="AH79" s="72">
        <v>-1.7619999999999999E-3</v>
      </c>
      <c r="AI79" s="72">
        <v>-1.7930000000000001E-3</v>
      </c>
    </row>
    <row r="80" spans="1:35" ht="13.5" customHeight="1" x14ac:dyDescent="0.2">
      <c r="A80" s="72">
        <v>1.6609999999999999E-3</v>
      </c>
      <c r="B80" s="72">
        <v>1.5200000000000001E-3</v>
      </c>
      <c r="C80" s="72">
        <v>9.8799999999999995E-4</v>
      </c>
      <c r="D80" s="72">
        <v>9.6599999999999995E-4</v>
      </c>
      <c r="E80" s="72">
        <v>5.6899999999999995E-4</v>
      </c>
      <c r="F80" s="72">
        <v>1.2899999999999999E-4</v>
      </c>
      <c r="G80" s="72">
        <v>-3.19E-4</v>
      </c>
      <c r="H80" s="72">
        <v>-7.2400000000000003E-4</v>
      </c>
      <c r="I80" s="72">
        <v>-9.7499999999999996E-4</v>
      </c>
      <c r="J80" s="72">
        <v>-1.242E-3</v>
      </c>
      <c r="K80" s="72">
        <v>-1.317E-3</v>
      </c>
      <c r="L80" s="72">
        <v>-1.328E-3</v>
      </c>
      <c r="M80" s="72">
        <v>-1.5870000000000001E-3</v>
      </c>
      <c r="N80" s="72">
        <v>-1.7290000000000001E-3</v>
      </c>
      <c r="O80" s="72">
        <v>-1.6750000000000001E-3</v>
      </c>
      <c r="P80" s="72">
        <v>-1.5280000000000001E-3</v>
      </c>
      <c r="Q80" s="72">
        <v>-1.4239999999999999E-3</v>
      </c>
      <c r="R80" s="72">
        <v>-1.1169999999999999E-3</v>
      </c>
      <c r="S80" s="72">
        <v>-1.1850000000000001E-3</v>
      </c>
      <c r="T80" s="72">
        <v>-8.7500000000000002E-4</v>
      </c>
      <c r="U80" s="72">
        <v>-3.8499999999999998E-4</v>
      </c>
      <c r="V80" s="72">
        <v>-3.1500000000000001E-4</v>
      </c>
      <c r="W80" s="72">
        <v>-2.43E-4</v>
      </c>
      <c r="X80" s="72">
        <v>-2.1999999999999999E-5</v>
      </c>
      <c r="Y80" s="72">
        <v>0</v>
      </c>
      <c r="Z80" s="72">
        <v>-1.4999999999999999E-4</v>
      </c>
      <c r="AA80" s="72">
        <v>-5.6099999999999998E-4</v>
      </c>
      <c r="AB80" s="72">
        <v>-7.0100000000000002E-4</v>
      </c>
      <c r="AC80" s="72">
        <v>-7.3800000000000005E-4</v>
      </c>
      <c r="AD80" s="72">
        <v>-1.039E-3</v>
      </c>
      <c r="AE80" s="72">
        <v>-1.1230000000000001E-3</v>
      </c>
      <c r="AF80" s="72">
        <v>-1.4829999999999999E-3</v>
      </c>
      <c r="AG80" s="72">
        <v>-1.5939999999999999E-3</v>
      </c>
      <c r="AH80" s="72">
        <v>-1.753E-3</v>
      </c>
      <c r="AI80" s="72">
        <v>-1.6360000000000001E-3</v>
      </c>
    </row>
    <row r="81" spans="1:35" ht="13.5" customHeight="1" x14ac:dyDescent="0.2">
      <c r="A81" s="72">
        <v>2.1649999999999998E-3</v>
      </c>
      <c r="B81" s="72">
        <v>1.776E-3</v>
      </c>
      <c r="C81" s="72">
        <v>1.488E-3</v>
      </c>
      <c r="D81" s="72">
        <v>1.438E-3</v>
      </c>
      <c r="E81" s="72">
        <v>8.92E-4</v>
      </c>
      <c r="F81" s="72">
        <v>3.6499999999999998E-4</v>
      </c>
      <c r="G81" s="72">
        <v>-1.55E-4</v>
      </c>
      <c r="H81" s="72">
        <v>-3.59E-4</v>
      </c>
      <c r="I81" s="72">
        <v>-6.6799999999999997E-4</v>
      </c>
      <c r="J81" s="72">
        <v>-7.6199999999999998E-4</v>
      </c>
      <c r="K81" s="72">
        <v>-8.61E-4</v>
      </c>
      <c r="L81" s="72">
        <v>-8.8599999999999996E-4</v>
      </c>
      <c r="M81" s="72">
        <v>-1.0460000000000001E-3</v>
      </c>
      <c r="N81" s="72">
        <v>-1.1770000000000001E-3</v>
      </c>
      <c r="O81" s="72">
        <v>-1.0070000000000001E-3</v>
      </c>
      <c r="P81" s="72">
        <v>-7.8700000000000005E-4</v>
      </c>
      <c r="Q81" s="72">
        <v>-7.5500000000000003E-4</v>
      </c>
      <c r="R81" s="72">
        <v>-7.5699999999999997E-4</v>
      </c>
      <c r="S81" s="72">
        <v>-6.4800000000000003E-4</v>
      </c>
      <c r="T81" s="72">
        <v>-4.8799999999999999E-4</v>
      </c>
      <c r="U81" s="72">
        <v>-4.1599999999999997E-4</v>
      </c>
      <c r="V81" s="72">
        <v>-2.5399999999999999E-4</v>
      </c>
      <c r="W81" s="72">
        <v>-2.1599999999999999E-4</v>
      </c>
      <c r="X81" s="72">
        <v>-1.5100000000000001E-4</v>
      </c>
      <c r="Y81" s="72">
        <v>0</v>
      </c>
      <c r="Z81" s="72">
        <v>3.1999999999999999E-5</v>
      </c>
      <c r="AA81" s="72">
        <v>-1.7100000000000001E-4</v>
      </c>
      <c r="AB81" s="72">
        <v>-2.1699999999999999E-4</v>
      </c>
      <c r="AC81" s="72">
        <v>-5.4799999999999998E-4</v>
      </c>
      <c r="AD81" s="72">
        <v>-8.03E-4</v>
      </c>
      <c r="AE81" s="72">
        <v>-1.1460000000000001E-3</v>
      </c>
      <c r="AF81" s="72">
        <v>-1.3860000000000001E-3</v>
      </c>
      <c r="AG81" s="72">
        <v>-1.6199999999999999E-3</v>
      </c>
      <c r="AH81" s="72">
        <v>-1.694E-3</v>
      </c>
      <c r="AI81" s="72">
        <v>-1.642E-3</v>
      </c>
    </row>
    <row r="82" spans="1:35" ht="13.5" customHeight="1" x14ac:dyDescent="0.2">
      <c r="A82" s="72">
        <v>1.6969999999999999E-3</v>
      </c>
      <c r="B82" s="72">
        <v>1.4239999999999999E-3</v>
      </c>
      <c r="C82" s="72">
        <v>1.0529999999999999E-3</v>
      </c>
      <c r="D82" s="72">
        <v>1.077E-3</v>
      </c>
      <c r="E82" s="72">
        <v>6.8999999999999997E-4</v>
      </c>
      <c r="F82" s="72">
        <v>1.7100000000000001E-4</v>
      </c>
      <c r="G82" s="72">
        <v>-1.65E-4</v>
      </c>
      <c r="H82" s="72">
        <v>-5.0299999999999997E-4</v>
      </c>
      <c r="I82" s="72">
        <v>-6.6100000000000002E-4</v>
      </c>
      <c r="J82" s="72">
        <v>-9.01E-4</v>
      </c>
      <c r="K82" s="72">
        <v>-1.134E-3</v>
      </c>
      <c r="L82" s="72">
        <v>-1.1659999999999999E-3</v>
      </c>
      <c r="M82" s="72">
        <v>-1.4E-3</v>
      </c>
      <c r="N82" s="72">
        <v>-1.6280000000000001E-3</v>
      </c>
      <c r="O82" s="72">
        <v>-1.3910000000000001E-3</v>
      </c>
      <c r="P82" s="72">
        <v>-1.379E-3</v>
      </c>
      <c r="Q82" s="72">
        <v>-1.2819999999999999E-3</v>
      </c>
      <c r="R82" s="72">
        <v>-1.186E-3</v>
      </c>
      <c r="S82" s="72">
        <v>-1.1529999999999999E-3</v>
      </c>
      <c r="T82" s="72">
        <v>-1.0430000000000001E-3</v>
      </c>
      <c r="U82" s="72">
        <v>-6.5300000000000004E-4</v>
      </c>
      <c r="V82" s="72">
        <v>-3.1500000000000001E-4</v>
      </c>
      <c r="W82" s="72">
        <v>-2.7E-4</v>
      </c>
      <c r="X82" s="72">
        <v>-3.4E-5</v>
      </c>
      <c r="Y82" s="72">
        <v>0</v>
      </c>
      <c r="Z82" s="72">
        <v>-1.2400000000000001E-4</v>
      </c>
      <c r="AA82" s="72">
        <v>-4.44E-4</v>
      </c>
      <c r="AB82" s="72">
        <v>-7.7099999999999998E-4</v>
      </c>
      <c r="AC82" s="72">
        <v>-9.7000000000000005E-4</v>
      </c>
      <c r="AD82" s="72">
        <v>-1.0380000000000001E-3</v>
      </c>
      <c r="AE82" s="72">
        <v>-1.3420000000000001E-3</v>
      </c>
      <c r="AF82" s="72">
        <v>-1.4940000000000001E-3</v>
      </c>
      <c r="AG82" s="72">
        <v>-1.835E-3</v>
      </c>
      <c r="AH82" s="72">
        <v>-1.8519999999999999E-3</v>
      </c>
      <c r="AI82" s="72">
        <v>-1.8879999999999999E-3</v>
      </c>
    </row>
    <row r="83" spans="1:35" ht="13.5" customHeight="1" x14ac:dyDescent="0.2">
      <c r="A83" s="72">
        <v>1.0280000000000001E-3</v>
      </c>
      <c r="B83" s="72">
        <v>1.0579999999999999E-3</v>
      </c>
      <c r="C83" s="72">
        <v>6.4700000000000001E-4</v>
      </c>
      <c r="D83" s="72">
        <v>6.8400000000000004E-4</v>
      </c>
      <c r="E83" s="72">
        <v>3.6099999999999999E-4</v>
      </c>
      <c r="F83" s="72">
        <v>-1.07E-4</v>
      </c>
      <c r="G83" s="72">
        <v>-5.5199999999999997E-4</v>
      </c>
      <c r="H83" s="72">
        <v>-9.2100000000000005E-4</v>
      </c>
      <c r="I83" s="72">
        <v>-1.201E-3</v>
      </c>
      <c r="J83" s="72">
        <v>-1.472E-3</v>
      </c>
      <c r="K83" s="72">
        <v>-1.467E-3</v>
      </c>
      <c r="L83" s="72">
        <v>-1.4109999999999999E-3</v>
      </c>
      <c r="M83" s="72">
        <v>-1.6609999999999999E-3</v>
      </c>
      <c r="N83" s="72">
        <v>-1.624E-3</v>
      </c>
      <c r="O83" s="72">
        <v>-1.7669999999999999E-3</v>
      </c>
      <c r="P83" s="72">
        <v>-1.4120000000000001E-3</v>
      </c>
      <c r="Q83" s="72">
        <v>-1.1509999999999999E-3</v>
      </c>
      <c r="R83" s="72">
        <v>-9.4600000000000001E-4</v>
      </c>
      <c r="S83" s="72">
        <v>-8.1499999999999997E-4</v>
      </c>
      <c r="T83" s="72">
        <v>-4.0700000000000003E-4</v>
      </c>
      <c r="U83" s="72">
        <v>-8.1000000000000004E-5</v>
      </c>
      <c r="V83" s="72">
        <v>1.03E-4</v>
      </c>
      <c r="W83" s="72">
        <v>-9.6000000000000002E-5</v>
      </c>
      <c r="X83" s="72">
        <v>2.52E-4</v>
      </c>
      <c r="Y83" s="72">
        <v>0</v>
      </c>
      <c r="Z83" s="72">
        <v>-3.0000000000000001E-6</v>
      </c>
      <c r="AA83" s="72">
        <v>-2.3900000000000001E-4</v>
      </c>
      <c r="AB83" s="72">
        <v>-2.5300000000000002E-4</v>
      </c>
      <c r="AC83" s="72">
        <v>-2.2000000000000001E-4</v>
      </c>
      <c r="AD83" s="72">
        <v>-6.7400000000000001E-4</v>
      </c>
      <c r="AE83" s="72">
        <v>-7.2400000000000003E-4</v>
      </c>
      <c r="AF83" s="72">
        <v>-1.0549999999999999E-3</v>
      </c>
      <c r="AG83" s="72">
        <v>-1.085E-3</v>
      </c>
      <c r="AH83" s="72">
        <v>-1.201E-3</v>
      </c>
      <c r="AI83" s="72">
        <v>-1.075E-3</v>
      </c>
    </row>
    <row r="84" spans="1:35" ht="13.5" customHeight="1" x14ac:dyDescent="0.2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</row>
    <row r="85" spans="1:35" ht="12.75" x14ac:dyDescent="0.2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</row>
    <row r="86" spans="1:35" ht="12.75" x14ac:dyDescent="0.2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</row>
    <row r="87" spans="1:35" ht="12.75" x14ac:dyDescent="0.2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</row>
    <row r="88" spans="1:35" ht="12.75" x14ac:dyDescent="0.2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</row>
    <row r="89" spans="1:35" ht="12.75" x14ac:dyDescent="0.2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</row>
    <row r="90" spans="1:35" ht="12.75" x14ac:dyDescent="0.2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</row>
    <row r="91" spans="1:35" ht="12.75" x14ac:dyDescent="0.2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</row>
    <row r="92" spans="1:35" ht="12.75" x14ac:dyDescent="0.2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</row>
    <row r="93" spans="1:35" ht="12.75" x14ac:dyDescent="0.2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</row>
    <row r="94" spans="1:35" ht="12.75" x14ac:dyDescent="0.2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</row>
    <row r="95" spans="1:35" ht="12.75" x14ac:dyDescent="0.2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</row>
    <row r="96" spans="1:35" ht="12.75" x14ac:dyDescent="0.2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</row>
    <row r="97" spans="1:35" ht="12.75" x14ac:dyDescent="0.2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</row>
    <row r="98" spans="1:35" ht="12.75" x14ac:dyDescent="0.2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</row>
    <row r="99" spans="1:35" ht="12.75" x14ac:dyDescent="0.2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</row>
    <row r="100" spans="1:35" ht="12.75" x14ac:dyDescent="0.2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</row>
    <row r="101" spans="1:35" ht="12.75" x14ac:dyDescent="0.2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</row>
    <row r="102" spans="1:35" ht="12.75" x14ac:dyDescent="0.2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</row>
    <row r="103" spans="1:35" ht="12.75" x14ac:dyDescent="0.2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</row>
    <row r="104" spans="1:35" ht="12.75" x14ac:dyDescent="0.2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</row>
    <row r="105" spans="1:35" ht="12.75" x14ac:dyDescent="0.2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</row>
    <row r="106" spans="1:35" ht="12.75" x14ac:dyDescent="0.2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</row>
    <row r="107" spans="1:35" ht="12.75" x14ac:dyDescent="0.2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</row>
    <row r="108" spans="1:35" ht="12.75" x14ac:dyDescent="0.2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</row>
    <row r="109" spans="1:35" ht="12.75" x14ac:dyDescent="0.2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</row>
    <row r="110" spans="1:35" ht="12.75" x14ac:dyDescent="0.2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</row>
    <row r="111" spans="1:35" ht="12.75" x14ac:dyDescent="0.2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</row>
    <row r="112" spans="1:35" ht="12.75" x14ac:dyDescent="0.2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</row>
    <row r="113" spans="1:35" ht="12.75" x14ac:dyDescent="0.2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</row>
    <row r="114" spans="1:35" ht="12.75" x14ac:dyDescent="0.2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</row>
    <row r="115" spans="1:35" ht="12.75" x14ac:dyDescent="0.2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</row>
    <row r="116" spans="1:35" ht="12.75" x14ac:dyDescent="0.2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</row>
    <row r="117" spans="1:35" ht="12.75" x14ac:dyDescent="0.2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</row>
    <row r="118" spans="1:35" ht="12.75" x14ac:dyDescent="0.2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</row>
    <row r="119" spans="1:35" ht="12.75" x14ac:dyDescent="0.2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</row>
    <row r="120" spans="1:35" ht="12.75" x14ac:dyDescent="0.2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</row>
    <row r="121" spans="1:35" ht="12.75" x14ac:dyDescent="0.2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</row>
    <row r="122" spans="1:35" ht="12.75" x14ac:dyDescent="0.2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</row>
    <row r="123" spans="1:35" ht="12.75" x14ac:dyDescent="0.2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</row>
    <row r="124" spans="1:35" ht="12.75" x14ac:dyDescent="0.2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</row>
    <row r="125" spans="1:35" ht="12.75" x14ac:dyDescent="0.2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</row>
    <row r="126" spans="1:35" ht="12.75" x14ac:dyDescent="0.2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</row>
    <row r="127" spans="1:35" ht="12.75" x14ac:dyDescent="0.2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</row>
    <row r="128" spans="1:35" ht="12.75" x14ac:dyDescent="0.2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</row>
    <row r="129" spans="1:35" ht="12.75" x14ac:dyDescent="0.2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</row>
    <row r="130" spans="1:35" ht="12.75" x14ac:dyDescent="0.2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</row>
    <row r="131" spans="1:35" ht="12.75" x14ac:dyDescent="0.2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</row>
    <row r="132" spans="1:35" ht="12.75" x14ac:dyDescent="0.2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</row>
    <row r="133" spans="1:35" ht="12.75" x14ac:dyDescent="0.2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</row>
    <row r="134" spans="1:35" ht="12.75" x14ac:dyDescent="0.2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</row>
    <row r="135" spans="1:35" ht="12.75" x14ac:dyDescent="0.2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</row>
    <row r="136" spans="1:35" ht="12.75" x14ac:dyDescent="0.2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</row>
    <row r="137" spans="1:35" ht="12.75" x14ac:dyDescent="0.2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</row>
    <row r="138" spans="1:35" ht="12.75" x14ac:dyDescent="0.2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  <c r="AH138" s="73"/>
      <c r="AI138" s="73"/>
    </row>
    <row r="139" spans="1:35" ht="12.75" x14ac:dyDescent="0.2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</row>
    <row r="140" spans="1:35" ht="12.75" x14ac:dyDescent="0.2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</row>
    <row r="141" spans="1:35" ht="12.75" x14ac:dyDescent="0.2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73"/>
      <c r="AH141" s="73"/>
      <c r="AI141" s="73"/>
    </row>
    <row r="142" spans="1:35" ht="12.75" x14ac:dyDescent="0.2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</row>
    <row r="143" spans="1:35" ht="12.75" x14ac:dyDescent="0.2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73"/>
      <c r="AH143" s="73"/>
      <c r="AI143" s="73"/>
    </row>
    <row r="144" spans="1:35" ht="12.75" x14ac:dyDescent="0.2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</row>
    <row r="145" spans="1:35" ht="12.75" x14ac:dyDescent="0.2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</row>
    <row r="146" spans="1:35" ht="12.75" x14ac:dyDescent="0.2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</row>
    <row r="147" spans="1:35" ht="12.75" x14ac:dyDescent="0.2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</row>
    <row r="148" spans="1:35" ht="12.75" x14ac:dyDescent="0.2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</row>
    <row r="149" spans="1:35" ht="12.75" x14ac:dyDescent="0.2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</row>
    <row r="150" spans="1:35" ht="12.75" x14ac:dyDescent="0.2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</row>
    <row r="151" spans="1:35" ht="12.75" x14ac:dyDescent="0.2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</row>
    <row r="152" spans="1:35" ht="12.75" x14ac:dyDescent="0.2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</row>
    <row r="153" spans="1:35" ht="12.75" x14ac:dyDescent="0.2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3"/>
      <c r="AE153" s="73"/>
      <c r="AF153" s="73"/>
      <c r="AG153" s="73"/>
      <c r="AH153" s="73"/>
      <c r="AI153" s="73"/>
    </row>
    <row r="154" spans="1:35" ht="12.75" x14ac:dyDescent="0.2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</row>
    <row r="155" spans="1:35" ht="12.75" x14ac:dyDescent="0.2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  <c r="AD155" s="73"/>
      <c r="AE155" s="73"/>
      <c r="AF155" s="73"/>
      <c r="AG155" s="73"/>
      <c r="AH155" s="73"/>
      <c r="AI155" s="73"/>
    </row>
    <row r="156" spans="1:35" ht="12.75" x14ac:dyDescent="0.2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</row>
    <row r="157" spans="1:35" ht="12.75" x14ac:dyDescent="0.2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</row>
    <row r="158" spans="1:35" ht="12.75" x14ac:dyDescent="0.2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</row>
    <row r="159" spans="1:35" ht="12.75" x14ac:dyDescent="0.2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73"/>
      <c r="AH159" s="73"/>
      <c r="AI159" s="73"/>
    </row>
    <row r="160" spans="1:35" ht="12.75" x14ac:dyDescent="0.2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  <c r="AH160" s="73"/>
      <c r="AI160" s="73"/>
    </row>
    <row r="161" spans="1:35" ht="12.75" x14ac:dyDescent="0.2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  <c r="AC161" s="73"/>
      <c r="AD161" s="73"/>
      <c r="AE161" s="73"/>
      <c r="AF161" s="73"/>
      <c r="AG161" s="73"/>
      <c r="AH161" s="73"/>
      <c r="AI161" s="73"/>
    </row>
    <row r="162" spans="1:35" ht="12.75" x14ac:dyDescent="0.2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  <c r="AC162" s="73"/>
      <c r="AD162" s="73"/>
      <c r="AE162" s="73"/>
      <c r="AF162" s="73"/>
      <c r="AG162" s="73"/>
      <c r="AH162" s="73"/>
      <c r="AI162" s="73"/>
    </row>
    <row r="163" spans="1:35" ht="12.75" x14ac:dyDescent="0.2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73"/>
      <c r="AC163" s="73"/>
      <c r="AD163" s="73"/>
      <c r="AE163" s="73"/>
      <c r="AF163" s="73"/>
      <c r="AG163" s="73"/>
      <c r="AH163" s="73"/>
      <c r="AI163" s="73"/>
    </row>
    <row r="164" spans="1:35" ht="12.75" x14ac:dyDescent="0.2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  <c r="AE164" s="73"/>
      <c r="AF164" s="73"/>
      <c r="AG164" s="73"/>
      <c r="AH164" s="73"/>
      <c r="AI164" s="73"/>
    </row>
    <row r="165" spans="1:35" ht="12.75" x14ac:dyDescent="0.2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  <c r="AC165" s="73"/>
      <c r="AD165" s="73"/>
      <c r="AE165" s="73"/>
      <c r="AF165" s="73"/>
      <c r="AG165" s="73"/>
      <c r="AH165" s="73"/>
      <c r="AI165" s="73"/>
    </row>
    <row r="166" spans="1:35" ht="12.75" x14ac:dyDescent="0.2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  <c r="AH166" s="73"/>
      <c r="AI166" s="73"/>
    </row>
    <row r="167" spans="1:35" ht="12.75" x14ac:dyDescent="0.2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</row>
    <row r="168" spans="1:35" ht="12.75" x14ac:dyDescent="0.2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</row>
    <row r="169" spans="1:35" ht="12.75" x14ac:dyDescent="0.2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</row>
    <row r="170" spans="1:35" ht="12.75" x14ac:dyDescent="0.2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</row>
    <row r="171" spans="1:35" ht="12.75" x14ac:dyDescent="0.2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</row>
    <row r="172" spans="1:35" ht="12.75" x14ac:dyDescent="0.2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  <c r="AH172" s="73"/>
      <c r="AI172" s="73"/>
    </row>
    <row r="173" spans="1:35" ht="12.75" x14ac:dyDescent="0.2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3"/>
      <c r="AE173" s="73"/>
      <c r="AF173" s="73"/>
      <c r="AG173" s="73"/>
      <c r="AH173" s="73"/>
      <c r="AI173" s="73"/>
    </row>
    <row r="174" spans="1:35" ht="12.75" x14ac:dyDescent="0.2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73"/>
      <c r="AH174" s="73"/>
      <c r="AI174" s="73"/>
    </row>
    <row r="175" spans="1:35" ht="12.75" x14ac:dyDescent="0.2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</row>
    <row r="176" spans="1:35" ht="12.75" x14ac:dyDescent="0.2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</row>
    <row r="177" spans="1:35" ht="12.75" x14ac:dyDescent="0.2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3"/>
      <c r="AD177" s="73"/>
      <c r="AE177" s="73"/>
      <c r="AF177" s="73"/>
      <c r="AG177" s="73"/>
      <c r="AH177" s="73"/>
      <c r="AI177" s="73"/>
    </row>
    <row r="178" spans="1:35" ht="12.75" x14ac:dyDescent="0.2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  <c r="AD178" s="73"/>
      <c r="AE178" s="73"/>
      <c r="AF178" s="73"/>
      <c r="AG178" s="73"/>
      <c r="AH178" s="73"/>
      <c r="AI178" s="73"/>
    </row>
    <row r="179" spans="1:35" ht="12.75" x14ac:dyDescent="0.2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  <c r="AD179" s="73"/>
      <c r="AE179" s="73"/>
      <c r="AF179" s="73"/>
      <c r="AG179" s="73"/>
      <c r="AH179" s="73"/>
      <c r="AI179" s="73"/>
    </row>
    <row r="180" spans="1:35" ht="12.75" x14ac:dyDescent="0.2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  <c r="AC180" s="73"/>
      <c r="AD180" s="73"/>
      <c r="AE180" s="73"/>
      <c r="AF180" s="73"/>
      <c r="AG180" s="73"/>
      <c r="AH180" s="73"/>
      <c r="AI180" s="73"/>
    </row>
    <row r="181" spans="1:35" ht="12.75" x14ac:dyDescent="0.2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  <c r="AE181" s="73"/>
      <c r="AF181" s="73"/>
      <c r="AG181" s="73"/>
      <c r="AH181" s="73"/>
      <c r="AI181" s="73"/>
    </row>
    <row r="182" spans="1:35" ht="12.75" x14ac:dyDescent="0.2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  <c r="AD182" s="73"/>
      <c r="AE182" s="73"/>
      <c r="AF182" s="73"/>
      <c r="AG182" s="73"/>
      <c r="AH182" s="73"/>
      <c r="AI182" s="73"/>
    </row>
    <row r="183" spans="1:35" ht="12.75" x14ac:dyDescent="0.2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</row>
    <row r="184" spans="1:35" ht="12.75" x14ac:dyDescent="0.2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</row>
    <row r="185" spans="1:35" ht="12.75" x14ac:dyDescent="0.2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73"/>
      <c r="AH185" s="73"/>
      <c r="AI185" s="73"/>
    </row>
    <row r="186" spans="1:35" ht="12.75" x14ac:dyDescent="0.2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  <c r="AD186" s="73"/>
      <c r="AE186" s="73"/>
      <c r="AF186" s="73"/>
      <c r="AG186" s="73"/>
      <c r="AH186" s="73"/>
      <c r="AI186" s="73"/>
    </row>
    <row r="187" spans="1:35" ht="12.75" x14ac:dyDescent="0.2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  <c r="AB187" s="73"/>
      <c r="AC187" s="73"/>
      <c r="AD187" s="73"/>
      <c r="AE187" s="73"/>
      <c r="AF187" s="73"/>
      <c r="AG187" s="73"/>
      <c r="AH187" s="73"/>
      <c r="AI187" s="73"/>
    </row>
    <row r="188" spans="1:35" ht="12.75" x14ac:dyDescent="0.2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  <c r="AC188" s="73"/>
      <c r="AD188" s="73"/>
      <c r="AE188" s="73"/>
      <c r="AF188" s="73"/>
      <c r="AG188" s="73"/>
      <c r="AH188" s="73"/>
      <c r="AI188" s="73"/>
    </row>
    <row r="189" spans="1:35" ht="12.75" x14ac:dyDescent="0.2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73"/>
      <c r="AH189" s="73"/>
      <c r="AI189" s="73"/>
    </row>
    <row r="190" spans="1:35" ht="12.75" x14ac:dyDescent="0.2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73"/>
      <c r="AH190" s="73"/>
      <c r="AI190" s="73"/>
    </row>
    <row r="191" spans="1:35" ht="12.75" x14ac:dyDescent="0.2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  <c r="AD191" s="73"/>
      <c r="AE191" s="73"/>
      <c r="AF191" s="73"/>
      <c r="AG191" s="73"/>
      <c r="AH191" s="73"/>
      <c r="AI191" s="73"/>
    </row>
    <row r="192" spans="1:35" ht="12.75" x14ac:dyDescent="0.2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  <c r="AG192" s="73"/>
      <c r="AH192" s="73"/>
      <c r="AI192" s="73"/>
    </row>
    <row r="193" spans="1:35" ht="12.75" x14ac:dyDescent="0.2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  <c r="AD193" s="73"/>
      <c r="AE193" s="73"/>
      <c r="AF193" s="73"/>
      <c r="AG193" s="73"/>
      <c r="AH193" s="73"/>
      <c r="AI193" s="73"/>
    </row>
    <row r="194" spans="1:35" ht="12.75" x14ac:dyDescent="0.2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  <c r="AB194" s="73"/>
      <c r="AC194" s="73"/>
      <c r="AD194" s="73"/>
      <c r="AE194" s="73"/>
      <c r="AF194" s="73"/>
      <c r="AG194" s="73"/>
      <c r="AH194" s="73"/>
      <c r="AI194" s="73"/>
    </row>
    <row r="195" spans="1:35" ht="12.75" x14ac:dyDescent="0.2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  <c r="AD195" s="73"/>
      <c r="AE195" s="73"/>
      <c r="AF195" s="73"/>
      <c r="AG195" s="73"/>
      <c r="AH195" s="73"/>
      <c r="AI195" s="73"/>
    </row>
    <row r="196" spans="1:35" ht="12.75" x14ac:dyDescent="0.2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</row>
    <row r="197" spans="1:35" ht="12.75" x14ac:dyDescent="0.2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  <c r="AD197" s="73"/>
      <c r="AE197" s="73"/>
      <c r="AF197" s="73"/>
      <c r="AG197" s="73"/>
      <c r="AH197" s="73"/>
      <c r="AI197" s="73"/>
    </row>
    <row r="198" spans="1:35" ht="12.75" x14ac:dyDescent="0.2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3"/>
      <c r="AD198" s="73"/>
      <c r="AE198" s="73"/>
      <c r="AF198" s="73"/>
      <c r="AG198" s="73"/>
      <c r="AH198" s="73"/>
      <c r="AI198" s="73"/>
    </row>
    <row r="199" spans="1:35" ht="12.75" x14ac:dyDescent="0.2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  <c r="AC199" s="73"/>
      <c r="AD199" s="73"/>
      <c r="AE199" s="73"/>
      <c r="AF199" s="73"/>
      <c r="AG199" s="73"/>
      <c r="AH199" s="73"/>
      <c r="AI199" s="73"/>
    </row>
    <row r="200" spans="1:35" ht="12.75" x14ac:dyDescent="0.2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  <c r="AD200" s="73"/>
      <c r="AE200" s="73"/>
      <c r="AF200" s="73"/>
      <c r="AG200" s="73"/>
      <c r="AH200" s="73"/>
      <c r="AI200" s="73"/>
    </row>
    <row r="201" spans="1:35" ht="12.75" x14ac:dyDescent="0.2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  <c r="AG201" s="73"/>
      <c r="AH201" s="73"/>
      <c r="AI201" s="73"/>
    </row>
    <row r="202" spans="1:35" ht="12.75" x14ac:dyDescent="0.2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  <c r="AD202" s="73"/>
      <c r="AE202" s="73"/>
      <c r="AF202" s="73"/>
      <c r="AG202" s="73"/>
      <c r="AH202" s="73"/>
      <c r="AI202" s="73"/>
    </row>
    <row r="203" spans="1:35" ht="12.75" x14ac:dyDescent="0.2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  <c r="AD203" s="73"/>
      <c r="AE203" s="73"/>
      <c r="AF203" s="73"/>
      <c r="AG203" s="73"/>
      <c r="AH203" s="73"/>
      <c r="AI203" s="73"/>
    </row>
    <row r="204" spans="1:35" ht="12.75" x14ac:dyDescent="0.2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  <c r="AG204" s="73"/>
      <c r="AH204" s="73"/>
      <c r="AI204" s="73"/>
    </row>
    <row r="205" spans="1:35" ht="12.75" x14ac:dyDescent="0.2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  <c r="AG205" s="73"/>
      <c r="AH205" s="73"/>
      <c r="AI205" s="73"/>
    </row>
    <row r="206" spans="1:35" ht="12.75" x14ac:dyDescent="0.2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  <c r="AD206" s="73"/>
      <c r="AE206" s="73"/>
      <c r="AF206" s="73"/>
      <c r="AG206" s="73"/>
      <c r="AH206" s="73"/>
      <c r="AI206" s="73"/>
    </row>
    <row r="207" spans="1:35" ht="12.75" x14ac:dyDescent="0.2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  <c r="AC207" s="73"/>
      <c r="AD207" s="73"/>
      <c r="AE207" s="73"/>
      <c r="AF207" s="73"/>
      <c r="AG207" s="73"/>
      <c r="AH207" s="73"/>
      <c r="AI207" s="73"/>
    </row>
    <row r="208" spans="1:35" ht="12.75" x14ac:dyDescent="0.2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  <c r="AG208" s="73"/>
      <c r="AH208" s="73"/>
      <c r="AI208" s="73"/>
    </row>
    <row r="209" spans="1:35" ht="12.75" x14ac:dyDescent="0.2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  <c r="AD209" s="73"/>
      <c r="AE209" s="73"/>
      <c r="AF209" s="73"/>
      <c r="AG209" s="73"/>
      <c r="AH209" s="73"/>
      <c r="AI209" s="73"/>
    </row>
    <row r="210" spans="1:35" ht="12.75" x14ac:dyDescent="0.2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  <c r="AG210" s="73"/>
      <c r="AH210" s="73"/>
      <c r="AI210" s="73"/>
    </row>
    <row r="211" spans="1:35" ht="12.75" x14ac:dyDescent="0.2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  <c r="AD211" s="73"/>
      <c r="AE211" s="73"/>
      <c r="AF211" s="73"/>
      <c r="AG211" s="73"/>
      <c r="AH211" s="73"/>
      <c r="AI211" s="73"/>
    </row>
    <row r="212" spans="1:35" ht="12.75" x14ac:dyDescent="0.2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  <c r="AG212" s="73"/>
      <c r="AH212" s="73"/>
      <c r="AI212" s="73"/>
    </row>
    <row r="213" spans="1:35" ht="12.75" x14ac:dyDescent="0.2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  <c r="AD213" s="73"/>
      <c r="AE213" s="73"/>
      <c r="AF213" s="73"/>
      <c r="AG213" s="73"/>
      <c r="AH213" s="73"/>
      <c r="AI213" s="73"/>
    </row>
    <row r="214" spans="1:35" ht="12.75" x14ac:dyDescent="0.2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  <c r="AC214" s="73"/>
      <c r="AD214" s="73"/>
      <c r="AE214" s="73"/>
      <c r="AF214" s="73"/>
      <c r="AG214" s="73"/>
      <c r="AH214" s="73"/>
      <c r="AI214" s="73"/>
    </row>
    <row r="215" spans="1:35" ht="12.75" x14ac:dyDescent="0.2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  <c r="AD215" s="73"/>
      <c r="AE215" s="73"/>
      <c r="AF215" s="73"/>
      <c r="AG215" s="73"/>
      <c r="AH215" s="73"/>
      <c r="AI215" s="73"/>
    </row>
    <row r="216" spans="1:35" ht="12.75" x14ac:dyDescent="0.2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  <c r="AD216" s="73"/>
      <c r="AE216" s="73"/>
      <c r="AF216" s="73"/>
      <c r="AG216" s="73"/>
      <c r="AH216" s="73"/>
      <c r="AI216" s="73"/>
    </row>
    <row r="217" spans="1:35" ht="12.75" x14ac:dyDescent="0.2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  <c r="AG217" s="73"/>
      <c r="AH217" s="73"/>
      <c r="AI217" s="73"/>
    </row>
    <row r="218" spans="1:35" ht="12.75" x14ac:dyDescent="0.2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73"/>
      <c r="AH218" s="73"/>
      <c r="AI218" s="73"/>
    </row>
    <row r="219" spans="1:35" ht="12.75" x14ac:dyDescent="0.2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3"/>
      <c r="AH219" s="73"/>
      <c r="AI219" s="73"/>
    </row>
    <row r="220" spans="1:35" ht="12.75" x14ac:dyDescent="0.2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  <c r="AG220" s="73"/>
      <c r="AH220" s="73"/>
      <c r="AI220" s="73"/>
    </row>
    <row r="221" spans="1:35" ht="12.75" x14ac:dyDescent="0.2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  <c r="AG221" s="73"/>
      <c r="AH221" s="73"/>
      <c r="AI221" s="73"/>
    </row>
    <row r="222" spans="1:35" ht="12.75" x14ac:dyDescent="0.2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  <c r="AG222" s="73"/>
      <c r="AH222" s="73"/>
      <c r="AI222" s="73"/>
    </row>
    <row r="223" spans="1:35" ht="12.75" x14ac:dyDescent="0.2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</row>
    <row r="224" spans="1:35" ht="12.75" x14ac:dyDescent="0.2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</row>
    <row r="225" spans="1:35" ht="12.75" x14ac:dyDescent="0.2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</row>
    <row r="226" spans="1:35" ht="12.75" x14ac:dyDescent="0.2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</row>
    <row r="227" spans="1:35" ht="12.75" x14ac:dyDescent="0.2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  <c r="AD227" s="73"/>
      <c r="AE227" s="73"/>
      <c r="AF227" s="73"/>
      <c r="AG227" s="73"/>
      <c r="AH227" s="73"/>
      <c r="AI227" s="73"/>
    </row>
    <row r="228" spans="1:35" ht="12.75" x14ac:dyDescent="0.2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73"/>
      <c r="AH228" s="73"/>
      <c r="AI228" s="73"/>
    </row>
    <row r="229" spans="1:35" ht="12.75" x14ac:dyDescent="0.2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  <c r="AG229" s="73"/>
      <c r="AH229" s="73"/>
      <c r="AI229" s="73"/>
    </row>
    <row r="230" spans="1:35" ht="12.75" x14ac:dyDescent="0.2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  <c r="AD230" s="73"/>
      <c r="AE230" s="73"/>
      <c r="AF230" s="73"/>
      <c r="AG230" s="73"/>
      <c r="AH230" s="73"/>
      <c r="AI230" s="73"/>
    </row>
    <row r="231" spans="1:35" ht="12.75" x14ac:dyDescent="0.2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  <c r="AC231" s="73"/>
      <c r="AD231" s="73"/>
      <c r="AE231" s="73"/>
      <c r="AF231" s="73"/>
      <c r="AG231" s="73"/>
      <c r="AH231" s="73"/>
      <c r="AI231" s="73"/>
    </row>
    <row r="232" spans="1:35" ht="12.75" x14ac:dyDescent="0.2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</row>
    <row r="233" spans="1:35" ht="12.75" x14ac:dyDescent="0.2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  <c r="AC233" s="73"/>
      <c r="AD233" s="73"/>
      <c r="AE233" s="73"/>
      <c r="AF233" s="73"/>
      <c r="AG233" s="73"/>
      <c r="AH233" s="73"/>
      <c r="AI233" s="73"/>
    </row>
    <row r="234" spans="1:35" ht="12.75" x14ac:dyDescent="0.2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  <c r="AH234" s="73"/>
      <c r="AI234" s="73"/>
    </row>
    <row r="235" spans="1:35" ht="12.75" x14ac:dyDescent="0.2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  <c r="AD235" s="73"/>
      <c r="AE235" s="73"/>
      <c r="AF235" s="73"/>
      <c r="AG235" s="73"/>
      <c r="AH235" s="73"/>
      <c r="AI235" s="73"/>
    </row>
    <row r="236" spans="1:35" ht="12.75" x14ac:dyDescent="0.2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  <c r="AC236" s="73"/>
      <c r="AD236" s="73"/>
      <c r="AE236" s="73"/>
      <c r="AF236" s="73"/>
      <c r="AG236" s="73"/>
      <c r="AH236" s="73"/>
      <c r="AI236" s="73"/>
    </row>
    <row r="237" spans="1:35" ht="12.75" x14ac:dyDescent="0.2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  <c r="AB237" s="73"/>
      <c r="AC237" s="73"/>
      <c r="AD237" s="73"/>
      <c r="AE237" s="73"/>
      <c r="AF237" s="73"/>
      <c r="AG237" s="73"/>
      <c r="AH237" s="73"/>
      <c r="AI237" s="73"/>
    </row>
    <row r="238" spans="1:35" ht="12.75" x14ac:dyDescent="0.2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  <c r="AB238" s="73"/>
      <c r="AC238" s="73"/>
      <c r="AD238" s="73"/>
      <c r="AE238" s="73"/>
      <c r="AF238" s="73"/>
      <c r="AG238" s="73"/>
      <c r="AH238" s="73"/>
      <c r="AI238" s="73"/>
    </row>
    <row r="239" spans="1:35" ht="12.75" x14ac:dyDescent="0.2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  <c r="AB239" s="73"/>
      <c r="AC239" s="73"/>
      <c r="AD239" s="73"/>
      <c r="AE239" s="73"/>
      <c r="AF239" s="73"/>
      <c r="AG239" s="73"/>
      <c r="AH239" s="73"/>
      <c r="AI239" s="73"/>
    </row>
    <row r="240" spans="1:35" ht="12.75" x14ac:dyDescent="0.2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  <c r="AB240" s="73"/>
      <c r="AC240" s="73"/>
      <c r="AD240" s="73"/>
      <c r="AE240" s="73"/>
      <c r="AF240" s="73"/>
      <c r="AG240" s="73"/>
      <c r="AH240" s="73"/>
      <c r="AI240" s="73"/>
    </row>
    <row r="241" spans="1:35" ht="12.75" x14ac:dyDescent="0.2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  <c r="AB241" s="73"/>
      <c r="AC241" s="73"/>
      <c r="AD241" s="73"/>
      <c r="AE241" s="73"/>
      <c r="AF241" s="73"/>
      <c r="AG241" s="73"/>
      <c r="AH241" s="73"/>
      <c r="AI241" s="73"/>
    </row>
    <row r="242" spans="1:35" ht="12.75" x14ac:dyDescent="0.2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  <c r="AB242" s="73"/>
      <c r="AC242" s="73"/>
      <c r="AD242" s="73"/>
      <c r="AE242" s="73"/>
      <c r="AF242" s="73"/>
      <c r="AG242" s="73"/>
      <c r="AH242" s="73"/>
      <c r="AI242" s="73"/>
    </row>
    <row r="243" spans="1:35" ht="12.75" x14ac:dyDescent="0.2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  <c r="AB243" s="73"/>
      <c r="AC243" s="73"/>
      <c r="AD243" s="73"/>
      <c r="AE243" s="73"/>
      <c r="AF243" s="73"/>
      <c r="AG243" s="73"/>
      <c r="AH243" s="73"/>
      <c r="AI243" s="73"/>
    </row>
    <row r="244" spans="1:35" ht="12.75" x14ac:dyDescent="0.2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  <c r="AC244" s="73"/>
      <c r="AD244" s="73"/>
      <c r="AE244" s="73"/>
      <c r="AF244" s="73"/>
      <c r="AG244" s="73"/>
      <c r="AH244" s="73"/>
      <c r="AI244" s="73"/>
    </row>
    <row r="245" spans="1:35" ht="12.75" x14ac:dyDescent="0.2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  <c r="AB245" s="73"/>
      <c r="AC245" s="73"/>
      <c r="AD245" s="73"/>
      <c r="AE245" s="73"/>
      <c r="AF245" s="73"/>
      <c r="AG245" s="73"/>
      <c r="AH245" s="73"/>
      <c r="AI245" s="73"/>
    </row>
    <row r="246" spans="1:35" ht="12.75" x14ac:dyDescent="0.2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  <c r="AC246" s="73"/>
      <c r="AD246" s="73"/>
      <c r="AE246" s="73"/>
      <c r="AF246" s="73"/>
      <c r="AG246" s="73"/>
      <c r="AH246" s="73"/>
      <c r="AI246" s="73"/>
    </row>
    <row r="247" spans="1:35" ht="12.75" x14ac:dyDescent="0.2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3"/>
      <c r="AB247" s="73"/>
      <c r="AC247" s="73"/>
      <c r="AD247" s="73"/>
      <c r="AE247" s="73"/>
      <c r="AF247" s="73"/>
      <c r="AG247" s="73"/>
      <c r="AH247" s="73"/>
      <c r="AI247" s="73"/>
    </row>
    <row r="248" spans="1:35" ht="12.75" x14ac:dyDescent="0.2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  <c r="AB248" s="73"/>
      <c r="AC248" s="73"/>
      <c r="AD248" s="73"/>
      <c r="AE248" s="73"/>
      <c r="AF248" s="73"/>
      <c r="AG248" s="73"/>
      <c r="AH248" s="73"/>
      <c r="AI248" s="73"/>
    </row>
    <row r="249" spans="1:35" ht="12.75" x14ac:dyDescent="0.2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73"/>
      <c r="AH249" s="73"/>
      <c r="AI249" s="73"/>
    </row>
    <row r="250" spans="1:35" ht="12.75" x14ac:dyDescent="0.2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  <c r="AB250" s="73"/>
      <c r="AC250" s="73"/>
      <c r="AD250" s="73"/>
      <c r="AE250" s="73"/>
      <c r="AF250" s="73"/>
      <c r="AG250" s="73"/>
      <c r="AH250" s="73"/>
      <c r="AI250" s="73"/>
    </row>
    <row r="251" spans="1:35" ht="12.75" x14ac:dyDescent="0.2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  <c r="AB251" s="73"/>
      <c r="AC251" s="73"/>
      <c r="AD251" s="73"/>
      <c r="AE251" s="73"/>
      <c r="AF251" s="73"/>
      <c r="AG251" s="73"/>
      <c r="AH251" s="73"/>
      <c r="AI251" s="73"/>
    </row>
    <row r="252" spans="1:35" ht="12.75" x14ac:dyDescent="0.2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  <c r="AB252" s="73"/>
      <c r="AC252" s="73"/>
      <c r="AD252" s="73"/>
      <c r="AE252" s="73"/>
      <c r="AF252" s="73"/>
      <c r="AG252" s="73"/>
      <c r="AH252" s="73"/>
      <c r="AI252" s="73"/>
    </row>
    <row r="253" spans="1:35" ht="12.75" x14ac:dyDescent="0.2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  <c r="AB253" s="73"/>
      <c r="AC253" s="73"/>
      <c r="AD253" s="73"/>
      <c r="AE253" s="73"/>
      <c r="AF253" s="73"/>
      <c r="AG253" s="73"/>
      <c r="AH253" s="73"/>
      <c r="AI253" s="73"/>
    </row>
    <row r="254" spans="1:35" ht="12.75" x14ac:dyDescent="0.2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  <c r="AB254" s="73"/>
      <c r="AC254" s="73"/>
      <c r="AD254" s="73"/>
      <c r="AE254" s="73"/>
      <c r="AF254" s="73"/>
      <c r="AG254" s="73"/>
      <c r="AH254" s="73"/>
      <c r="AI254" s="73"/>
    </row>
    <row r="255" spans="1:35" ht="12.75" x14ac:dyDescent="0.2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  <c r="AB255" s="73"/>
      <c r="AC255" s="73"/>
      <c r="AD255" s="73"/>
      <c r="AE255" s="73"/>
      <c r="AF255" s="73"/>
      <c r="AG255" s="73"/>
      <c r="AH255" s="73"/>
      <c r="AI255" s="73"/>
    </row>
    <row r="256" spans="1:35" ht="12.75" x14ac:dyDescent="0.2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  <c r="AB256" s="73"/>
      <c r="AC256" s="73"/>
      <c r="AD256" s="73"/>
      <c r="AE256" s="73"/>
      <c r="AF256" s="73"/>
      <c r="AG256" s="73"/>
      <c r="AH256" s="73"/>
      <c r="AI256" s="73"/>
    </row>
    <row r="257" spans="1:35" ht="12.75" x14ac:dyDescent="0.2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  <c r="AA257" s="73"/>
      <c r="AB257" s="73"/>
      <c r="AC257" s="73"/>
      <c r="AD257" s="73"/>
      <c r="AE257" s="73"/>
      <c r="AF257" s="73"/>
      <c r="AG257" s="73"/>
      <c r="AH257" s="73"/>
      <c r="AI257" s="73"/>
    </row>
    <row r="258" spans="1:35" ht="12.75" x14ac:dyDescent="0.2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  <c r="AB258" s="73"/>
      <c r="AC258" s="73"/>
      <c r="AD258" s="73"/>
      <c r="AE258" s="73"/>
      <c r="AF258" s="73"/>
      <c r="AG258" s="73"/>
      <c r="AH258" s="73"/>
      <c r="AI258" s="73"/>
    </row>
    <row r="259" spans="1:35" ht="12.75" x14ac:dyDescent="0.2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  <c r="AB259" s="73"/>
      <c r="AC259" s="73"/>
      <c r="AD259" s="73"/>
      <c r="AE259" s="73"/>
      <c r="AF259" s="73"/>
      <c r="AG259" s="73"/>
      <c r="AH259" s="73"/>
      <c r="AI259" s="73"/>
    </row>
    <row r="260" spans="1:35" ht="12.75" x14ac:dyDescent="0.2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  <c r="AB260" s="73"/>
      <c r="AC260" s="73"/>
      <c r="AD260" s="73"/>
      <c r="AE260" s="73"/>
      <c r="AF260" s="73"/>
      <c r="AG260" s="73"/>
      <c r="AH260" s="73"/>
      <c r="AI260" s="73"/>
    </row>
    <row r="261" spans="1:35" ht="12.75" x14ac:dyDescent="0.2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3"/>
      <c r="AB261" s="73"/>
      <c r="AC261" s="73"/>
      <c r="AD261" s="73"/>
      <c r="AE261" s="73"/>
      <c r="AF261" s="73"/>
      <c r="AG261" s="73"/>
      <c r="AH261" s="73"/>
      <c r="AI261" s="73"/>
    </row>
    <row r="262" spans="1:35" ht="12.75" x14ac:dyDescent="0.2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  <c r="AB262" s="73"/>
      <c r="AC262" s="73"/>
      <c r="AD262" s="73"/>
      <c r="AE262" s="73"/>
      <c r="AF262" s="73"/>
      <c r="AG262" s="73"/>
      <c r="AH262" s="73"/>
      <c r="AI262" s="73"/>
    </row>
    <row r="263" spans="1:35" ht="12.75" x14ac:dyDescent="0.2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  <c r="AA263" s="73"/>
      <c r="AB263" s="73"/>
      <c r="AC263" s="73"/>
      <c r="AD263" s="73"/>
      <c r="AE263" s="73"/>
      <c r="AF263" s="73"/>
      <c r="AG263" s="73"/>
      <c r="AH263" s="73"/>
      <c r="AI263" s="73"/>
    </row>
    <row r="264" spans="1:35" ht="12.75" x14ac:dyDescent="0.2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  <c r="AA264" s="73"/>
      <c r="AB264" s="73"/>
      <c r="AC264" s="73"/>
      <c r="AD264" s="73"/>
      <c r="AE264" s="73"/>
      <c r="AF264" s="73"/>
      <c r="AG264" s="73"/>
      <c r="AH264" s="73"/>
      <c r="AI264" s="73"/>
    </row>
    <row r="265" spans="1:35" ht="12.75" x14ac:dyDescent="0.2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  <c r="AB265" s="73"/>
      <c r="AC265" s="73"/>
      <c r="AD265" s="73"/>
      <c r="AE265" s="73"/>
      <c r="AF265" s="73"/>
      <c r="AG265" s="73"/>
      <c r="AH265" s="73"/>
      <c r="AI265" s="73"/>
    </row>
    <row r="266" spans="1:35" ht="12.75" x14ac:dyDescent="0.2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  <c r="AB266" s="73"/>
      <c r="AC266" s="73"/>
      <c r="AD266" s="73"/>
      <c r="AE266" s="73"/>
      <c r="AF266" s="73"/>
      <c r="AG266" s="73"/>
      <c r="AH266" s="73"/>
      <c r="AI266" s="73"/>
    </row>
    <row r="267" spans="1:35" ht="12.75" x14ac:dyDescent="0.2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  <c r="AA267" s="73"/>
      <c r="AB267" s="73"/>
      <c r="AC267" s="73"/>
      <c r="AD267" s="73"/>
      <c r="AE267" s="73"/>
      <c r="AF267" s="73"/>
      <c r="AG267" s="73"/>
      <c r="AH267" s="73"/>
      <c r="AI267" s="73"/>
    </row>
    <row r="268" spans="1:35" ht="12.75" x14ac:dyDescent="0.2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  <c r="AB268" s="73"/>
      <c r="AC268" s="73"/>
      <c r="AD268" s="73"/>
      <c r="AE268" s="73"/>
      <c r="AF268" s="73"/>
      <c r="AG268" s="73"/>
      <c r="AH268" s="73"/>
      <c r="AI268" s="73"/>
    </row>
    <row r="269" spans="1:35" ht="12.75" x14ac:dyDescent="0.2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  <c r="AB269" s="73"/>
      <c r="AC269" s="73"/>
      <c r="AD269" s="73"/>
      <c r="AE269" s="73"/>
      <c r="AF269" s="73"/>
      <c r="AG269" s="73"/>
      <c r="AH269" s="73"/>
      <c r="AI269" s="73"/>
    </row>
    <row r="270" spans="1:35" ht="12.75" x14ac:dyDescent="0.2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  <c r="AB270" s="73"/>
      <c r="AC270" s="73"/>
      <c r="AD270" s="73"/>
      <c r="AE270" s="73"/>
      <c r="AF270" s="73"/>
      <c r="AG270" s="73"/>
      <c r="AH270" s="73"/>
      <c r="AI270" s="73"/>
    </row>
    <row r="271" spans="1:35" ht="12.75" x14ac:dyDescent="0.2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  <c r="AB271" s="73"/>
      <c r="AC271" s="73"/>
      <c r="AD271" s="73"/>
      <c r="AE271" s="73"/>
      <c r="AF271" s="73"/>
      <c r="AG271" s="73"/>
      <c r="AH271" s="73"/>
      <c r="AI271" s="73"/>
    </row>
    <row r="272" spans="1:35" ht="12.75" x14ac:dyDescent="0.2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  <c r="AB272" s="73"/>
      <c r="AC272" s="73"/>
      <c r="AD272" s="73"/>
      <c r="AE272" s="73"/>
      <c r="AF272" s="73"/>
      <c r="AG272" s="73"/>
      <c r="AH272" s="73"/>
      <c r="AI272" s="73"/>
    </row>
    <row r="273" spans="1:35" ht="12.75" x14ac:dyDescent="0.2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  <c r="AA273" s="73"/>
      <c r="AB273" s="73"/>
      <c r="AC273" s="73"/>
      <c r="AD273" s="73"/>
      <c r="AE273" s="73"/>
      <c r="AF273" s="73"/>
      <c r="AG273" s="73"/>
      <c r="AH273" s="73"/>
      <c r="AI273" s="73"/>
    </row>
    <row r="274" spans="1:35" ht="12.75" x14ac:dyDescent="0.2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  <c r="AA274" s="73"/>
      <c r="AB274" s="73"/>
      <c r="AC274" s="73"/>
      <c r="AD274" s="73"/>
      <c r="AE274" s="73"/>
      <c r="AF274" s="73"/>
      <c r="AG274" s="73"/>
      <c r="AH274" s="73"/>
      <c r="AI274" s="73"/>
    </row>
    <row r="275" spans="1:35" ht="12.75" x14ac:dyDescent="0.2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  <c r="AA275" s="73"/>
      <c r="AB275" s="73"/>
      <c r="AC275" s="73"/>
      <c r="AD275" s="73"/>
      <c r="AE275" s="73"/>
      <c r="AF275" s="73"/>
      <c r="AG275" s="73"/>
      <c r="AH275" s="73"/>
      <c r="AI275" s="73"/>
    </row>
    <row r="276" spans="1:35" ht="12.75" x14ac:dyDescent="0.2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  <c r="AA276" s="73"/>
      <c r="AB276" s="73"/>
      <c r="AC276" s="73"/>
      <c r="AD276" s="73"/>
      <c r="AE276" s="73"/>
      <c r="AF276" s="73"/>
      <c r="AG276" s="73"/>
      <c r="AH276" s="73"/>
      <c r="AI276" s="73"/>
    </row>
    <row r="277" spans="1:35" ht="12.75" x14ac:dyDescent="0.2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  <c r="AA277" s="73"/>
      <c r="AB277" s="73"/>
      <c r="AC277" s="73"/>
      <c r="AD277" s="73"/>
      <c r="AE277" s="73"/>
      <c r="AF277" s="73"/>
      <c r="AG277" s="73"/>
      <c r="AH277" s="73"/>
      <c r="AI277" s="73"/>
    </row>
    <row r="278" spans="1:35" ht="12.75" x14ac:dyDescent="0.2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3"/>
      <c r="AB278" s="73"/>
      <c r="AC278" s="73"/>
      <c r="AD278" s="73"/>
      <c r="AE278" s="73"/>
      <c r="AF278" s="73"/>
      <c r="AG278" s="73"/>
      <c r="AH278" s="73"/>
      <c r="AI278" s="73"/>
    </row>
    <row r="279" spans="1:35" ht="12.75" x14ac:dyDescent="0.2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  <c r="AA279" s="73"/>
      <c r="AB279" s="73"/>
      <c r="AC279" s="73"/>
      <c r="AD279" s="73"/>
      <c r="AE279" s="73"/>
      <c r="AF279" s="73"/>
      <c r="AG279" s="73"/>
      <c r="AH279" s="73"/>
      <c r="AI279" s="73"/>
    </row>
    <row r="280" spans="1:35" ht="12.75" x14ac:dyDescent="0.2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  <c r="AA280" s="73"/>
      <c r="AB280" s="73"/>
      <c r="AC280" s="73"/>
      <c r="AD280" s="73"/>
      <c r="AE280" s="73"/>
      <c r="AF280" s="73"/>
      <c r="AG280" s="73"/>
      <c r="AH280" s="73"/>
      <c r="AI280" s="73"/>
    </row>
    <row r="281" spans="1:35" ht="12.75" x14ac:dyDescent="0.2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  <c r="AA281" s="73"/>
      <c r="AB281" s="73"/>
      <c r="AC281" s="73"/>
      <c r="AD281" s="73"/>
      <c r="AE281" s="73"/>
      <c r="AF281" s="73"/>
      <c r="AG281" s="73"/>
      <c r="AH281" s="73"/>
      <c r="AI281" s="73"/>
    </row>
    <row r="282" spans="1:35" ht="12.75" x14ac:dyDescent="0.2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  <c r="AA282" s="73"/>
      <c r="AB282" s="73"/>
      <c r="AC282" s="73"/>
      <c r="AD282" s="73"/>
      <c r="AE282" s="73"/>
      <c r="AF282" s="73"/>
      <c r="AG282" s="73"/>
      <c r="AH282" s="73"/>
      <c r="AI282" s="73"/>
    </row>
    <row r="283" spans="1:35" ht="12.75" x14ac:dyDescent="0.2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  <c r="AA283" s="73"/>
      <c r="AB283" s="73"/>
      <c r="AC283" s="73"/>
      <c r="AD283" s="73"/>
      <c r="AE283" s="73"/>
      <c r="AF283" s="73"/>
      <c r="AG283" s="73"/>
      <c r="AH283" s="73"/>
      <c r="AI283" s="73"/>
    </row>
    <row r="284" spans="1:35" ht="12.75" x14ac:dyDescent="0.2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  <c r="AB284" s="73"/>
      <c r="AC284" s="73"/>
      <c r="AD284" s="73"/>
      <c r="AE284" s="73"/>
      <c r="AF284" s="73"/>
      <c r="AG284" s="73"/>
      <c r="AH284" s="73"/>
      <c r="AI284" s="73"/>
    </row>
    <row r="285" spans="1:35" ht="12.75" x14ac:dyDescent="0.2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  <c r="AB285" s="73"/>
      <c r="AC285" s="73"/>
      <c r="AD285" s="73"/>
      <c r="AE285" s="73"/>
      <c r="AF285" s="73"/>
      <c r="AG285" s="73"/>
      <c r="AH285" s="73"/>
      <c r="AI285" s="73"/>
    </row>
    <row r="286" spans="1:35" ht="12.75" x14ac:dyDescent="0.2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  <c r="AA286" s="73"/>
      <c r="AB286" s="73"/>
      <c r="AC286" s="73"/>
      <c r="AD286" s="73"/>
      <c r="AE286" s="73"/>
      <c r="AF286" s="73"/>
      <c r="AG286" s="73"/>
      <c r="AH286" s="73"/>
      <c r="AI286" s="73"/>
    </row>
    <row r="287" spans="1:35" ht="12.75" x14ac:dyDescent="0.2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  <c r="AA287" s="73"/>
      <c r="AB287" s="73"/>
      <c r="AC287" s="73"/>
      <c r="AD287" s="73"/>
      <c r="AE287" s="73"/>
      <c r="AF287" s="73"/>
      <c r="AG287" s="73"/>
      <c r="AH287" s="73"/>
      <c r="AI287" s="73"/>
    </row>
    <row r="288" spans="1:35" ht="12.75" x14ac:dyDescent="0.2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  <c r="AB288" s="73"/>
      <c r="AC288" s="73"/>
      <c r="AD288" s="73"/>
      <c r="AE288" s="73"/>
      <c r="AF288" s="73"/>
      <c r="AG288" s="73"/>
      <c r="AH288" s="73"/>
      <c r="AI288" s="73"/>
    </row>
    <row r="289" spans="1:35" ht="12.75" x14ac:dyDescent="0.2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  <c r="AB289" s="73"/>
      <c r="AC289" s="73"/>
      <c r="AD289" s="73"/>
      <c r="AE289" s="73"/>
      <c r="AF289" s="73"/>
      <c r="AG289" s="73"/>
      <c r="AH289" s="73"/>
      <c r="AI289" s="73"/>
    </row>
    <row r="290" spans="1:35" ht="12.75" x14ac:dyDescent="0.2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  <c r="AB290" s="73"/>
      <c r="AC290" s="73"/>
      <c r="AD290" s="73"/>
      <c r="AE290" s="73"/>
      <c r="AF290" s="73"/>
      <c r="AG290" s="73"/>
      <c r="AH290" s="73"/>
      <c r="AI290" s="73"/>
    </row>
    <row r="291" spans="1:35" ht="12.75" x14ac:dyDescent="0.2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  <c r="AB291" s="73"/>
      <c r="AC291" s="73"/>
      <c r="AD291" s="73"/>
      <c r="AE291" s="73"/>
      <c r="AF291" s="73"/>
      <c r="AG291" s="73"/>
      <c r="AH291" s="73"/>
      <c r="AI291" s="73"/>
    </row>
    <row r="292" spans="1:35" ht="12.75" x14ac:dyDescent="0.2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  <c r="AB292" s="73"/>
      <c r="AC292" s="73"/>
      <c r="AD292" s="73"/>
      <c r="AE292" s="73"/>
      <c r="AF292" s="73"/>
      <c r="AG292" s="73"/>
      <c r="AH292" s="73"/>
      <c r="AI292" s="73"/>
    </row>
    <row r="293" spans="1:35" ht="12.75" x14ac:dyDescent="0.2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  <c r="AB293" s="73"/>
      <c r="AC293" s="73"/>
      <c r="AD293" s="73"/>
      <c r="AE293" s="73"/>
      <c r="AF293" s="73"/>
      <c r="AG293" s="73"/>
      <c r="AH293" s="73"/>
      <c r="AI293" s="73"/>
    </row>
    <row r="294" spans="1:35" ht="12.75" x14ac:dyDescent="0.2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  <c r="AB294" s="73"/>
      <c r="AC294" s="73"/>
      <c r="AD294" s="73"/>
      <c r="AE294" s="73"/>
      <c r="AF294" s="73"/>
      <c r="AG294" s="73"/>
      <c r="AH294" s="73"/>
      <c r="AI294" s="73"/>
    </row>
    <row r="295" spans="1:35" ht="12.75" x14ac:dyDescent="0.2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  <c r="AB295" s="73"/>
      <c r="AC295" s="73"/>
      <c r="AD295" s="73"/>
      <c r="AE295" s="73"/>
      <c r="AF295" s="73"/>
      <c r="AG295" s="73"/>
      <c r="AH295" s="73"/>
      <c r="AI295" s="73"/>
    </row>
    <row r="296" spans="1:35" ht="12.75" x14ac:dyDescent="0.2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  <c r="AB296" s="73"/>
      <c r="AC296" s="73"/>
      <c r="AD296" s="73"/>
      <c r="AE296" s="73"/>
      <c r="AF296" s="73"/>
      <c r="AG296" s="73"/>
      <c r="AH296" s="73"/>
      <c r="AI296" s="73"/>
    </row>
    <row r="297" spans="1:35" ht="12.75" x14ac:dyDescent="0.2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3"/>
      <c r="AB297" s="73"/>
      <c r="AC297" s="73"/>
      <c r="AD297" s="73"/>
      <c r="AE297" s="73"/>
      <c r="AF297" s="73"/>
      <c r="AG297" s="73"/>
      <c r="AH297" s="73"/>
      <c r="AI297" s="73"/>
    </row>
    <row r="298" spans="1:35" ht="12.75" x14ac:dyDescent="0.2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  <c r="AB298" s="73"/>
      <c r="AC298" s="73"/>
      <c r="AD298" s="73"/>
      <c r="AE298" s="73"/>
      <c r="AF298" s="73"/>
      <c r="AG298" s="73"/>
      <c r="AH298" s="73"/>
      <c r="AI298" s="73"/>
    </row>
    <row r="299" spans="1:35" ht="12.75" x14ac:dyDescent="0.2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  <c r="AB299" s="73"/>
      <c r="AC299" s="73"/>
      <c r="AD299" s="73"/>
      <c r="AE299" s="73"/>
      <c r="AF299" s="73"/>
      <c r="AG299" s="73"/>
      <c r="AH299" s="73"/>
      <c r="AI299" s="73"/>
    </row>
    <row r="300" spans="1:35" ht="12.75" x14ac:dyDescent="0.2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  <c r="AB300" s="73"/>
      <c r="AC300" s="73"/>
      <c r="AD300" s="73"/>
      <c r="AE300" s="73"/>
      <c r="AF300" s="73"/>
      <c r="AG300" s="73"/>
      <c r="AH300" s="73"/>
      <c r="AI300" s="73"/>
    </row>
    <row r="301" spans="1:35" ht="12.75" x14ac:dyDescent="0.2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  <c r="AB301" s="73"/>
      <c r="AC301" s="73"/>
      <c r="AD301" s="73"/>
      <c r="AE301" s="73"/>
      <c r="AF301" s="73"/>
      <c r="AG301" s="73"/>
      <c r="AH301" s="73"/>
      <c r="AI301" s="73"/>
    </row>
    <row r="302" spans="1:35" ht="12.75" x14ac:dyDescent="0.2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  <c r="AB302" s="73"/>
      <c r="AC302" s="73"/>
      <c r="AD302" s="73"/>
      <c r="AE302" s="73"/>
      <c r="AF302" s="73"/>
      <c r="AG302" s="73"/>
      <c r="AH302" s="73"/>
      <c r="AI302" s="73"/>
    </row>
    <row r="303" spans="1:35" ht="12.75" x14ac:dyDescent="0.2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  <c r="AB303" s="73"/>
      <c r="AC303" s="73"/>
      <c r="AD303" s="73"/>
      <c r="AE303" s="73"/>
      <c r="AF303" s="73"/>
      <c r="AG303" s="73"/>
      <c r="AH303" s="73"/>
      <c r="AI303" s="73"/>
    </row>
    <row r="304" spans="1:35" ht="12.75" x14ac:dyDescent="0.2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  <c r="AD304" s="73"/>
      <c r="AE304" s="73"/>
      <c r="AF304" s="73"/>
      <c r="AG304" s="73"/>
      <c r="AH304" s="73"/>
      <c r="AI304" s="73"/>
    </row>
    <row r="305" spans="1:35" ht="12.75" x14ac:dyDescent="0.2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  <c r="AB305" s="73"/>
      <c r="AC305" s="73"/>
      <c r="AD305" s="73"/>
      <c r="AE305" s="73"/>
      <c r="AF305" s="73"/>
      <c r="AG305" s="73"/>
      <c r="AH305" s="73"/>
      <c r="AI305" s="73"/>
    </row>
    <row r="306" spans="1:35" ht="12.75" x14ac:dyDescent="0.2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  <c r="AC306" s="73"/>
      <c r="AD306" s="73"/>
      <c r="AE306" s="73"/>
      <c r="AF306" s="73"/>
      <c r="AG306" s="73"/>
      <c r="AH306" s="73"/>
      <c r="AI306" s="73"/>
    </row>
    <row r="307" spans="1:35" ht="12.75" x14ac:dyDescent="0.2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  <c r="AB307" s="73"/>
      <c r="AC307" s="73"/>
      <c r="AD307" s="73"/>
      <c r="AE307" s="73"/>
      <c r="AF307" s="73"/>
      <c r="AG307" s="73"/>
      <c r="AH307" s="73"/>
      <c r="AI307" s="73"/>
    </row>
    <row r="308" spans="1:35" ht="12.75" x14ac:dyDescent="0.2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  <c r="AH308" s="73"/>
      <c r="AI308" s="73"/>
    </row>
    <row r="309" spans="1:35" ht="12.75" x14ac:dyDescent="0.2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  <c r="AB309" s="73"/>
      <c r="AC309" s="73"/>
      <c r="AD309" s="73"/>
      <c r="AE309" s="73"/>
      <c r="AF309" s="73"/>
      <c r="AG309" s="73"/>
      <c r="AH309" s="73"/>
      <c r="AI309" s="73"/>
    </row>
    <row r="310" spans="1:35" ht="12.75" x14ac:dyDescent="0.2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  <c r="AB310" s="73"/>
      <c r="AC310" s="73"/>
      <c r="AD310" s="73"/>
      <c r="AE310" s="73"/>
      <c r="AF310" s="73"/>
      <c r="AG310" s="73"/>
      <c r="AH310" s="73"/>
      <c r="AI310" s="73"/>
    </row>
    <row r="311" spans="1:35" ht="12.75" x14ac:dyDescent="0.2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  <c r="AB311" s="73"/>
      <c r="AC311" s="73"/>
      <c r="AD311" s="73"/>
      <c r="AE311" s="73"/>
      <c r="AF311" s="73"/>
      <c r="AG311" s="73"/>
      <c r="AH311" s="73"/>
      <c r="AI311" s="73"/>
    </row>
    <row r="312" spans="1:35" ht="12.75" x14ac:dyDescent="0.2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  <c r="AB312" s="73"/>
      <c r="AC312" s="73"/>
      <c r="AD312" s="73"/>
      <c r="AE312" s="73"/>
      <c r="AF312" s="73"/>
      <c r="AG312" s="73"/>
      <c r="AH312" s="73"/>
      <c r="AI312" s="73"/>
    </row>
    <row r="313" spans="1:35" ht="12.75" x14ac:dyDescent="0.2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  <c r="AB313" s="73"/>
      <c r="AC313" s="73"/>
      <c r="AD313" s="73"/>
      <c r="AE313" s="73"/>
      <c r="AF313" s="73"/>
      <c r="AG313" s="73"/>
      <c r="AH313" s="73"/>
      <c r="AI313" s="73"/>
    </row>
    <row r="314" spans="1:35" ht="12.75" x14ac:dyDescent="0.2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  <c r="AB314" s="73"/>
      <c r="AC314" s="73"/>
      <c r="AD314" s="73"/>
      <c r="AE314" s="73"/>
      <c r="AF314" s="73"/>
      <c r="AG314" s="73"/>
      <c r="AH314" s="73"/>
      <c r="AI314" s="73"/>
    </row>
    <row r="315" spans="1:35" ht="12.75" x14ac:dyDescent="0.2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3"/>
      <c r="AB315" s="73"/>
      <c r="AC315" s="73"/>
      <c r="AD315" s="73"/>
      <c r="AE315" s="73"/>
      <c r="AF315" s="73"/>
      <c r="AG315" s="73"/>
      <c r="AH315" s="73"/>
      <c r="AI315" s="73"/>
    </row>
    <row r="316" spans="1:35" ht="12.75" x14ac:dyDescent="0.2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  <c r="AB316" s="73"/>
      <c r="AC316" s="73"/>
      <c r="AD316" s="73"/>
      <c r="AE316" s="73"/>
      <c r="AF316" s="73"/>
      <c r="AG316" s="73"/>
      <c r="AH316" s="73"/>
      <c r="AI316" s="73"/>
    </row>
    <row r="317" spans="1:35" ht="12.75" x14ac:dyDescent="0.2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  <c r="AA317" s="73"/>
      <c r="AB317" s="73"/>
      <c r="AC317" s="73"/>
      <c r="AD317" s="73"/>
      <c r="AE317" s="73"/>
      <c r="AF317" s="73"/>
      <c r="AG317" s="73"/>
      <c r="AH317" s="73"/>
      <c r="AI317" s="73"/>
    </row>
    <row r="318" spans="1:35" ht="12.75" x14ac:dyDescent="0.2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  <c r="AA318" s="73"/>
      <c r="AB318" s="73"/>
      <c r="AC318" s="73"/>
      <c r="AD318" s="73"/>
      <c r="AE318" s="73"/>
      <c r="AF318" s="73"/>
      <c r="AG318" s="73"/>
      <c r="AH318" s="73"/>
      <c r="AI318" s="73"/>
    </row>
    <row r="319" spans="1:35" ht="12.75" x14ac:dyDescent="0.2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  <c r="AA319" s="73"/>
      <c r="AB319" s="73"/>
      <c r="AC319" s="73"/>
      <c r="AD319" s="73"/>
      <c r="AE319" s="73"/>
      <c r="AF319" s="73"/>
      <c r="AG319" s="73"/>
      <c r="AH319" s="73"/>
      <c r="AI319" s="73"/>
    </row>
    <row r="320" spans="1:35" ht="12.75" x14ac:dyDescent="0.2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  <c r="AB320" s="73"/>
      <c r="AC320" s="73"/>
      <c r="AD320" s="73"/>
      <c r="AE320" s="73"/>
      <c r="AF320" s="73"/>
      <c r="AG320" s="73"/>
      <c r="AH320" s="73"/>
      <c r="AI320" s="73"/>
    </row>
    <row r="321" spans="1:35" ht="12.75" x14ac:dyDescent="0.2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  <c r="AA321" s="73"/>
      <c r="AB321" s="73"/>
      <c r="AC321" s="73"/>
      <c r="AD321" s="73"/>
      <c r="AE321" s="73"/>
      <c r="AF321" s="73"/>
      <c r="AG321" s="73"/>
      <c r="AH321" s="73"/>
      <c r="AI321" s="73"/>
    </row>
    <row r="322" spans="1:35" ht="12.75" x14ac:dyDescent="0.2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  <c r="AB322" s="73"/>
      <c r="AC322" s="73"/>
      <c r="AD322" s="73"/>
      <c r="AE322" s="73"/>
      <c r="AF322" s="73"/>
      <c r="AG322" s="73"/>
      <c r="AH322" s="73"/>
      <c r="AI322" s="73"/>
    </row>
    <row r="323" spans="1:35" ht="12.75" x14ac:dyDescent="0.2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  <c r="AB323" s="73"/>
      <c r="AC323" s="73"/>
      <c r="AD323" s="73"/>
      <c r="AE323" s="73"/>
      <c r="AF323" s="73"/>
      <c r="AG323" s="73"/>
      <c r="AH323" s="73"/>
      <c r="AI323" s="73"/>
    </row>
    <row r="324" spans="1:35" ht="12.75" x14ac:dyDescent="0.2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73"/>
      <c r="AC324" s="73"/>
      <c r="AD324" s="73"/>
      <c r="AE324" s="73"/>
      <c r="AF324" s="73"/>
      <c r="AG324" s="73"/>
      <c r="AH324" s="73"/>
      <c r="AI324" s="73"/>
    </row>
    <row r="325" spans="1:35" ht="12.75" x14ac:dyDescent="0.2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  <c r="AB325" s="73"/>
      <c r="AC325" s="73"/>
      <c r="AD325" s="73"/>
      <c r="AE325" s="73"/>
      <c r="AF325" s="73"/>
      <c r="AG325" s="73"/>
      <c r="AH325" s="73"/>
      <c r="AI325" s="73"/>
    </row>
    <row r="326" spans="1:35" ht="12.75" x14ac:dyDescent="0.2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73"/>
      <c r="AC326" s="73"/>
      <c r="AD326" s="73"/>
      <c r="AE326" s="73"/>
      <c r="AF326" s="73"/>
      <c r="AG326" s="73"/>
      <c r="AH326" s="73"/>
      <c r="AI326" s="73"/>
    </row>
    <row r="327" spans="1:35" ht="12.75" x14ac:dyDescent="0.2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  <c r="AA327" s="73"/>
      <c r="AB327" s="73"/>
      <c r="AC327" s="73"/>
      <c r="AD327" s="73"/>
      <c r="AE327" s="73"/>
      <c r="AF327" s="73"/>
      <c r="AG327" s="73"/>
      <c r="AH327" s="73"/>
      <c r="AI327" s="73"/>
    </row>
    <row r="328" spans="1:35" ht="12.75" x14ac:dyDescent="0.2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  <c r="AB328" s="73"/>
      <c r="AC328" s="73"/>
      <c r="AD328" s="73"/>
      <c r="AE328" s="73"/>
      <c r="AF328" s="73"/>
      <c r="AG328" s="73"/>
      <c r="AH328" s="73"/>
      <c r="AI328" s="73"/>
    </row>
    <row r="329" spans="1:35" ht="12.75" x14ac:dyDescent="0.2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  <c r="AB329" s="73"/>
      <c r="AC329" s="73"/>
      <c r="AD329" s="73"/>
      <c r="AE329" s="73"/>
      <c r="AF329" s="73"/>
      <c r="AG329" s="73"/>
      <c r="AH329" s="73"/>
      <c r="AI329" s="73"/>
    </row>
    <row r="330" spans="1:35" ht="12.75" x14ac:dyDescent="0.2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  <c r="AB330" s="73"/>
      <c r="AC330" s="73"/>
      <c r="AD330" s="73"/>
      <c r="AE330" s="73"/>
      <c r="AF330" s="73"/>
      <c r="AG330" s="73"/>
      <c r="AH330" s="73"/>
      <c r="AI330" s="73"/>
    </row>
    <row r="331" spans="1:35" ht="12.75" x14ac:dyDescent="0.2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  <c r="AA331" s="73"/>
      <c r="AB331" s="73"/>
      <c r="AC331" s="73"/>
      <c r="AD331" s="73"/>
      <c r="AE331" s="73"/>
      <c r="AF331" s="73"/>
      <c r="AG331" s="73"/>
      <c r="AH331" s="73"/>
      <c r="AI331" s="73"/>
    </row>
    <row r="332" spans="1:35" ht="12.75" x14ac:dyDescent="0.2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  <c r="AA332" s="73"/>
      <c r="AB332" s="73"/>
      <c r="AC332" s="73"/>
      <c r="AD332" s="73"/>
      <c r="AE332" s="73"/>
      <c r="AF332" s="73"/>
      <c r="AG332" s="73"/>
      <c r="AH332" s="73"/>
      <c r="AI332" s="73"/>
    </row>
    <row r="333" spans="1:35" ht="12.75" x14ac:dyDescent="0.2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  <c r="AA333" s="73"/>
      <c r="AB333" s="73"/>
      <c r="AC333" s="73"/>
      <c r="AD333" s="73"/>
      <c r="AE333" s="73"/>
      <c r="AF333" s="73"/>
      <c r="AG333" s="73"/>
      <c r="AH333" s="73"/>
      <c r="AI333" s="73"/>
    </row>
    <row r="334" spans="1:35" ht="12.75" x14ac:dyDescent="0.2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  <c r="AA334" s="73"/>
      <c r="AB334" s="73"/>
      <c r="AC334" s="73"/>
      <c r="AD334" s="73"/>
      <c r="AE334" s="73"/>
      <c r="AF334" s="73"/>
      <c r="AG334" s="73"/>
      <c r="AH334" s="73"/>
      <c r="AI334" s="73"/>
    </row>
    <row r="335" spans="1:35" ht="12.75" x14ac:dyDescent="0.2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  <c r="AA335" s="73"/>
      <c r="AB335" s="73"/>
      <c r="AC335" s="73"/>
      <c r="AD335" s="73"/>
      <c r="AE335" s="73"/>
      <c r="AF335" s="73"/>
      <c r="AG335" s="73"/>
      <c r="AH335" s="73"/>
      <c r="AI335" s="73"/>
    </row>
    <row r="336" spans="1:35" ht="12.75" x14ac:dyDescent="0.2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3"/>
      <c r="AB336" s="73"/>
      <c r="AC336" s="73"/>
      <c r="AD336" s="73"/>
      <c r="AE336" s="73"/>
      <c r="AF336" s="73"/>
      <c r="AG336" s="73"/>
      <c r="AH336" s="73"/>
      <c r="AI336" s="73"/>
    </row>
    <row r="337" spans="1:35" ht="12.75" x14ac:dyDescent="0.2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  <c r="AA337" s="73"/>
      <c r="AB337" s="73"/>
      <c r="AC337" s="73"/>
      <c r="AD337" s="73"/>
      <c r="AE337" s="73"/>
      <c r="AF337" s="73"/>
      <c r="AG337" s="73"/>
      <c r="AH337" s="73"/>
      <c r="AI337" s="73"/>
    </row>
    <row r="338" spans="1:35" ht="12.75" x14ac:dyDescent="0.2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  <c r="AB338" s="73"/>
      <c r="AC338" s="73"/>
      <c r="AD338" s="73"/>
      <c r="AE338" s="73"/>
      <c r="AF338" s="73"/>
      <c r="AG338" s="73"/>
      <c r="AH338" s="73"/>
      <c r="AI338" s="73"/>
    </row>
    <row r="339" spans="1:35" ht="12.75" x14ac:dyDescent="0.2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  <c r="AA339" s="73"/>
      <c r="AB339" s="73"/>
      <c r="AC339" s="73"/>
      <c r="AD339" s="73"/>
      <c r="AE339" s="73"/>
      <c r="AF339" s="73"/>
      <c r="AG339" s="73"/>
      <c r="AH339" s="73"/>
      <c r="AI339" s="73"/>
    </row>
    <row r="340" spans="1:35" ht="12.75" x14ac:dyDescent="0.2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  <c r="AA340" s="73"/>
      <c r="AB340" s="73"/>
      <c r="AC340" s="73"/>
      <c r="AD340" s="73"/>
      <c r="AE340" s="73"/>
      <c r="AF340" s="73"/>
      <c r="AG340" s="73"/>
      <c r="AH340" s="73"/>
      <c r="AI340" s="73"/>
    </row>
    <row r="341" spans="1:35" ht="12.75" x14ac:dyDescent="0.2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  <c r="AA341" s="73"/>
      <c r="AB341" s="73"/>
      <c r="AC341" s="73"/>
      <c r="AD341" s="73"/>
      <c r="AE341" s="73"/>
      <c r="AF341" s="73"/>
      <c r="AG341" s="73"/>
      <c r="AH341" s="73"/>
      <c r="AI341" s="73"/>
    </row>
    <row r="342" spans="1:35" ht="12.75" x14ac:dyDescent="0.2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  <c r="AB342" s="73"/>
      <c r="AC342" s="73"/>
      <c r="AD342" s="73"/>
      <c r="AE342" s="73"/>
      <c r="AF342" s="73"/>
      <c r="AG342" s="73"/>
      <c r="AH342" s="73"/>
      <c r="AI342" s="73"/>
    </row>
    <row r="343" spans="1:35" ht="12.75" x14ac:dyDescent="0.2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  <c r="AB343" s="73"/>
      <c r="AC343" s="73"/>
      <c r="AD343" s="73"/>
      <c r="AE343" s="73"/>
      <c r="AF343" s="73"/>
      <c r="AG343" s="73"/>
      <c r="AH343" s="73"/>
      <c r="AI343" s="73"/>
    </row>
    <row r="344" spans="1:35" ht="12.75" x14ac:dyDescent="0.2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  <c r="AB344" s="73"/>
      <c r="AC344" s="73"/>
      <c r="AD344" s="73"/>
      <c r="AE344" s="73"/>
      <c r="AF344" s="73"/>
      <c r="AG344" s="73"/>
      <c r="AH344" s="73"/>
      <c r="AI344" s="73"/>
    </row>
    <row r="345" spans="1:35" ht="12.75" x14ac:dyDescent="0.2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  <c r="AB345" s="73"/>
      <c r="AC345" s="73"/>
      <c r="AD345" s="73"/>
      <c r="AE345" s="73"/>
      <c r="AF345" s="73"/>
      <c r="AG345" s="73"/>
      <c r="AH345" s="73"/>
      <c r="AI345" s="73"/>
    </row>
    <row r="346" spans="1:35" ht="12.75" x14ac:dyDescent="0.2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  <c r="AB346" s="73"/>
      <c r="AC346" s="73"/>
      <c r="AD346" s="73"/>
      <c r="AE346" s="73"/>
      <c r="AF346" s="73"/>
      <c r="AG346" s="73"/>
      <c r="AH346" s="73"/>
      <c r="AI346" s="73"/>
    </row>
    <row r="347" spans="1:35" ht="12.75" x14ac:dyDescent="0.2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  <c r="AA347" s="73"/>
      <c r="AB347" s="73"/>
      <c r="AC347" s="73"/>
      <c r="AD347" s="73"/>
      <c r="AE347" s="73"/>
      <c r="AF347" s="73"/>
      <c r="AG347" s="73"/>
      <c r="AH347" s="73"/>
      <c r="AI347" s="73"/>
    </row>
    <row r="348" spans="1:35" ht="12.75" x14ac:dyDescent="0.2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  <c r="AA348" s="73"/>
      <c r="AB348" s="73"/>
      <c r="AC348" s="73"/>
      <c r="AD348" s="73"/>
      <c r="AE348" s="73"/>
      <c r="AF348" s="73"/>
      <c r="AG348" s="73"/>
      <c r="AH348" s="73"/>
      <c r="AI348" s="73"/>
    </row>
    <row r="349" spans="1:35" ht="12.75" x14ac:dyDescent="0.2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  <c r="AB349" s="73"/>
      <c r="AC349" s="73"/>
      <c r="AD349" s="73"/>
      <c r="AE349" s="73"/>
      <c r="AF349" s="73"/>
      <c r="AG349" s="73"/>
      <c r="AH349" s="73"/>
      <c r="AI349" s="73"/>
    </row>
    <row r="350" spans="1:35" ht="12.75" x14ac:dyDescent="0.2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  <c r="AB350" s="73"/>
      <c r="AC350" s="73"/>
      <c r="AD350" s="73"/>
      <c r="AE350" s="73"/>
      <c r="AF350" s="73"/>
      <c r="AG350" s="73"/>
      <c r="AH350" s="73"/>
      <c r="AI350" s="73"/>
    </row>
    <row r="351" spans="1:35" ht="12.75" x14ac:dyDescent="0.2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  <c r="AA351" s="73"/>
      <c r="AB351" s="73"/>
      <c r="AC351" s="73"/>
      <c r="AD351" s="73"/>
      <c r="AE351" s="73"/>
      <c r="AF351" s="73"/>
      <c r="AG351" s="73"/>
      <c r="AH351" s="73"/>
      <c r="AI351" s="73"/>
    </row>
    <row r="352" spans="1:35" ht="12.75" x14ac:dyDescent="0.2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  <c r="AA352" s="73"/>
      <c r="AB352" s="73"/>
      <c r="AC352" s="73"/>
      <c r="AD352" s="73"/>
      <c r="AE352" s="73"/>
      <c r="AF352" s="73"/>
      <c r="AG352" s="73"/>
      <c r="AH352" s="73"/>
      <c r="AI352" s="73"/>
    </row>
    <row r="353" spans="1:35" ht="12.75" x14ac:dyDescent="0.2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  <c r="AA353" s="73"/>
      <c r="AB353" s="73"/>
      <c r="AC353" s="73"/>
      <c r="AD353" s="73"/>
      <c r="AE353" s="73"/>
      <c r="AF353" s="73"/>
      <c r="AG353" s="73"/>
      <c r="AH353" s="73"/>
      <c r="AI353" s="73"/>
    </row>
    <row r="354" spans="1:35" ht="12.75" x14ac:dyDescent="0.2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  <c r="AA354" s="73"/>
      <c r="AB354" s="73"/>
      <c r="AC354" s="73"/>
      <c r="AD354" s="73"/>
      <c r="AE354" s="73"/>
      <c r="AF354" s="73"/>
      <c r="AG354" s="73"/>
      <c r="AH354" s="73"/>
      <c r="AI354" s="73"/>
    </row>
    <row r="355" spans="1:35" ht="12.75" x14ac:dyDescent="0.2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  <c r="AA355" s="73"/>
      <c r="AB355" s="73"/>
      <c r="AC355" s="73"/>
      <c r="AD355" s="73"/>
      <c r="AE355" s="73"/>
      <c r="AF355" s="73"/>
      <c r="AG355" s="73"/>
      <c r="AH355" s="73"/>
      <c r="AI355" s="73"/>
    </row>
    <row r="356" spans="1:35" ht="12.75" x14ac:dyDescent="0.2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  <c r="AA356" s="73"/>
      <c r="AB356" s="73"/>
      <c r="AC356" s="73"/>
      <c r="AD356" s="73"/>
      <c r="AE356" s="73"/>
      <c r="AF356" s="73"/>
      <c r="AG356" s="73"/>
      <c r="AH356" s="73"/>
      <c r="AI356" s="73"/>
    </row>
    <row r="357" spans="1:35" ht="12.75" x14ac:dyDescent="0.2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  <c r="AA357" s="73"/>
      <c r="AB357" s="73"/>
      <c r="AC357" s="73"/>
      <c r="AD357" s="73"/>
      <c r="AE357" s="73"/>
      <c r="AF357" s="73"/>
      <c r="AG357" s="73"/>
      <c r="AH357" s="73"/>
      <c r="AI357" s="73"/>
    </row>
    <row r="358" spans="1:35" ht="12.75" x14ac:dyDescent="0.2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  <c r="AA358" s="73"/>
      <c r="AB358" s="73"/>
      <c r="AC358" s="73"/>
      <c r="AD358" s="73"/>
      <c r="AE358" s="73"/>
      <c r="AF358" s="73"/>
      <c r="AG358" s="73"/>
      <c r="AH358" s="73"/>
      <c r="AI358" s="73"/>
    </row>
    <row r="359" spans="1:35" ht="12.75" x14ac:dyDescent="0.2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  <c r="AA359" s="73"/>
      <c r="AB359" s="73"/>
      <c r="AC359" s="73"/>
      <c r="AD359" s="73"/>
      <c r="AE359" s="73"/>
      <c r="AF359" s="73"/>
      <c r="AG359" s="73"/>
      <c r="AH359" s="73"/>
      <c r="AI359" s="73"/>
    </row>
    <row r="360" spans="1:35" ht="12.75" x14ac:dyDescent="0.2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  <c r="AA360" s="73"/>
      <c r="AB360" s="73"/>
      <c r="AC360" s="73"/>
      <c r="AD360" s="73"/>
      <c r="AE360" s="73"/>
      <c r="AF360" s="73"/>
      <c r="AG360" s="73"/>
      <c r="AH360" s="73"/>
      <c r="AI360" s="73"/>
    </row>
    <row r="361" spans="1:35" ht="12.75" x14ac:dyDescent="0.2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  <c r="AA361" s="73"/>
      <c r="AB361" s="73"/>
      <c r="AC361" s="73"/>
      <c r="AD361" s="73"/>
      <c r="AE361" s="73"/>
      <c r="AF361" s="73"/>
      <c r="AG361" s="73"/>
      <c r="AH361" s="73"/>
      <c r="AI361" s="73"/>
    </row>
    <row r="362" spans="1:35" ht="12.75" x14ac:dyDescent="0.2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  <c r="AA362" s="73"/>
      <c r="AB362" s="73"/>
      <c r="AC362" s="73"/>
      <c r="AD362" s="73"/>
      <c r="AE362" s="73"/>
      <c r="AF362" s="73"/>
      <c r="AG362" s="73"/>
      <c r="AH362" s="73"/>
      <c r="AI362" s="73"/>
    </row>
    <row r="363" spans="1:35" ht="12.75" x14ac:dyDescent="0.2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  <c r="AA363" s="73"/>
      <c r="AB363" s="73"/>
      <c r="AC363" s="73"/>
      <c r="AD363" s="73"/>
      <c r="AE363" s="73"/>
      <c r="AF363" s="73"/>
      <c r="AG363" s="73"/>
      <c r="AH363" s="73"/>
      <c r="AI363" s="73"/>
    </row>
    <row r="364" spans="1:35" ht="12.75" x14ac:dyDescent="0.2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  <c r="AA364" s="73"/>
      <c r="AB364" s="73"/>
      <c r="AC364" s="73"/>
      <c r="AD364" s="73"/>
      <c r="AE364" s="73"/>
      <c r="AF364" s="73"/>
      <c r="AG364" s="73"/>
      <c r="AH364" s="73"/>
      <c r="AI364" s="73"/>
    </row>
    <row r="365" spans="1:35" ht="12.75" x14ac:dyDescent="0.2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  <c r="AA365" s="73"/>
      <c r="AB365" s="73"/>
      <c r="AC365" s="73"/>
      <c r="AD365" s="73"/>
      <c r="AE365" s="73"/>
      <c r="AF365" s="73"/>
      <c r="AG365" s="73"/>
      <c r="AH365" s="73"/>
      <c r="AI365" s="73"/>
    </row>
    <row r="366" spans="1:35" ht="12.75" x14ac:dyDescent="0.2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3"/>
      <c r="AB366" s="73"/>
      <c r="AC366" s="73"/>
      <c r="AD366" s="73"/>
      <c r="AE366" s="73"/>
      <c r="AF366" s="73"/>
      <c r="AG366" s="73"/>
      <c r="AH366" s="73"/>
      <c r="AI366" s="73"/>
    </row>
    <row r="367" spans="1:35" ht="12.75" x14ac:dyDescent="0.2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  <c r="AA367" s="73"/>
      <c r="AB367" s="73"/>
      <c r="AC367" s="73"/>
      <c r="AD367" s="73"/>
      <c r="AE367" s="73"/>
      <c r="AF367" s="73"/>
      <c r="AG367" s="73"/>
      <c r="AH367" s="73"/>
      <c r="AI367" s="73"/>
    </row>
    <row r="368" spans="1:35" ht="12.75" x14ac:dyDescent="0.2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  <c r="AA368" s="73"/>
      <c r="AB368" s="73"/>
      <c r="AC368" s="73"/>
      <c r="AD368" s="73"/>
      <c r="AE368" s="73"/>
      <c r="AF368" s="73"/>
      <c r="AG368" s="73"/>
      <c r="AH368" s="73"/>
      <c r="AI368" s="73"/>
    </row>
    <row r="369" spans="1:35" ht="12.75" x14ac:dyDescent="0.2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  <c r="AA369" s="73"/>
      <c r="AB369" s="73"/>
      <c r="AC369" s="73"/>
      <c r="AD369" s="73"/>
      <c r="AE369" s="73"/>
      <c r="AF369" s="73"/>
      <c r="AG369" s="73"/>
      <c r="AH369" s="73"/>
      <c r="AI369" s="73"/>
    </row>
    <row r="370" spans="1:35" ht="12.75" x14ac:dyDescent="0.2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  <c r="AA370" s="73"/>
      <c r="AB370" s="73"/>
      <c r="AC370" s="73"/>
      <c r="AD370" s="73"/>
      <c r="AE370" s="73"/>
      <c r="AF370" s="73"/>
      <c r="AG370" s="73"/>
      <c r="AH370" s="73"/>
      <c r="AI370" s="73"/>
    </row>
    <row r="371" spans="1:35" ht="12.75" x14ac:dyDescent="0.2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  <c r="AA371" s="73"/>
      <c r="AB371" s="73"/>
      <c r="AC371" s="73"/>
      <c r="AD371" s="73"/>
      <c r="AE371" s="73"/>
      <c r="AF371" s="73"/>
      <c r="AG371" s="73"/>
      <c r="AH371" s="73"/>
      <c r="AI371" s="73"/>
    </row>
    <row r="372" spans="1:35" ht="12.75" x14ac:dyDescent="0.2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  <c r="AA372" s="73"/>
      <c r="AB372" s="73"/>
      <c r="AC372" s="73"/>
      <c r="AD372" s="73"/>
      <c r="AE372" s="73"/>
      <c r="AF372" s="73"/>
      <c r="AG372" s="73"/>
      <c r="AH372" s="73"/>
      <c r="AI372" s="73"/>
    </row>
    <row r="373" spans="1:35" ht="12.75" x14ac:dyDescent="0.2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  <c r="AA373" s="73"/>
      <c r="AB373" s="73"/>
      <c r="AC373" s="73"/>
      <c r="AD373" s="73"/>
      <c r="AE373" s="73"/>
      <c r="AF373" s="73"/>
      <c r="AG373" s="73"/>
      <c r="AH373" s="73"/>
      <c r="AI373" s="73"/>
    </row>
    <row r="374" spans="1:35" ht="12.75" x14ac:dyDescent="0.2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  <c r="AA374" s="73"/>
      <c r="AB374" s="73"/>
      <c r="AC374" s="73"/>
      <c r="AD374" s="73"/>
      <c r="AE374" s="73"/>
      <c r="AF374" s="73"/>
      <c r="AG374" s="73"/>
      <c r="AH374" s="73"/>
      <c r="AI374" s="73"/>
    </row>
    <row r="375" spans="1:35" ht="12.75" x14ac:dyDescent="0.2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  <c r="AA375" s="73"/>
      <c r="AB375" s="73"/>
      <c r="AC375" s="73"/>
      <c r="AD375" s="73"/>
      <c r="AE375" s="73"/>
      <c r="AF375" s="73"/>
      <c r="AG375" s="73"/>
      <c r="AH375" s="73"/>
      <c r="AI375" s="73"/>
    </row>
    <row r="376" spans="1:35" ht="12.75" x14ac:dyDescent="0.2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  <c r="AA376" s="73"/>
      <c r="AB376" s="73"/>
      <c r="AC376" s="73"/>
      <c r="AD376" s="73"/>
      <c r="AE376" s="73"/>
      <c r="AF376" s="73"/>
      <c r="AG376" s="73"/>
      <c r="AH376" s="73"/>
      <c r="AI376" s="73"/>
    </row>
    <row r="377" spans="1:35" ht="12.75" x14ac:dyDescent="0.2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  <c r="AA377" s="73"/>
      <c r="AB377" s="73"/>
      <c r="AC377" s="73"/>
      <c r="AD377" s="73"/>
      <c r="AE377" s="73"/>
      <c r="AF377" s="73"/>
      <c r="AG377" s="73"/>
      <c r="AH377" s="73"/>
      <c r="AI377" s="73"/>
    </row>
    <row r="378" spans="1:35" ht="12.75" x14ac:dyDescent="0.2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  <c r="AA378" s="73"/>
      <c r="AB378" s="73"/>
      <c r="AC378" s="73"/>
      <c r="AD378" s="73"/>
      <c r="AE378" s="73"/>
      <c r="AF378" s="73"/>
      <c r="AG378" s="73"/>
      <c r="AH378" s="73"/>
      <c r="AI378" s="73"/>
    </row>
    <row r="379" spans="1:35" ht="12.75" x14ac:dyDescent="0.2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  <c r="AA379" s="73"/>
      <c r="AB379" s="73"/>
      <c r="AC379" s="73"/>
      <c r="AD379" s="73"/>
      <c r="AE379" s="73"/>
      <c r="AF379" s="73"/>
      <c r="AG379" s="73"/>
      <c r="AH379" s="73"/>
      <c r="AI379" s="73"/>
    </row>
    <row r="380" spans="1:35" ht="12.75" x14ac:dyDescent="0.2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  <c r="AA380" s="73"/>
      <c r="AB380" s="73"/>
      <c r="AC380" s="73"/>
      <c r="AD380" s="73"/>
      <c r="AE380" s="73"/>
      <c r="AF380" s="73"/>
      <c r="AG380" s="73"/>
      <c r="AH380" s="73"/>
      <c r="AI380" s="73"/>
    </row>
    <row r="381" spans="1:35" ht="12.75" x14ac:dyDescent="0.2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  <c r="AA381" s="73"/>
      <c r="AB381" s="73"/>
      <c r="AC381" s="73"/>
      <c r="AD381" s="73"/>
      <c r="AE381" s="73"/>
      <c r="AF381" s="73"/>
      <c r="AG381" s="73"/>
      <c r="AH381" s="73"/>
      <c r="AI381" s="73"/>
    </row>
    <row r="382" spans="1:35" ht="12.75" x14ac:dyDescent="0.2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  <c r="AA382" s="73"/>
      <c r="AB382" s="73"/>
      <c r="AC382" s="73"/>
      <c r="AD382" s="73"/>
      <c r="AE382" s="73"/>
      <c r="AF382" s="73"/>
      <c r="AG382" s="73"/>
      <c r="AH382" s="73"/>
      <c r="AI382" s="73"/>
    </row>
    <row r="383" spans="1:35" ht="12.75" x14ac:dyDescent="0.2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  <c r="AA383" s="73"/>
      <c r="AB383" s="73"/>
      <c r="AC383" s="73"/>
      <c r="AD383" s="73"/>
      <c r="AE383" s="73"/>
      <c r="AF383" s="73"/>
      <c r="AG383" s="73"/>
      <c r="AH383" s="73"/>
      <c r="AI383" s="73"/>
    </row>
    <row r="384" spans="1:35" ht="12.75" x14ac:dyDescent="0.2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  <c r="AA384" s="73"/>
      <c r="AB384" s="73"/>
      <c r="AC384" s="73"/>
      <c r="AD384" s="73"/>
      <c r="AE384" s="73"/>
      <c r="AF384" s="73"/>
      <c r="AG384" s="73"/>
      <c r="AH384" s="73"/>
      <c r="AI384" s="73"/>
    </row>
    <row r="385" spans="1:35" ht="12.75" x14ac:dyDescent="0.2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  <c r="AA385" s="73"/>
      <c r="AB385" s="73"/>
      <c r="AC385" s="73"/>
      <c r="AD385" s="73"/>
      <c r="AE385" s="73"/>
      <c r="AF385" s="73"/>
      <c r="AG385" s="73"/>
      <c r="AH385" s="73"/>
      <c r="AI385" s="73"/>
    </row>
    <row r="386" spans="1:35" ht="12.75" x14ac:dyDescent="0.2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  <c r="AA386" s="73"/>
      <c r="AB386" s="73"/>
      <c r="AC386" s="73"/>
      <c r="AD386" s="73"/>
      <c r="AE386" s="73"/>
      <c r="AF386" s="73"/>
      <c r="AG386" s="73"/>
      <c r="AH386" s="73"/>
      <c r="AI386" s="73"/>
    </row>
    <row r="387" spans="1:35" ht="12.75" x14ac:dyDescent="0.2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A387" s="73"/>
      <c r="AB387" s="73"/>
      <c r="AC387" s="73"/>
      <c r="AD387" s="73"/>
      <c r="AE387" s="73"/>
      <c r="AF387" s="73"/>
      <c r="AG387" s="73"/>
      <c r="AH387" s="73"/>
      <c r="AI387" s="73"/>
    </row>
    <row r="388" spans="1:35" ht="12.75" x14ac:dyDescent="0.2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  <c r="AA388" s="73"/>
      <c r="AB388" s="73"/>
      <c r="AC388" s="73"/>
      <c r="AD388" s="73"/>
      <c r="AE388" s="73"/>
      <c r="AF388" s="73"/>
      <c r="AG388" s="73"/>
      <c r="AH388" s="73"/>
      <c r="AI388" s="73"/>
    </row>
    <row r="389" spans="1:35" ht="12.75" x14ac:dyDescent="0.2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73"/>
      <c r="AB389" s="73"/>
      <c r="AC389" s="73"/>
      <c r="AD389" s="73"/>
      <c r="AE389" s="73"/>
      <c r="AF389" s="73"/>
      <c r="AG389" s="73"/>
      <c r="AH389" s="73"/>
      <c r="AI389" s="73"/>
    </row>
    <row r="390" spans="1:35" ht="12.75" x14ac:dyDescent="0.2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  <c r="AA390" s="73"/>
      <c r="AB390" s="73"/>
      <c r="AC390" s="73"/>
      <c r="AD390" s="73"/>
      <c r="AE390" s="73"/>
      <c r="AF390" s="73"/>
      <c r="AG390" s="73"/>
      <c r="AH390" s="73"/>
      <c r="AI390" s="73"/>
    </row>
    <row r="391" spans="1:35" ht="12.75" x14ac:dyDescent="0.2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  <c r="AA391" s="73"/>
      <c r="AB391" s="73"/>
      <c r="AC391" s="73"/>
      <c r="AD391" s="73"/>
      <c r="AE391" s="73"/>
      <c r="AF391" s="73"/>
      <c r="AG391" s="73"/>
      <c r="AH391" s="73"/>
      <c r="AI391" s="73"/>
    </row>
    <row r="392" spans="1:35" ht="12.75" x14ac:dyDescent="0.2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  <c r="AA392" s="73"/>
      <c r="AB392" s="73"/>
      <c r="AC392" s="73"/>
      <c r="AD392" s="73"/>
      <c r="AE392" s="73"/>
      <c r="AF392" s="73"/>
      <c r="AG392" s="73"/>
      <c r="AH392" s="73"/>
      <c r="AI392" s="73"/>
    </row>
    <row r="393" spans="1:35" ht="12.75" x14ac:dyDescent="0.2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  <c r="AA393" s="73"/>
      <c r="AB393" s="73"/>
      <c r="AC393" s="73"/>
      <c r="AD393" s="73"/>
      <c r="AE393" s="73"/>
      <c r="AF393" s="73"/>
      <c r="AG393" s="73"/>
      <c r="AH393" s="73"/>
      <c r="AI393" s="73"/>
    </row>
    <row r="394" spans="1:35" ht="12.75" x14ac:dyDescent="0.2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  <c r="AA394" s="73"/>
      <c r="AB394" s="73"/>
      <c r="AC394" s="73"/>
      <c r="AD394" s="73"/>
      <c r="AE394" s="73"/>
      <c r="AF394" s="73"/>
      <c r="AG394" s="73"/>
      <c r="AH394" s="73"/>
      <c r="AI394" s="73"/>
    </row>
    <row r="395" spans="1:35" ht="12.75" x14ac:dyDescent="0.2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  <c r="AA395" s="73"/>
      <c r="AB395" s="73"/>
      <c r="AC395" s="73"/>
      <c r="AD395" s="73"/>
      <c r="AE395" s="73"/>
      <c r="AF395" s="73"/>
      <c r="AG395" s="73"/>
      <c r="AH395" s="73"/>
      <c r="AI395" s="73"/>
    </row>
    <row r="396" spans="1:35" ht="12.75" x14ac:dyDescent="0.2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  <c r="AA396" s="73"/>
      <c r="AB396" s="73"/>
      <c r="AC396" s="73"/>
      <c r="AD396" s="73"/>
      <c r="AE396" s="73"/>
      <c r="AF396" s="73"/>
      <c r="AG396" s="73"/>
      <c r="AH396" s="73"/>
      <c r="AI396" s="73"/>
    </row>
    <row r="397" spans="1:35" ht="12.75" x14ac:dyDescent="0.2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  <c r="AA397" s="73"/>
      <c r="AB397" s="73"/>
      <c r="AC397" s="73"/>
      <c r="AD397" s="73"/>
      <c r="AE397" s="73"/>
      <c r="AF397" s="73"/>
      <c r="AG397" s="73"/>
      <c r="AH397" s="73"/>
      <c r="AI397" s="73"/>
    </row>
    <row r="398" spans="1:35" ht="12.75" x14ac:dyDescent="0.2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  <c r="AA398" s="73"/>
      <c r="AB398" s="73"/>
      <c r="AC398" s="73"/>
      <c r="AD398" s="73"/>
      <c r="AE398" s="73"/>
      <c r="AF398" s="73"/>
      <c r="AG398" s="73"/>
      <c r="AH398" s="73"/>
      <c r="AI398" s="73"/>
    </row>
    <row r="399" spans="1:35" ht="12.75" x14ac:dyDescent="0.2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  <c r="AA399" s="73"/>
      <c r="AB399" s="73"/>
      <c r="AC399" s="73"/>
      <c r="AD399" s="73"/>
      <c r="AE399" s="73"/>
      <c r="AF399" s="73"/>
      <c r="AG399" s="73"/>
      <c r="AH399" s="73"/>
      <c r="AI399" s="73"/>
    </row>
    <row r="400" spans="1:35" ht="12.75" x14ac:dyDescent="0.2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  <c r="AA400" s="73"/>
      <c r="AB400" s="73"/>
      <c r="AC400" s="73"/>
      <c r="AD400" s="73"/>
      <c r="AE400" s="73"/>
      <c r="AF400" s="73"/>
      <c r="AG400" s="73"/>
      <c r="AH400" s="73"/>
      <c r="AI400" s="73"/>
    </row>
    <row r="401" spans="1:35" ht="12.75" x14ac:dyDescent="0.2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  <c r="AA401" s="73"/>
      <c r="AB401" s="73"/>
      <c r="AC401" s="73"/>
      <c r="AD401" s="73"/>
      <c r="AE401" s="73"/>
      <c r="AF401" s="73"/>
      <c r="AG401" s="73"/>
      <c r="AH401" s="73"/>
      <c r="AI401" s="73"/>
    </row>
    <row r="402" spans="1:35" ht="12.75" x14ac:dyDescent="0.2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  <c r="AA402" s="73"/>
      <c r="AB402" s="73"/>
      <c r="AC402" s="73"/>
      <c r="AD402" s="73"/>
      <c r="AE402" s="73"/>
      <c r="AF402" s="73"/>
      <c r="AG402" s="73"/>
      <c r="AH402" s="73"/>
      <c r="AI402" s="73"/>
    </row>
    <row r="403" spans="1:35" ht="12.75" x14ac:dyDescent="0.2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  <c r="AA403" s="73"/>
      <c r="AB403" s="73"/>
      <c r="AC403" s="73"/>
      <c r="AD403" s="73"/>
      <c r="AE403" s="73"/>
      <c r="AF403" s="73"/>
      <c r="AG403" s="73"/>
      <c r="AH403" s="73"/>
      <c r="AI403" s="73"/>
    </row>
    <row r="404" spans="1:35" ht="12.75" x14ac:dyDescent="0.2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  <c r="AA404" s="73"/>
      <c r="AB404" s="73"/>
      <c r="AC404" s="73"/>
      <c r="AD404" s="73"/>
      <c r="AE404" s="73"/>
      <c r="AF404" s="73"/>
      <c r="AG404" s="73"/>
      <c r="AH404" s="73"/>
      <c r="AI404" s="73"/>
    </row>
    <row r="405" spans="1:35" ht="12.75" x14ac:dyDescent="0.2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  <c r="AA405" s="73"/>
      <c r="AB405" s="73"/>
      <c r="AC405" s="73"/>
      <c r="AD405" s="73"/>
      <c r="AE405" s="73"/>
      <c r="AF405" s="73"/>
      <c r="AG405" s="73"/>
      <c r="AH405" s="73"/>
      <c r="AI405" s="73"/>
    </row>
    <row r="406" spans="1:35" ht="12.75" x14ac:dyDescent="0.2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  <c r="AA406" s="73"/>
      <c r="AB406" s="73"/>
      <c r="AC406" s="73"/>
      <c r="AD406" s="73"/>
      <c r="AE406" s="73"/>
      <c r="AF406" s="73"/>
      <c r="AG406" s="73"/>
      <c r="AH406" s="73"/>
      <c r="AI406" s="73"/>
    </row>
    <row r="407" spans="1:35" ht="12.75" x14ac:dyDescent="0.2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  <c r="AA407" s="73"/>
      <c r="AB407" s="73"/>
      <c r="AC407" s="73"/>
      <c r="AD407" s="73"/>
      <c r="AE407" s="73"/>
      <c r="AF407" s="73"/>
      <c r="AG407" s="73"/>
      <c r="AH407" s="73"/>
      <c r="AI407" s="73"/>
    </row>
    <row r="408" spans="1:35" ht="12.75" x14ac:dyDescent="0.2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  <c r="AA408" s="73"/>
      <c r="AB408" s="73"/>
      <c r="AC408" s="73"/>
      <c r="AD408" s="73"/>
      <c r="AE408" s="73"/>
      <c r="AF408" s="73"/>
      <c r="AG408" s="73"/>
      <c r="AH408" s="73"/>
      <c r="AI408" s="73"/>
    </row>
    <row r="409" spans="1:35" ht="12.75" x14ac:dyDescent="0.2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3"/>
      <c r="AB409" s="73"/>
      <c r="AC409" s="73"/>
      <c r="AD409" s="73"/>
      <c r="AE409" s="73"/>
      <c r="AF409" s="73"/>
      <c r="AG409" s="73"/>
      <c r="AH409" s="73"/>
      <c r="AI409" s="73"/>
    </row>
    <row r="410" spans="1:35" ht="12.75" x14ac:dyDescent="0.2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3"/>
      <c r="AB410" s="73"/>
      <c r="AC410" s="73"/>
      <c r="AD410" s="73"/>
      <c r="AE410" s="73"/>
      <c r="AF410" s="73"/>
      <c r="AG410" s="73"/>
      <c r="AH410" s="73"/>
      <c r="AI410" s="73"/>
    </row>
    <row r="411" spans="1:35" ht="12.75" x14ac:dyDescent="0.2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  <c r="AA411" s="73"/>
      <c r="AB411" s="73"/>
      <c r="AC411" s="73"/>
      <c r="AD411" s="73"/>
      <c r="AE411" s="73"/>
      <c r="AF411" s="73"/>
      <c r="AG411" s="73"/>
      <c r="AH411" s="73"/>
      <c r="AI411" s="73"/>
    </row>
    <row r="412" spans="1:35" ht="12.75" x14ac:dyDescent="0.2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  <c r="AA412" s="73"/>
      <c r="AB412" s="73"/>
      <c r="AC412" s="73"/>
      <c r="AD412" s="73"/>
      <c r="AE412" s="73"/>
      <c r="AF412" s="73"/>
      <c r="AG412" s="73"/>
      <c r="AH412" s="73"/>
      <c r="AI412" s="73"/>
    </row>
    <row r="413" spans="1:35" ht="12.75" x14ac:dyDescent="0.2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  <c r="AA413" s="73"/>
      <c r="AB413" s="73"/>
      <c r="AC413" s="73"/>
      <c r="AD413" s="73"/>
      <c r="AE413" s="73"/>
      <c r="AF413" s="73"/>
      <c r="AG413" s="73"/>
      <c r="AH413" s="73"/>
      <c r="AI413" s="73"/>
    </row>
    <row r="414" spans="1:35" ht="12.75" x14ac:dyDescent="0.2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  <c r="AA414" s="73"/>
      <c r="AB414" s="73"/>
      <c r="AC414" s="73"/>
      <c r="AD414" s="73"/>
      <c r="AE414" s="73"/>
      <c r="AF414" s="73"/>
      <c r="AG414" s="73"/>
      <c r="AH414" s="73"/>
      <c r="AI414" s="73"/>
    </row>
    <row r="415" spans="1:35" ht="12.75" x14ac:dyDescent="0.2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  <c r="AA415" s="73"/>
      <c r="AB415" s="73"/>
      <c r="AC415" s="73"/>
      <c r="AD415" s="73"/>
      <c r="AE415" s="73"/>
      <c r="AF415" s="73"/>
      <c r="AG415" s="73"/>
      <c r="AH415" s="73"/>
      <c r="AI415" s="73"/>
    </row>
    <row r="416" spans="1:35" ht="12.75" x14ac:dyDescent="0.2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  <c r="AA416" s="73"/>
      <c r="AB416" s="73"/>
      <c r="AC416" s="73"/>
      <c r="AD416" s="73"/>
      <c r="AE416" s="73"/>
      <c r="AF416" s="73"/>
      <c r="AG416" s="73"/>
      <c r="AH416" s="73"/>
      <c r="AI416" s="73"/>
    </row>
    <row r="417" spans="1:35" ht="12.75" x14ac:dyDescent="0.2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  <c r="AA417" s="73"/>
      <c r="AB417" s="73"/>
      <c r="AC417" s="73"/>
      <c r="AD417" s="73"/>
      <c r="AE417" s="73"/>
      <c r="AF417" s="73"/>
      <c r="AG417" s="73"/>
      <c r="AH417" s="73"/>
      <c r="AI417" s="73"/>
    </row>
    <row r="418" spans="1:35" ht="12.75" x14ac:dyDescent="0.2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  <c r="AA418" s="73"/>
      <c r="AB418" s="73"/>
      <c r="AC418" s="73"/>
      <c r="AD418" s="73"/>
      <c r="AE418" s="73"/>
      <c r="AF418" s="73"/>
      <c r="AG418" s="73"/>
      <c r="AH418" s="73"/>
      <c r="AI418" s="73"/>
    </row>
    <row r="419" spans="1:35" ht="12.75" x14ac:dyDescent="0.2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  <c r="AA419" s="73"/>
      <c r="AB419" s="73"/>
      <c r="AC419" s="73"/>
      <c r="AD419" s="73"/>
      <c r="AE419" s="73"/>
      <c r="AF419" s="73"/>
      <c r="AG419" s="73"/>
      <c r="AH419" s="73"/>
      <c r="AI419" s="73"/>
    </row>
    <row r="420" spans="1:35" ht="12.75" x14ac:dyDescent="0.2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  <c r="AA420" s="73"/>
      <c r="AB420" s="73"/>
      <c r="AC420" s="73"/>
      <c r="AD420" s="73"/>
      <c r="AE420" s="73"/>
      <c r="AF420" s="73"/>
      <c r="AG420" s="73"/>
      <c r="AH420" s="73"/>
      <c r="AI420" s="73"/>
    </row>
    <row r="421" spans="1:35" ht="12.75" x14ac:dyDescent="0.2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  <c r="AA421" s="73"/>
      <c r="AB421" s="73"/>
      <c r="AC421" s="73"/>
      <c r="AD421" s="73"/>
      <c r="AE421" s="73"/>
      <c r="AF421" s="73"/>
      <c r="AG421" s="73"/>
      <c r="AH421" s="73"/>
      <c r="AI421" s="73"/>
    </row>
    <row r="422" spans="1:35" ht="12.75" x14ac:dyDescent="0.2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  <c r="AA422" s="73"/>
      <c r="AB422" s="73"/>
      <c r="AC422" s="73"/>
      <c r="AD422" s="73"/>
      <c r="AE422" s="73"/>
      <c r="AF422" s="73"/>
      <c r="AG422" s="73"/>
      <c r="AH422" s="73"/>
      <c r="AI422" s="73"/>
    </row>
    <row r="423" spans="1:35" ht="12.75" x14ac:dyDescent="0.2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  <c r="AA423" s="73"/>
      <c r="AB423" s="73"/>
      <c r="AC423" s="73"/>
      <c r="AD423" s="73"/>
      <c r="AE423" s="73"/>
      <c r="AF423" s="73"/>
      <c r="AG423" s="73"/>
      <c r="AH423" s="73"/>
      <c r="AI423" s="73"/>
    </row>
    <row r="424" spans="1:35" ht="12.75" x14ac:dyDescent="0.2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  <c r="AA424" s="73"/>
      <c r="AB424" s="73"/>
      <c r="AC424" s="73"/>
      <c r="AD424" s="73"/>
      <c r="AE424" s="73"/>
      <c r="AF424" s="73"/>
      <c r="AG424" s="73"/>
      <c r="AH424" s="73"/>
      <c r="AI424" s="73"/>
    </row>
    <row r="425" spans="1:35" ht="12.75" x14ac:dyDescent="0.2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  <c r="AA425" s="73"/>
      <c r="AB425" s="73"/>
      <c r="AC425" s="73"/>
      <c r="AD425" s="73"/>
      <c r="AE425" s="73"/>
      <c r="AF425" s="73"/>
      <c r="AG425" s="73"/>
      <c r="AH425" s="73"/>
      <c r="AI425" s="73"/>
    </row>
    <row r="426" spans="1:35" ht="12.75" x14ac:dyDescent="0.2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  <c r="AA426" s="73"/>
      <c r="AB426" s="73"/>
      <c r="AC426" s="73"/>
      <c r="AD426" s="73"/>
      <c r="AE426" s="73"/>
      <c r="AF426" s="73"/>
      <c r="AG426" s="73"/>
      <c r="AH426" s="73"/>
      <c r="AI426" s="73"/>
    </row>
    <row r="427" spans="1:35" ht="12.75" x14ac:dyDescent="0.2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A427" s="73"/>
      <c r="AB427" s="73"/>
      <c r="AC427" s="73"/>
      <c r="AD427" s="73"/>
      <c r="AE427" s="73"/>
      <c r="AF427" s="73"/>
      <c r="AG427" s="73"/>
      <c r="AH427" s="73"/>
      <c r="AI427" s="73"/>
    </row>
    <row r="428" spans="1:35" ht="12.75" x14ac:dyDescent="0.2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  <c r="AA428" s="73"/>
      <c r="AB428" s="73"/>
      <c r="AC428" s="73"/>
      <c r="AD428" s="73"/>
      <c r="AE428" s="73"/>
      <c r="AF428" s="73"/>
      <c r="AG428" s="73"/>
      <c r="AH428" s="73"/>
      <c r="AI428" s="73"/>
    </row>
    <row r="429" spans="1:35" ht="12.75" x14ac:dyDescent="0.2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  <c r="AA429" s="73"/>
      <c r="AB429" s="73"/>
      <c r="AC429" s="73"/>
      <c r="AD429" s="73"/>
      <c r="AE429" s="73"/>
      <c r="AF429" s="73"/>
      <c r="AG429" s="73"/>
      <c r="AH429" s="73"/>
      <c r="AI429" s="73"/>
    </row>
    <row r="430" spans="1:35" ht="12.75" x14ac:dyDescent="0.2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  <c r="AA430" s="73"/>
      <c r="AB430" s="73"/>
      <c r="AC430" s="73"/>
      <c r="AD430" s="73"/>
      <c r="AE430" s="73"/>
      <c r="AF430" s="73"/>
      <c r="AG430" s="73"/>
      <c r="AH430" s="73"/>
      <c r="AI430" s="73"/>
    </row>
    <row r="431" spans="1:35" ht="12.75" x14ac:dyDescent="0.2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  <c r="AA431" s="73"/>
      <c r="AB431" s="73"/>
      <c r="AC431" s="73"/>
      <c r="AD431" s="73"/>
      <c r="AE431" s="73"/>
      <c r="AF431" s="73"/>
      <c r="AG431" s="73"/>
      <c r="AH431" s="73"/>
      <c r="AI431" s="73"/>
    </row>
    <row r="432" spans="1:35" ht="12.75" x14ac:dyDescent="0.2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  <c r="AA432" s="73"/>
      <c r="AB432" s="73"/>
      <c r="AC432" s="73"/>
      <c r="AD432" s="73"/>
      <c r="AE432" s="73"/>
      <c r="AF432" s="73"/>
      <c r="AG432" s="73"/>
      <c r="AH432" s="73"/>
      <c r="AI432" s="73"/>
    </row>
    <row r="433" spans="1:35" ht="12.75" x14ac:dyDescent="0.2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  <c r="AA433" s="73"/>
      <c r="AB433" s="73"/>
      <c r="AC433" s="73"/>
      <c r="AD433" s="73"/>
      <c r="AE433" s="73"/>
      <c r="AF433" s="73"/>
      <c r="AG433" s="73"/>
      <c r="AH433" s="73"/>
      <c r="AI433" s="73"/>
    </row>
    <row r="434" spans="1:35" ht="12.75" x14ac:dyDescent="0.2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  <c r="AA434" s="73"/>
      <c r="AB434" s="73"/>
      <c r="AC434" s="73"/>
      <c r="AD434" s="73"/>
      <c r="AE434" s="73"/>
      <c r="AF434" s="73"/>
      <c r="AG434" s="73"/>
      <c r="AH434" s="73"/>
      <c r="AI434" s="73"/>
    </row>
    <row r="435" spans="1:35" ht="12.75" x14ac:dyDescent="0.2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  <c r="AA435" s="73"/>
      <c r="AB435" s="73"/>
      <c r="AC435" s="73"/>
      <c r="AD435" s="73"/>
      <c r="AE435" s="73"/>
      <c r="AF435" s="73"/>
      <c r="AG435" s="73"/>
      <c r="AH435" s="73"/>
      <c r="AI435" s="73"/>
    </row>
    <row r="436" spans="1:35" ht="12.75" x14ac:dyDescent="0.2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  <c r="AA436" s="73"/>
      <c r="AB436" s="73"/>
      <c r="AC436" s="73"/>
      <c r="AD436" s="73"/>
      <c r="AE436" s="73"/>
      <c r="AF436" s="73"/>
      <c r="AG436" s="73"/>
      <c r="AH436" s="73"/>
      <c r="AI436" s="73"/>
    </row>
    <row r="437" spans="1:35" ht="12.75" x14ac:dyDescent="0.2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  <c r="AA437" s="73"/>
      <c r="AB437" s="73"/>
      <c r="AC437" s="73"/>
      <c r="AD437" s="73"/>
      <c r="AE437" s="73"/>
      <c r="AF437" s="73"/>
      <c r="AG437" s="73"/>
      <c r="AH437" s="73"/>
      <c r="AI437" s="73"/>
    </row>
    <row r="438" spans="1:35" ht="12.75" x14ac:dyDescent="0.2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  <c r="AA438" s="73"/>
      <c r="AB438" s="73"/>
      <c r="AC438" s="73"/>
      <c r="AD438" s="73"/>
      <c r="AE438" s="73"/>
      <c r="AF438" s="73"/>
      <c r="AG438" s="73"/>
      <c r="AH438" s="73"/>
      <c r="AI438" s="73"/>
    </row>
    <row r="439" spans="1:35" ht="12.75" x14ac:dyDescent="0.2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  <c r="AA439" s="73"/>
      <c r="AB439" s="73"/>
      <c r="AC439" s="73"/>
      <c r="AD439" s="73"/>
      <c r="AE439" s="73"/>
      <c r="AF439" s="73"/>
      <c r="AG439" s="73"/>
      <c r="AH439" s="73"/>
      <c r="AI439" s="73"/>
    </row>
    <row r="440" spans="1:35" ht="12.75" x14ac:dyDescent="0.2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  <c r="AA440" s="73"/>
      <c r="AB440" s="73"/>
      <c r="AC440" s="73"/>
      <c r="AD440" s="73"/>
      <c r="AE440" s="73"/>
      <c r="AF440" s="73"/>
      <c r="AG440" s="73"/>
      <c r="AH440" s="73"/>
      <c r="AI440" s="73"/>
    </row>
    <row r="441" spans="1:35" ht="12.75" x14ac:dyDescent="0.2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  <c r="AA441" s="73"/>
      <c r="AB441" s="73"/>
      <c r="AC441" s="73"/>
      <c r="AD441" s="73"/>
      <c r="AE441" s="73"/>
      <c r="AF441" s="73"/>
      <c r="AG441" s="73"/>
      <c r="AH441" s="73"/>
      <c r="AI441" s="73"/>
    </row>
    <row r="442" spans="1:35" ht="12.75" x14ac:dyDescent="0.2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  <c r="AA442" s="73"/>
      <c r="AB442" s="73"/>
      <c r="AC442" s="73"/>
      <c r="AD442" s="73"/>
      <c r="AE442" s="73"/>
      <c r="AF442" s="73"/>
      <c r="AG442" s="73"/>
      <c r="AH442" s="73"/>
      <c r="AI442" s="73"/>
    </row>
    <row r="443" spans="1:35" ht="12.75" x14ac:dyDescent="0.2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  <c r="AA443" s="73"/>
      <c r="AB443" s="73"/>
      <c r="AC443" s="73"/>
      <c r="AD443" s="73"/>
      <c r="AE443" s="73"/>
      <c r="AF443" s="73"/>
      <c r="AG443" s="73"/>
      <c r="AH443" s="73"/>
      <c r="AI443" s="73"/>
    </row>
    <row r="444" spans="1:35" ht="12.75" x14ac:dyDescent="0.2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  <c r="AA444" s="73"/>
      <c r="AB444" s="73"/>
      <c r="AC444" s="73"/>
      <c r="AD444" s="73"/>
      <c r="AE444" s="73"/>
      <c r="AF444" s="73"/>
      <c r="AG444" s="73"/>
      <c r="AH444" s="73"/>
      <c r="AI444" s="73"/>
    </row>
    <row r="445" spans="1:35" ht="12.75" x14ac:dyDescent="0.2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  <c r="AA445" s="73"/>
      <c r="AB445" s="73"/>
      <c r="AC445" s="73"/>
      <c r="AD445" s="73"/>
      <c r="AE445" s="73"/>
      <c r="AF445" s="73"/>
      <c r="AG445" s="73"/>
      <c r="AH445" s="73"/>
      <c r="AI445" s="73"/>
    </row>
    <row r="446" spans="1:35" ht="12.75" x14ac:dyDescent="0.2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  <c r="AA446" s="73"/>
      <c r="AB446" s="73"/>
      <c r="AC446" s="73"/>
      <c r="AD446" s="73"/>
      <c r="AE446" s="73"/>
      <c r="AF446" s="73"/>
      <c r="AG446" s="73"/>
      <c r="AH446" s="73"/>
      <c r="AI446" s="73"/>
    </row>
    <row r="447" spans="1:35" ht="12.75" x14ac:dyDescent="0.2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  <c r="AA447" s="73"/>
      <c r="AB447" s="73"/>
      <c r="AC447" s="73"/>
      <c r="AD447" s="73"/>
      <c r="AE447" s="73"/>
      <c r="AF447" s="73"/>
      <c r="AG447" s="73"/>
      <c r="AH447" s="73"/>
      <c r="AI447" s="73"/>
    </row>
    <row r="448" spans="1:35" ht="12.75" x14ac:dyDescent="0.2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  <c r="AA448" s="73"/>
      <c r="AB448" s="73"/>
      <c r="AC448" s="73"/>
      <c r="AD448" s="73"/>
      <c r="AE448" s="73"/>
      <c r="AF448" s="73"/>
      <c r="AG448" s="73"/>
      <c r="AH448" s="73"/>
      <c r="AI448" s="73"/>
    </row>
    <row r="449" spans="1:35" ht="12.75" x14ac:dyDescent="0.2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  <c r="AA449" s="73"/>
      <c r="AB449" s="73"/>
      <c r="AC449" s="73"/>
      <c r="AD449" s="73"/>
      <c r="AE449" s="73"/>
      <c r="AF449" s="73"/>
      <c r="AG449" s="73"/>
      <c r="AH449" s="73"/>
      <c r="AI449" s="73"/>
    </row>
    <row r="450" spans="1:35" ht="12.75" x14ac:dyDescent="0.2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  <c r="AA450" s="73"/>
      <c r="AB450" s="73"/>
      <c r="AC450" s="73"/>
      <c r="AD450" s="73"/>
      <c r="AE450" s="73"/>
      <c r="AF450" s="73"/>
      <c r="AG450" s="73"/>
      <c r="AH450" s="73"/>
      <c r="AI450" s="73"/>
    </row>
    <row r="451" spans="1:35" ht="12.75" x14ac:dyDescent="0.2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  <c r="AA451" s="73"/>
      <c r="AB451" s="73"/>
      <c r="AC451" s="73"/>
      <c r="AD451" s="73"/>
      <c r="AE451" s="73"/>
      <c r="AF451" s="73"/>
      <c r="AG451" s="73"/>
      <c r="AH451" s="73"/>
      <c r="AI451" s="73"/>
    </row>
    <row r="452" spans="1:35" ht="12.75" x14ac:dyDescent="0.2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  <c r="AA452" s="73"/>
      <c r="AB452" s="73"/>
      <c r="AC452" s="73"/>
      <c r="AD452" s="73"/>
      <c r="AE452" s="73"/>
      <c r="AF452" s="73"/>
      <c r="AG452" s="73"/>
      <c r="AH452" s="73"/>
      <c r="AI452" s="73"/>
    </row>
    <row r="453" spans="1:35" ht="12.75" x14ac:dyDescent="0.2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  <c r="AA453" s="73"/>
      <c r="AB453" s="73"/>
      <c r="AC453" s="73"/>
      <c r="AD453" s="73"/>
      <c r="AE453" s="73"/>
      <c r="AF453" s="73"/>
      <c r="AG453" s="73"/>
      <c r="AH453" s="73"/>
      <c r="AI453" s="73"/>
    </row>
    <row r="454" spans="1:35" ht="12.75" x14ac:dyDescent="0.2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  <c r="AA454" s="73"/>
      <c r="AB454" s="73"/>
      <c r="AC454" s="73"/>
      <c r="AD454" s="73"/>
      <c r="AE454" s="73"/>
      <c r="AF454" s="73"/>
      <c r="AG454" s="73"/>
      <c r="AH454" s="73"/>
      <c r="AI454" s="73"/>
    </row>
    <row r="455" spans="1:35" ht="12.75" x14ac:dyDescent="0.2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  <c r="AA455" s="73"/>
      <c r="AB455" s="73"/>
      <c r="AC455" s="73"/>
      <c r="AD455" s="73"/>
      <c r="AE455" s="73"/>
      <c r="AF455" s="73"/>
      <c r="AG455" s="73"/>
      <c r="AH455" s="73"/>
      <c r="AI455" s="73"/>
    </row>
    <row r="456" spans="1:35" ht="12.75" x14ac:dyDescent="0.2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  <c r="AA456" s="73"/>
      <c r="AB456" s="73"/>
      <c r="AC456" s="73"/>
      <c r="AD456" s="73"/>
      <c r="AE456" s="73"/>
      <c r="AF456" s="73"/>
      <c r="AG456" s="73"/>
      <c r="AH456" s="73"/>
      <c r="AI456" s="73"/>
    </row>
    <row r="457" spans="1:35" ht="12.75" x14ac:dyDescent="0.2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  <c r="AA457" s="73"/>
      <c r="AB457" s="73"/>
      <c r="AC457" s="73"/>
      <c r="AD457" s="73"/>
      <c r="AE457" s="73"/>
      <c r="AF457" s="73"/>
      <c r="AG457" s="73"/>
      <c r="AH457" s="73"/>
      <c r="AI457" s="73"/>
    </row>
    <row r="458" spans="1:35" ht="12.75" x14ac:dyDescent="0.2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  <c r="AA458" s="73"/>
      <c r="AB458" s="73"/>
      <c r="AC458" s="73"/>
      <c r="AD458" s="73"/>
      <c r="AE458" s="73"/>
      <c r="AF458" s="73"/>
      <c r="AG458" s="73"/>
      <c r="AH458" s="73"/>
      <c r="AI458" s="73"/>
    </row>
    <row r="459" spans="1:35" ht="12.75" x14ac:dyDescent="0.2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  <c r="AA459" s="73"/>
      <c r="AB459" s="73"/>
      <c r="AC459" s="73"/>
      <c r="AD459" s="73"/>
      <c r="AE459" s="73"/>
      <c r="AF459" s="73"/>
      <c r="AG459" s="73"/>
      <c r="AH459" s="73"/>
      <c r="AI459" s="73"/>
    </row>
    <row r="460" spans="1:35" ht="12.75" x14ac:dyDescent="0.2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  <c r="AA460" s="73"/>
      <c r="AB460" s="73"/>
      <c r="AC460" s="73"/>
      <c r="AD460" s="73"/>
      <c r="AE460" s="73"/>
      <c r="AF460" s="73"/>
      <c r="AG460" s="73"/>
      <c r="AH460" s="73"/>
      <c r="AI460" s="73"/>
    </row>
    <row r="461" spans="1:35" ht="12.75" x14ac:dyDescent="0.2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  <c r="AA461" s="73"/>
      <c r="AB461" s="73"/>
      <c r="AC461" s="73"/>
      <c r="AD461" s="73"/>
      <c r="AE461" s="73"/>
      <c r="AF461" s="73"/>
      <c r="AG461" s="73"/>
      <c r="AH461" s="73"/>
      <c r="AI461" s="73"/>
    </row>
    <row r="462" spans="1:35" ht="12.75" x14ac:dyDescent="0.2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  <c r="AA462" s="73"/>
      <c r="AB462" s="73"/>
      <c r="AC462" s="73"/>
      <c r="AD462" s="73"/>
      <c r="AE462" s="73"/>
      <c r="AF462" s="73"/>
      <c r="AG462" s="73"/>
      <c r="AH462" s="73"/>
      <c r="AI462" s="73"/>
    </row>
    <row r="463" spans="1:35" ht="12.75" x14ac:dyDescent="0.2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  <c r="AA463" s="73"/>
      <c r="AB463" s="73"/>
      <c r="AC463" s="73"/>
      <c r="AD463" s="73"/>
      <c r="AE463" s="73"/>
      <c r="AF463" s="73"/>
      <c r="AG463" s="73"/>
      <c r="AH463" s="73"/>
      <c r="AI463" s="73"/>
    </row>
    <row r="464" spans="1:35" ht="12.75" x14ac:dyDescent="0.2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  <c r="AA464" s="73"/>
      <c r="AB464" s="73"/>
      <c r="AC464" s="73"/>
      <c r="AD464" s="73"/>
      <c r="AE464" s="73"/>
      <c r="AF464" s="73"/>
      <c r="AG464" s="73"/>
      <c r="AH464" s="73"/>
      <c r="AI464" s="73"/>
    </row>
    <row r="465" spans="1:35" ht="12.75" x14ac:dyDescent="0.2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  <c r="AA465" s="73"/>
      <c r="AB465" s="73"/>
      <c r="AC465" s="73"/>
      <c r="AD465" s="73"/>
      <c r="AE465" s="73"/>
      <c r="AF465" s="73"/>
      <c r="AG465" s="73"/>
      <c r="AH465" s="73"/>
      <c r="AI465" s="73"/>
    </row>
    <row r="466" spans="1:35" ht="12.75" x14ac:dyDescent="0.2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  <c r="AA466" s="73"/>
      <c r="AB466" s="73"/>
      <c r="AC466" s="73"/>
      <c r="AD466" s="73"/>
      <c r="AE466" s="73"/>
      <c r="AF466" s="73"/>
      <c r="AG466" s="73"/>
      <c r="AH466" s="73"/>
      <c r="AI466" s="73"/>
    </row>
    <row r="467" spans="1:35" ht="12.75" x14ac:dyDescent="0.2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A467" s="73"/>
      <c r="AB467" s="73"/>
      <c r="AC467" s="73"/>
      <c r="AD467" s="73"/>
      <c r="AE467" s="73"/>
      <c r="AF467" s="73"/>
      <c r="AG467" s="73"/>
      <c r="AH467" s="73"/>
      <c r="AI467" s="73"/>
    </row>
    <row r="468" spans="1:35" ht="12.75" x14ac:dyDescent="0.2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  <c r="AA468" s="73"/>
      <c r="AB468" s="73"/>
      <c r="AC468" s="73"/>
      <c r="AD468" s="73"/>
      <c r="AE468" s="73"/>
      <c r="AF468" s="73"/>
      <c r="AG468" s="73"/>
      <c r="AH468" s="73"/>
      <c r="AI468" s="73"/>
    </row>
    <row r="469" spans="1:35" ht="12.75" x14ac:dyDescent="0.2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  <c r="AA469" s="73"/>
      <c r="AB469" s="73"/>
      <c r="AC469" s="73"/>
      <c r="AD469" s="73"/>
      <c r="AE469" s="73"/>
      <c r="AF469" s="73"/>
      <c r="AG469" s="73"/>
      <c r="AH469" s="73"/>
      <c r="AI469" s="73"/>
    </row>
    <row r="470" spans="1:35" ht="12.75" x14ac:dyDescent="0.2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  <c r="AA470" s="73"/>
      <c r="AB470" s="73"/>
      <c r="AC470" s="73"/>
      <c r="AD470" s="73"/>
      <c r="AE470" s="73"/>
      <c r="AF470" s="73"/>
      <c r="AG470" s="73"/>
      <c r="AH470" s="73"/>
      <c r="AI470" s="73"/>
    </row>
    <row r="471" spans="1:35" ht="12.75" x14ac:dyDescent="0.2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  <c r="AA471" s="73"/>
      <c r="AB471" s="73"/>
      <c r="AC471" s="73"/>
      <c r="AD471" s="73"/>
      <c r="AE471" s="73"/>
      <c r="AF471" s="73"/>
      <c r="AG471" s="73"/>
      <c r="AH471" s="73"/>
      <c r="AI471" s="73"/>
    </row>
    <row r="472" spans="1:35" ht="12.75" x14ac:dyDescent="0.2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  <c r="AA472" s="73"/>
      <c r="AB472" s="73"/>
      <c r="AC472" s="73"/>
      <c r="AD472" s="73"/>
      <c r="AE472" s="73"/>
      <c r="AF472" s="73"/>
      <c r="AG472" s="73"/>
      <c r="AH472" s="73"/>
      <c r="AI472" s="73"/>
    </row>
    <row r="473" spans="1:35" ht="12.75" x14ac:dyDescent="0.2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  <c r="AA473" s="73"/>
      <c r="AB473" s="73"/>
      <c r="AC473" s="73"/>
      <c r="AD473" s="73"/>
      <c r="AE473" s="73"/>
      <c r="AF473" s="73"/>
      <c r="AG473" s="73"/>
      <c r="AH473" s="73"/>
      <c r="AI473" s="73"/>
    </row>
    <row r="474" spans="1:35" ht="12.75" x14ac:dyDescent="0.2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  <c r="AA474" s="73"/>
      <c r="AB474" s="73"/>
      <c r="AC474" s="73"/>
      <c r="AD474" s="73"/>
      <c r="AE474" s="73"/>
      <c r="AF474" s="73"/>
      <c r="AG474" s="73"/>
      <c r="AH474" s="73"/>
      <c r="AI474" s="73"/>
    </row>
    <row r="475" spans="1:35" ht="12.75" x14ac:dyDescent="0.2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  <c r="AA475" s="73"/>
      <c r="AB475" s="73"/>
      <c r="AC475" s="73"/>
      <c r="AD475" s="73"/>
      <c r="AE475" s="73"/>
      <c r="AF475" s="73"/>
      <c r="AG475" s="73"/>
      <c r="AH475" s="73"/>
      <c r="AI475" s="73"/>
    </row>
    <row r="476" spans="1:35" ht="12.75" x14ac:dyDescent="0.2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  <c r="AA476" s="73"/>
      <c r="AB476" s="73"/>
      <c r="AC476" s="73"/>
      <c r="AD476" s="73"/>
      <c r="AE476" s="73"/>
      <c r="AF476" s="73"/>
      <c r="AG476" s="73"/>
      <c r="AH476" s="73"/>
      <c r="AI476" s="73"/>
    </row>
    <row r="477" spans="1:35" ht="12.75" x14ac:dyDescent="0.2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  <c r="AA477" s="73"/>
      <c r="AB477" s="73"/>
      <c r="AC477" s="73"/>
      <c r="AD477" s="73"/>
      <c r="AE477" s="73"/>
      <c r="AF477" s="73"/>
      <c r="AG477" s="73"/>
      <c r="AH477" s="73"/>
      <c r="AI477" s="73"/>
    </row>
    <row r="478" spans="1:35" ht="12.75" x14ac:dyDescent="0.2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  <c r="AA478" s="73"/>
      <c r="AB478" s="73"/>
      <c r="AC478" s="73"/>
      <c r="AD478" s="73"/>
      <c r="AE478" s="73"/>
      <c r="AF478" s="73"/>
      <c r="AG478" s="73"/>
      <c r="AH478" s="73"/>
      <c r="AI478" s="73"/>
    </row>
    <row r="479" spans="1:35" ht="12.75" x14ac:dyDescent="0.2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  <c r="AA479" s="73"/>
      <c r="AB479" s="73"/>
      <c r="AC479" s="73"/>
      <c r="AD479" s="73"/>
      <c r="AE479" s="73"/>
      <c r="AF479" s="73"/>
      <c r="AG479" s="73"/>
      <c r="AH479" s="73"/>
      <c r="AI479" s="73"/>
    </row>
    <row r="480" spans="1:35" ht="12.75" x14ac:dyDescent="0.2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  <c r="AA480" s="73"/>
      <c r="AB480" s="73"/>
      <c r="AC480" s="73"/>
      <c r="AD480" s="73"/>
      <c r="AE480" s="73"/>
      <c r="AF480" s="73"/>
      <c r="AG480" s="73"/>
      <c r="AH480" s="73"/>
      <c r="AI480" s="73"/>
    </row>
    <row r="481" spans="1:35" ht="12.75" x14ac:dyDescent="0.2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  <c r="AA481" s="73"/>
      <c r="AB481" s="73"/>
      <c r="AC481" s="73"/>
      <c r="AD481" s="73"/>
      <c r="AE481" s="73"/>
      <c r="AF481" s="73"/>
      <c r="AG481" s="73"/>
      <c r="AH481" s="73"/>
      <c r="AI481" s="73"/>
    </row>
    <row r="482" spans="1:35" ht="12.75" x14ac:dyDescent="0.2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  <c r="AA482" s="73"/>
      <c r="AB482" s="73"/>
      <c r="AC482" s="73"/>
      <c r="AD482" s="73"/>
      <c r="AE482" s="73"/>
      <c r="AF482" s="73"/>
      <c r="AG482" s="73"/>
      <c r="AH482" s="73"/>
      <c r="AI482" s="73"/>
    </row>
    <row r="483" spans="1:35" ht="12.75" x14ac:dyDescent="0.2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  <c r="AA483" s="73"/>
      <c r="AB483" s="73"/>
      <c r="AC483" s="73"/>
      <c r="AD483" s="73"/>
      <c r="AE483" s="73"/>
      <c r="AF483" s="73"/>
      <c r="AG483" s="73"/>
      <c r="AH483" s="73"/>
      <c r="AI483" s="73"/>
    </row>
    <row r="484" spans="1:35" ht="12.75" x14ac:dyDescent="0.2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  <c r="AA484" s="73"/>
      <c r="AB484" s="73"/>
      <c r="AC484" s="73"/>
      <c r="AD484" s="73"/>
      <c r="AE484" s="73"/>
      <c r="AF484" s="73"/>
      <c r="AG484" s="73"/>
      <c r="AH484" s="73"/>
      <c r="AI484" s="73"/>
    </row>
    <row r="485" spans="1:35" ht="12.75" x14ac:dyDescent="0.2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  <c r="AA485" s="73"/>
      <c r="AB485" s="73"/>
      <c r="AC485" s="73"/>
      <c r="AD485" s="73"/>
      <c r="AE485" s="73"/>
      <c r="AF485" s="73"/>
      <c r="AG485" s="73"/>
      <c r="AH485" s="73"/>
      <c r="AI485" s="73"/>
    </row>
    <row r="486" spans="1:35" ht="12.75" x14ac:dyDescent="0.2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  <c r="AA486" s="73"/>
      <c r="AB486" s="73"/>
      <c r="AC486" s="73"/>
      <c r="AD486" s="73"/>
      <c r="AE486" s="73"/>
      <c r="AF486" s="73"/>
      <c r="AG486" s="73"/>
      <c r="AH486" s="73"/>
      <c r="AI486" s="73"/>
    </row>
    <row r="487" spans="1:35" ht="12.75" x14ac:dyDescent="0.2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  <c r="AA487" s="73"/>
      <c r="AB487" s="73"/>
      <c r="AC487" s="73"/>
      <c r="AD487" s="73"/>
      <c r="AE487" s="73"/>
      <c r="AF487" s="73"/>
      <c r="AG487" s="73"/>
      <c r="AH487" s="73"/>
      <c r="AI487" s="73"/>
    </row>
    <row r="488" spans="1:35" ht="12.75" x14ac:dyDescent="0.2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  <c r="AA488" s="73"/>
      <c r="AB488" s="73"/>
      <c r="AC488" s="73"/>
      <c r="AD488" s="73"/>
      <c r="AE488" s="73"/>
      <c r="AF488" s="73"/>
      <c r="AG488" s="73"/>
      <c r="AH488" s="73"/>
      <c r="AI488" s="73"/>
    </row>
    <row r="489" spans="1:35" ht="12.75" x14ac:dyDescent="0.2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  <c r="AA489" s="73"/>
      <c r="AB489" s="73"/>
      <c r="AC489" s="73"/>
      <c r="AD489" s="73"/>
      <c r="AE489" s="73"/>
      <c r="AF489" s="73"/>
      <c r="AG489" s="73"/>
      <c r="AH489" s="73"/>
      <c r="AI489" s="73"/>
    </row>
    <row r="490" spans="1:35" ht="12.75" x14ac:dyDescent="0.2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  <c r="AA490" s="73"/>
      <c r="AB490" s="73"/>
      <c r="AC490" s="73"/>
      <c r="AD490" s="73"/>
      <c r="AE490" s="73"/>
      <c r="AF490" s="73"/>
      <c r="AG490" s="73"/>
      <c r="AH490" s="73"/>
      <c r="AI490" s="73"/>
    </row>
    <row r="491" spans="1:35" ht="12.75" x14ac:dyDescent="0.2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  <c r="AA491" s="73"/>
      <c r="AB491" s="73"/>
      <c r="AC491" s="73"/>
      <c r="AD491" s="73"/>
      <c r="AE491" s="73"/>
      <c r="AF491" s="73"/>
      <c r="AG491" s="73"/>
      <c r="AH491" s="73"/>
      <c r="AI491" s="73"/>
    </row>
    <row r="492" spans="1:35" ht="12.75" x14ac:dyDescent="0.2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  <c r="AA492" s="73"/>
      <c r="AB492" s="73"/>
      <c r="AC492" s="73"/>
      <c r="AD492" s="73"/>
      <c r="AE492" s="73"/>
      <c r="AF492" s="73"/>
      <c r="AG492" s="73"/>
      <c r="AH492" s="73"/>
      <c r="AI492" s="73"/>
    </row>
    <row r="493" spans="1:35" ht="12.75" x14ac:dyDescent="0.2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  <c r="AA493" s="73"/>
      <c r="AB493" s="73"/>
      <c r="AC493" s="73"/>
      <c r="AD493" s="73"/>
      <c r="AE493" s="73"/>
      <c r="AF493" s="73"/>
      <c r="AG493" s="73"/>
      <c r="AH493" s="73"/>
      <c r="AI493" s="73"/>
    </row>
    <row r="494" spans="1:35" ht="12.75" x14ac:dyDescent="0.2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  <c r="AA494" s="73"/>
      <c r="AB494" s="73"/>
      <c r="AC494" s="73"/>
      <c r="AD494" s="73"/>
      <c r="AE494" s="73"/>
      <c r="AF494" s="73"/>
      <c r="AG494" s="73"/>
      <c r="AH494" s="73"/>
      <c r="AI494" s="73"/>
    </row>
    <row r="495" spans="1:35" ht="12.75" x14ac:dyDescent="0.2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  <c r="AA495" s="73"/>
      <c r="AB495" s="73"/>
      <c r="AC495" s="73"/>
      <c r="AD495" s="73"/>
      <c r="AE495" s="73"/>
      <c r="AF495" s="73"/>
      <c r="AG495" s="73"/>
      <c r="AH495" s="73"/>
      <c r="AI495" s="73"/>
    </row>
    <row r="496" spans="1:35" ht="12.75" x14ac:dyDescent="0.2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  <c r="AA496" s="73"/>
      <c r="AB496" s="73"/>
      <c r="AC496" s="73"/>
      <c r="AD496" s="73"/>
      <c r="AE496" s="73"/>
      <c r="AF496" s="73"/>
      <c r="AG496" s="73"/>
      <c r="AH496" s="73"/>
      <c r="AI496" s="73"/>
    </row>
    <row r="497" spans="1:35" ht="12.75" x14ac:dyDescent="0.2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  <c r="AA497" s="73"/>
      <c r="AB497" s="73"/>
      <c r="AC497" s="73"/>
      <c r="AD497" s="73"/>
      <c r="AE497" s="73"/>
      <c r="AF497" s="73"/>
      <c r="AG497" s="73"/>
      <c r="AH497" s="73"/>
      <c r="AI497" s="73"/>
    </row>
    <row r="498" spans="1:35" ht="12.75" x14ac:dyDescent="0.2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  <c r="AA498" s="73"/>
      <c r="AB498" s="73"/>
      <c r="AC498" s="73"/>
      <c r="AD498" s="73"/>
      <c r="AE498" s="73"/>
      <c r="AF498" s="73"/>
      <c r="AG498" s="73"/>
      <c r="AH498" s="73"/>
      <c r="AI498" s="73"/>
    </row>
    <row r="499" spans="1:35" ht="12.75" x14ac:dyDescent="0.2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  <c r="AA499" s="73"/>
      <c r="AB499" s="73"/>
      <c r="AC499" s="73"/>
      <c r="AD499" s="73"/>
      <c r="AE499" s="73"/>
      <c r="AF499" s="73"/>
      <c r="AG499" s="73"/>
      <c r="AH499" s="73"/>
      <c r="AI499" s="73"/>
    </row>
    <row r="500" spans="1:35" ht="12.75" x14ac:dyDescent="0.2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  <c r="AA500" s="73"/>
      <c r="AB500" s="73"/>
      <c r="AC500" s="73"/>
      <c r="AD500" s="73"/>
      <c r="AE500" s="73"/>
      <c r="AF500" s="73"/>
      <c r="AG500" s="73"/>
      <c r="AH500" s="73"/>
      <c r="AI500" s="73"/>
    </row>
    <row r="501" spans="1:35" ht="12.75" x14ac:dyDescent="0.2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  <c r="AA501" s="73"/>
      <c r="AB501" s="73"/>
      <c r="AC501" s="73"/>
      <c r="AD501" s="73"/>
      <c r="AE501" s="73"/>
      <c r="AF501" s="73"/>
      <c r="AG501" s="73"/>
      <c r="AH501" s="73"/>
      <c r="AI501" s="73"/>
    </row>
    <row r="502" spans="1:35" ht="12.75" x14ac:dyDescent="0.2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  <c r="AA502" s="73"/>
      <c r="AB502" s="73"/>
      <c r="AC502" s="73"/>
      <c r="AD502" s="73"/>
      <c r="AE502" s="73"/>
      <c r="AF502" s="73"/>
      <c r="AG502" s="73"/>
      <c r="AH502" s="73"/>
      <c r="AI502" s="73"/>
    </row>
    <row r="503" spans="1:35" ht="12.75" x14ac:dyDescent="0.2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  <c r="AA503" s="73"/>
      <c r="AB503" s="73"/>
      <c r="AC503" s="73"/>
      <c r="AD503" s="73"/>
      <c r="AE503" s="73"/>
      <c r="AF503" s="73"/>
      <c r="AG503" s="73"/>
      <c r="AH503" s="73"/>
      <c r="AI503" s="73"/>
    </row>
    <row r="504" spans="1:35" ht="12.75" x14ac:dyDescent="0.2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  <c r="AA504" s="73"/>
      <c r="AB504" s="73"/>
      <c r="AC504" s="73"/>
      <c r="AD504" s="73"/>
      <c r="AE504" s="73"/>
      <c r="AF504" s="73"/>
      <c r="AG504" s="73"/>
      <c r="AH504" s="73"/>
      <c r="AI504" s="73"/>
    </row>
    <row r="505" spans="1:35" ht="12.75" x14ac:dyDescent="0.2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  <c r="AA505" s="73"/>
      <c r="AB505" s="73"/>
      <c r="AC505" s="73"/>
      <c r="AD505" s="73"/>
      <c r="AE505" s="73"/>
      <c r="AF505" s="73"/>
      <c r="AG505" s="73"/>
      <c r="AH505" s="73"/>
      <c r="AI505" s="73"/>
    </row>
    <row r="506" spans="1:35" ht="12.75" x14ac:dyDescent="0.2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  <c r="AA506" s="73"/>
      <c r="AB506" s="73"/>
      <c r="AC506" s="73"/>
      <c r="AD506" s="73"/>
      <c r="AE506" s="73"/>
      <c r="AF506" s="73"/>
      <c r="AG506" s="73"/>
      <c r="AH506" s="73"/>
      <c r="AI506" s="73"/>
    </row>
    <row r="507" spans="1:35" ht="12.75" x14ac:dyDescent="0.2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  <c r="AA507" s="73"/>
      <c r="AB507" s="73"/>
      <c r="AC507" s="73"/>
      <c r="AD507" s="73"/>
      <c r="AE507" s="73"/>
      <c r="AF507" s="73"/>
      <c r="AG507" s="73"/>
      <c r="AH507" s="73"/>
      <c r="AI507" s="73"/>
    </row>
    <row r="508" spans="1:35" ht="12.75" x14ac:dyDescent="0.2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  <c r="AA508" s="73"/>
      <c r="AB508" s="73"/>
      <c r="AC508" s="73"/>
      <c r="AD508" s="73"/>
      <c r="AE508" s="73"/>
      <c r="AF508" s="73"/>
      <c r="AG508" s="73"/>
      <c r="AH508" s="73"/>
      <c r="AI508" s="73"/>
    </row>
    <row r="509" spans="1:35" ht="12.75" x14ac:dyDescent="0.2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  <c r="AA509" s="73"/>
      <c r="AB509" s="73"/>
      <c r="AC509" s="73"/>
      <c r="AD509" s="73"/>
      <c r="AE509" s="73"/>
      <c r="AF509" s="73"/>
      <c r="AG509" s="73"/>
      <c r="AH509" s="73"/>
      <c r="AI509" s="73"/>
    </row>
    <row r="510" spans="1:35" ht="12.75" x14ac:dyDescent="0.2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  <c r="AA510" s="73"/>
      <c r="AB510" s="73"/>
      <c r="AC510" s="73"/>
      <c r="AD510" s="73"/>
      <c r="AE510" s="73"/>
      <c r="AF510" s="73"/>
      <c r="AG510" s="73"/>
      <c r="AH510" s="73"/>
      <c r="AI510" s="73"/>
    </row>
    <row r="511" spans="1:35" ht="12.75" x14ac:dyDescent="0.2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  <c r="AA511" s="73"/>
      <c r="AB511" s="73"/>
      <c r="AC511" s="73"/>
      <c r="AD511" s="73"/>
      <c r="AE511" s="73"/>
      <c r="AF511" s="73"/>
      <c r="AG511" s="73"/>
      <c r="AH511" s="73"/>
      <c r="AI511" s="73"/>
    </row>
    <row r="512" spans="1:35" ht="12.75" x14ac:dyDescent="0.2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  <c r="AA512" s="73"/>
      <c r="AB512" s="73"/>
      <c r="AC512" s="73"/>
      <c r="AD512" s="73"/>
      <c r="AE512" s="73"/>
      <c r="AF512" s="73"/>
      <c r="AG512" s="73"/>
      <c r="AH512" s="73"/>
      <c r="AI512" s="73"/>
    </row>
    <row r="513" spans="1:35" ht="12.75" x14ac:dyDescent="0.2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  <c r="AA513" s="73"/>
      <c r="AB513" s="73"/>
      <c r="AC513" s="73"/>
      <c r="AD513" s="73"/>
      <c r="AE513" s="73"/>
      <c r="AF513" s="73"/>
      <c r="AG513" s="73"/>
      <c r="AH513" s="73"/>
      <c r="AI513" s="73"/>
    </row>
    <row r="514" spans="1:35" ht="12.75" x14ac:dyDescent="0.2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  <c r="AA514" s="73"/>
      <c r="AB514" s="73"/>
      <c r="AC514" s="73"/>
      <c r="AD514" s="73"/>
      <c r="AE514" s="73"/>
      <c r="AF514" s="73"/>
      <c r="AG514" s="73"/>
      <c r="AH514" s="73"/>
      <c r="AI514" s="73"/>
    </row>
    <row r="515" spans="1:35" ht="12.75" x14ac:dyDescent="0.2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  <c r="AA515" s="73"/>
      <c r="AB515" s="73"/>
      <c r="AC515" s="73"/>
      <c r="AD515" s="73"/>
      <c r="AE515" s="73"/>
      <c r="AF515" s="73"/>
      <c r="AG515" s="73"/>
      <c r="AH515" s="73"/>
      <c r="AI515" s="73"/>
    </row>
    <row r="516" spans="1:35" ht="12.75" x14ac:dyDescent="0.2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  <c r="AA516" s="73"/>
      <c r="AB516" s="73"/>
      <c r="AC516" s="73"/>
      <c r="AD516" s="73"/>
      <c r="AE516" s="73"/>
      <c r="AF516" s="73"/>
      <c r="AG516" s="73"/>
      <c r="AH516" s="73"/>
      <c r="AI516" s="73"/>
    </row>
    <row r="517" spans="1:35" ht="12.75" x14ac:dyDescent="0.2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  <c r="AA517" s="73"/>
      <c r="AB517" s="73"/>
      <c r="AC517" s="73"/>
      <c r="AD517" s="73"/>
      <c r="AE517" s="73"/>
      <c r="AF517" s="73"/>
      <c r="AG517" s="73"/>
      <c r="AH517" s="73"/>
      <c r="AI517" s="73"/>
    </row>
    <row r="518" spans="1:35" ht="12.75" x14ac:dyDescent="0.2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  <c r="AA518" s="73"/>
      <c r="AB518" s="73"/>
      <c r="AC518" s="73"/>
      <c r="AD518" s="73"/>
      <c r="AE518" s="73"/>
      <c r="AF518" s="73"/>
      <c r="AG518" s="73"/>
      <c r="AH518" s="73"/>
      <c r="AI518" s="73"/>
    </row>
    <row r="519" spans="1:35" ht="12.75" x14ac:dyDescent="0.2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  <c r="AA519" s="73"/>
      <c r="AB519" s="73"/>
      <c r="AC519" s="73"/>
      <c r="AD519" s="73"/>
      <c r="AE519" s="73"/>
      <c r="AF519" s="73"/>
      <c r="AG519" s="73"/>
      <c r="AH519" s="73"/>
      <c r="AI519" s="73"/>
    </row>
    <row r="520" spans="1:35" ht="12.75" x14ac:dyDescent="0.2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  <c r="AA520" s="73"/>
      <c r="AB520" s="73"/>
      <c r="AC520" s="73"/>
      <c r="AD520" s="73"/>
      <c r="AE520" s="73"/>
      <c r="AF520" s="73"/>
      <c r="AG520" s="73"/>
      <c r="AH520" s="73"/>
      <c r="AI520" s="73"/>
    </row>
    <row r="521" spans="1:35" ht="12.75" x14ac:dyDescent="0.2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  <c r="AA521" s="73"/>
      <c r="AB521" s="73"/>
      <c r="AC521" s="73"/>
      <c r="AD521" s="73"/>
      <c r="AE521" s="73"/>
      <c r="AF521" s="73"/>
      <c r="AG521" s="73"/>
      <c r="AH521" s="73"/>
      <c r="AI521" s="73"/>
    </row>
    <row r="522" spans="1:35" ht="12.75" x14ac:dyDescent="0.2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  <c r="AA522" s="73"/>
      <c r="AB522" s="73"/>
      <c r="AC522" s="73"/>
      <c r="AD522" s="73"/>
      <c r="AE522" s="73"/>
      <c r="AF522" s="73"/>
      <c r="AG522" s="73"/>
      <c r="AH522" s="73"/>
      <c r="AI522" s="73"/>
    </row>
    <row r="523" spans="1:35" ht="12.75" x14ac:dyDescent="0.2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  <c r="AA523" s="73"/>
      <c r="AB523" s="73"/>
      <c r="AC523" s="73"/>
      <c r="AD523" s="73"/>
      <c r="AE523" s="73"/>
      <c r="AF523" s="73"/>
      <c r="AG523" s="73"/>
      <c r="AH523" s="73"/>
      <c r="AI523" s="73"/>
    </row>
    <row r="524" spans="1:35" ht="12.75" x14ac:dyDescent="0.2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  <c r="AA524" s="73"/>
      <c r="AB524" s="73"/>
      <c r="AC524" s="73"/>
      <c r="AD524" s="73"/>
      <c r="AE524" s="73"/>
      <c r="AF524" s="73"/>
      <c r="AG524" s="73"/>
      <c r="AH524" s="73"/>
      <c r="AI524" s="73"/>
    </row>
    <row r="525" spans="1:35" ht="12.75" x14ac:dyDescent="0.2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  <c r="AA525" s="73"/>
      <c r="AB525" s="73"/>
      <c r="AC525" s="73"/>
      <c r="AD525" s="73"/>
      <c r="AE525" s="73"/>
      <c r="AF525" s="73"/>
      <c r="AG525" s="73"/>
      <c r="AH525" s="73"/>
      <c r="AI525" s="73"/>
    </row>
    <row r="526" spans="1:35" ht="12.75" x14ac:dyDescent="0.2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  <c r="AA526" s="73"/>
      <c r="AB526" s="73"/>
      <c r="AC526" s="73"/>
      <c r="AD526" s="73"/>
      <c r="AE526" s="73"/>
      <c r="AF526" s="73"/>
      <c r="AG526" s="73"/>
      <c r="AH526" s="73"/>
      <c r="AI526" s="73"/>
    </row>
    <row r="527" spans="1:35" ht="12.75" x14ac:dyDescent="0.2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  <c r="AA527" s="73"/>
      <c r="AB527" s="73"/>
      <c r="AC527" s="73"/>
      <c r="AD527" s="73"/>
      <c r="AE527" s="73"/>
      <c r="AF527" s="73"/>
      <c r="AG527" s="73"/>
      <c r="AH527" s="73"/>
      <c r="AI527" s="73"/>
    </row>
    <row r="528" spans="1:35" ht="12.75" x14ac:dyDescent="0.2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  <c r="AA528" s="73"/>
      <c r="AB528" s="73"/>
      <c r="AC528" s="73"/>
      <c r="AD528" s="73"/>
      <c r="AE528" s="73"/>
      <c r="AF528" s="73"/>
      <c r="AG528" s="73"/>
      <c r="AH528" s="73"/>
      <c r="AI528" s="73"/>
    </row>
    <row r="529" spans="1:35" ht="12.75" x14ac:dyDescent="0.2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  <c r="AA529" s="73"/>
      <c r="AB529" s="73"/>
      <c r="AC529" s="73"/>
      <c r="AD529" s="73"/>
      <c r="AE529" s="73"/>
      <c r="AF529" s="73"/>
      <c r="AG529" s="73"/>
      <c r="AH529" s="73"/>
      <c r="AI529" s="73"/>
    </row>
    <row r="530" spans="1:35" ht="12.75" x14ac:dyDescent="0.2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  <c r="AA530" s="73"/>
      <c r="AB530" s="73"/>
      <c r="AC530" s="73"/>
      <c r="AD530" s="73"/>
      <c r="AE530" s="73"/>
      <c r="AF530" s="73"/>
      <c r="AG530" s="73"/>
      <c r="AH530" s="73"/>
      <c r="AI530" s="73"/>
    </row>
    <row r="531" spans="1:35" ht="12.75" x14ac:dyDescent="0.2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  <c r="AA531" s="73"/>
      <c r="AB531" s="73"/>
      <c r="AC531" s="73"/>
      <c r="AD531" s="73"/>
      <c r="AE531" s="73"/>
      <c r="AF531" s="73"/>
      <c r="AG531" s="73"/>
      <c r="AH531" s="73"/>
      <c r="AI531" s="73"/>
    </row>
    <row r="532" spans="1:35" ht="12.75" x14ac:dyDescent="0.2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  <c r="AA532" s="73"/>
      <c r="AB532" s="73"/>
      <c r="AC532" s="73"/>
      <c r="AD532" s="73"/>
      <c r="AE532" s="73"/>
      <c r="AF532" s="73"/>
      <c r="AG532" s="73"/>
      <c r="AH532" s="73"/>
      <c r="AI532" s="73"/>
    </row>
    <row r="533" spans="1:35" ht="12.75" x14ac:dyDescent="0.2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  <c r="AA533" s="73"/>
      <c r="AB533" s="73"/>
      <c r="AC533" s="73"/>
      <c r="AD533" s="73"/>
      <c r="AE533" s="73"/>
      <c r="AF533" s="73"/>
      <c r="AG533" s="73"/>
      <c r="AH533" s="73"/>
      <c r="AI533" s="73"/>
    </row>
    <row r="534" spans="1:35" ht="12.75" x14ac:dyDescent="0.2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  <c r="AA534" s="73"/>
      <c r="AB534" s="73"/>
      <c r="AC534" s="73"/>
      <c r="AD534" s="73"/>
      <c r="AE534" s="73"/>
      <c r="AF534" s="73"/>
      <c r="AG534" s="73"/>
      <c r="AH534" s="73"/>
      <c r="AI534" s="73"/>
    </row>
    <row r="535" spans="1:35" ht="12.75" x14ac:dyDescent="0.2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  <c r="AA535" s="73"/>
      <c r="AB535" s="73"/>
      <c r="AC535" s="73"/>
      <c r="AD535" s="73"/>
      <c r="AE535" s="73"/>
      <c r="AF535" s="73"/>
      <c r="AG535" s="73"/>
      <c r="AH535" s="73"/>
      <c r="AI535" s="73"/>
    </row>
    <row r="536" spans="1:35" ht="12.75" x14ac:dyDescent="0.2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  <c r="AA536" s="73"/>
      <c r="AB536" s="73"/>
      <c r="AC536" s="73"/>
      <c r="AD536" s="73"/>
      <c r="AE536" s="73"/>
      <c r="AF536" s="73"/>
      <c r="AG536" s="73"/>
      <c r="AH536" s="73"/>
      <c r="AI536" s="73"/>
    </row>
    <row r="537" spans="1:35" ht="12.75" x14ac:dyDescent="0.2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  <c r="AA537" s="73"/>
      <c r="AB537" s="73"/>
      <c r="AC537" s="73"/>
      <c r="AD537" s="73"/>
      <c r="AE537" s="73"/>
      <c r="AF537" s="73"/>
      <c r="AG537" s="73"/>
      <c r="AH537" s="73"/>
      <c r="AI537" s="73"/>
    </row>
    <row r="538" spans="1:35" ht="12.75" x14ac:dyDescent="0.2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  <c r="AA538" s="73"/>
      <c r="AB538" s="73"/>
      <c r="AC538" s="73"/>
      <c r="AD538" s="73"/>
      <c r="AE538" s="73"/>
      <c r="AF538" s="73"/>
      <c r="AG538" s="73"/>
      <c r="AH538" s="73"/>
      <c r="AI538" s="73"/>
    </row>
    <row r="539" spans="1:35" ht="12.75" x14ac:dyDescent="0.2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  <c r="AA539" s="73"/>
      <c r="AB539" s="73"/>
      <c r="AC539" s="73"/>
      <c r="AD539" s="73"/>
      <c r="AE539" s="73"/>
      <c r="AF539" s="73"/>
      <c r="AG539" s="73"/>
      <c r="AH539" s="73"/>
      <c r="AI539" s="73"/>
    </row>
    <row r="540" spans="1:35" ht="12.75" x14ac:dyDescent="0.2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  <c r="AA540" s="73"/>
      <c r="AB540" s="73"/>
      <c r="AC540" s="73"/>
      <c r="AD540" s="73"/>
      <c r="AE540" s="73"/>
      <c r="AF540" s="73"/>
      <c r="AG540" s="73"/>
      <c r="AH540" s="73"/>
      <c r="AI540" s="73"/>
    </row>
    <row r="541" spans="1:35" ht="12.75" x14ac:dyDescent="0.2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  <c r="AA541" s="73"/>
      <c r="AB541" s="73"/>
      <c r="AC541" s="73"/>
      <c r="AD541" s="73"/>
      <c r="AE541" s="73"/>
      <c r="AF541" s="73"/>
      <c r="AG541" s="73"/>
      <c r="AH541" s="73"/>
      <c r="AI541" s="73"/>
    </row>
    <row r="542" spans="1:35" ht="12.75" x14ac:dyDescent="0.2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  <c r="AA542" s="73"/>
      <c r="AB542" s="73"/>
      <c r="AC542" s="73"/>
      <c r="AD542" s="73"/>
      <c r="AE542" s="73"/>
      <c r="AF542" s="73"/>
      <c r="AG542" s="73"/>
      <c r="AH542" s="73"/>
      <c r="AI542" s="73"/>
    </row>
    <row r="543" spans="1:35" ht="12.75" x14ac:dyDescent="0.2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  <c r="AA543" s="73"/>
      <c r="AB543" s="73"/>
      <c r="AC543" s="73"/>
      <c r="AD543" s="73"/>
      <c r="AE543" s="73"/>
      <c r="AF543" s="73"/>
      <c r="AG543" s="73"/>
      <c r="AH543" s="73"/>
      <c r="AI543" s="73"/>
    </row>
    <row r="544" spans="1:35" ht="12.75" x14ac:dyDescent="0.2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  <c r="AA544" s="73"/>
      <c r="AB544" s="73"/>
      <c r="AC544" s="73"/>
      <c r="AD544" s="73"/>
      <c r="AE544" s="73"/>
      <c r="AF544" s="73"/>
      <c r="AG544" s="73"/>
      <c r="AH544" s="73"/>
      <c r="AI544" s="73"/>
    </row>
    <row r="545" spans="1:35" ht="12.75" x14ac:dyDescent="0.2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  <c r="AA545" s="73"/>
      <c r="AB545" s="73"/>
      <c r="AC545" s="73"/>
      <c r="AD545" s="73"/>
      <c r="AE545" s="73"/>
      <c r="AF545" s="73"/>
      <c r="AG545" s="73"/>
      <c r="AH545" s="73"/>
      <c r="AI545" s="73"/>
    </row>
    <row r="546" spans="1:35" ht="12.75" x14ac:dyDescent="0.2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  <c r="AA546" s="73"/>
      <c r="AB546" s="73"/>
      <c r="AC546" s="73"/>
      <c r="AD546" s="73"/>
      <c r="AE546" s="73"/>
      <c r="AF546" s="73"/>
      <c r="AG546" s="73"/>
      <c r="AH546" s="73"/>
      <c r="AI546" s="73"/>
    </row>
    <row r="547" spans="1:35" ht="12.75" x14ac:dyDescent="0.2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  <c r="AA547" s="73"/>
      <c r="AB547" s="73"/>
      <c r="AC547" s="73"/>
      <c r="AD547" s="73"/>
      <c r="AE547" s="73"/>
      <c r="AF547" s="73"/>
      <c r="AG547" s="73"/>
      <c r="AH547" s="73"/>
      <c r="AI547" s="73"/>
    </row>
    <row r="548" spans="1:35" ht="12.75" x14ac:dyDescent="0.2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  <c r="AA548" s="73"/>
      <c r="AB548" s="73"/>
      <c r="AC548" s="73"/>
      <c r="AD548" s="73"/>
      <c r="AE548" s="73"/>
      <c r="AF548" s="73"/>
      <c r="AG548" s="73"/>
      <c r="AH548" s="73"/>
      <c r="AI548" s="73"/>
    </row>
    <row r="549" spans="1:35" ht="12.75" x14ac:dyDescent="0.2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  <c r="AA549" s="73"/>
      <c r="AB549" s="73"/>
      <c r="AC549" s="73"/>
      <c r="AD549" s="73"/>
      <c r="AE549" s="73"/>
      <c r="AF549" s="73"/>
      <c r="AG549" s="73"/>
      <c r="AH549" s="73"/>
      <c r="AI549" s="73"/>
    </row>
    <row r="550" spans="1:35" ht="12.75" x14ac:dyDescent="0.2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  <c r="AA550" s="73"/>
      <c r="AB550" s="73"/>
      <c r="AC550" s="73"/>
      <c r="AD550" s="73"/>
      <c r="AE550" s="73"/>
      <c r="AF550" s="73"/>
      <c r="AG550" s="73"/>
      <c r="AH550" s="73"/>
      <c r="AI550" s="73"/>
    </row>
    <row r="551" spans="1:35" ht="12.75" x14ac:dyDescent="0.2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  <c r="AA551" s="73"/>
      <c r="AB551" s="73"/>
      <c r="AC551" s="73"/>
      <c r="AD551" s="73"/>
      <c r="AE551" s="73"/>
      <c r="AF551" s="73"/>
      <c r="AG551" s="73"/>
      <c r="AH551" s="73"/>
      <c r="AI551" s="73"/>
    </row>
    <row r="552" spans="1:35" ht="12.75" x14ac:dyDescent="0.2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  <c r="AA552" s="73"/>
      <c r="AB552" s="73"/>
      <c r="AC552" s="73"/>
      <c r="AD552" s="73"/>
      <c r="AE552" s="73"/>
      <c r="AF552" s="73"/>
      <c r="AG552" s="73"/>
      <c r="AH552" s="73"/>
      <c r="AI552" s="73"/>
    </row>
    <row r="553" spans="1:35" ht="12.75" x14ac:dyDescent="0.2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  <c r="AA553" s="73"/>
      <c r="AB553" s="73"/>
      <c r="AC553" s="73"/>
      <c r="AD553" s="73"/>
      <c r="AE553" s="73"/>
      <c r="AF553" s="73"/>
      <c r="AG553" s="73"/>
      <c r="AH553" s="73"/>
      <c r="AI553" s="73"/>
    </row>
    <row r="554" spans="1:35" ht="12.75" x14ac:dyDescent="0.2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  <c r="AA554" s="73"/>
      <c r="AB554" s="73"/>
      <c r="AC554" s="73"/>
      <c r="AD554" s="73"/>
      <c r="AE554" s="73"/>
      <c r="AF554" s="73"/>
      <c r="AG554" s="73"/>
      <c r="AH554" s="73"/>
      <c r="AI554" s="73"/>
    </row>
    <row r="555" spans="1:35" ht="12.75" x14ac:dyDescent="0.2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  <c r="AA555" s="73"/>
      <c r="AB555" s="73"/>
      <c r="AC555" s="73"/>
      <c r="AD555" s="73"/>
      <c r="AE555" s="73"/>
      <c r="AF555" s="73"/>
      <c r="AG555" s="73"/>
      <c r="AH555" s="73"/>
      <c r="AI555" s="73"/>
    </row>
    <row r="556" spans="1:35" ht="12.75" x14ac:dyDescent="0.2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  <c r="AA556" s="73"/>
      <c r="AB556" s="73"/>
      <c r="AC556" s="73"/>
      <c r="AD556" s="73"/>
      <c r="AE556" s="73"/>
      <c r="AF556" s="73"/>
      <c r="AG556" s="73"/>
      <c r="AH556" s="73"/>
      <c r="AI556" s="73"/>
    </row>
    <row r="557" spans="1:35" ht="12.75" x14ac:dyDescent="0.2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  <c r="AA557" s="73"/>
      <c r="AB557" s="73"/>
      <c r="AC557" s="73"/>
      <c r="AD557" s="73"/>
      <c r="AE557" s="73"/>
      <c r="AF557" s="73"/>
      <c r="AG557" s="73"/>
      <c r="AH557" s="73"/>
      <c r="AI557" s="73"/>
    </row>
    <row r="558" spans="1:35" ht="12.75" x14ac:dyDescent="0.2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  <c r="AA558" s="73"/>
      <c r="AB558" s="73"/>
      <c r="AC558" s="73"/>
      <c r="AD558" s="73"/>
      <c r="AE558" s="73"/>
      <c r="AF558" s="73"/>
      <c r="AG558" s="73"/>
      <c r="AH558" s="73"/>
      <c r="AI558" s="73"/>
    </row>
    <row r="559" spans="1:35" ht="12.75" x14ac:dyDescent="0.2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  <c r="AA559" s="73"/>
      <c r="AB559" s="73"/>
      <c r="AC559" s="73"/>
      <c r="AD559" s="73"/>
      <c r="AE559" s="73"/>
      <c r="AF559" s="73"/>
      <c r="AG559" s="73"/>
      <c r="AH559" s="73"/>
      <c r="AI559" s="73"/>
    </row>
    <row r="560" spans="1:35" ht="12.75" x14ac:dyDescent="0.2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  <c r="AA560" s="73"/>
      <c r="AB560" s="73"/>
      <c r="AC560" s="73"/>
      <c r="AD560" s="73"/>
      <c r="AE560" s="73"/>
      <c r="AF560" s="73"/>
      <c r="AG560" s="73"/>
      <c r="AH560" s="73"/>
      <c r="AI560" s="73"/>
    </row>
    <row r="561" spans="1:35" ht="12.75" x14ac:dyDescent="0.2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  <c r="AA561" s="73"/>
      <c r="AB561" s="73"/>
      <c r="AC561" s="73"/>
      <c r="AD561" s="73"/>
      <c r="AE561" s="73"/>
      <c r="AF561" s="73"/>
      <c r="AG561" s="73"/>
      <c r="AH561" s="73"/>
      <c r="AI561" s="73"/>
    </row>
    <row r="562" spans="1:35" ht="12.75" x14ac:dyDescent="0.2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  <c r="AA562" s="73"/>
      <c r="AB562" s="73"/>
      <c r="AC562" s="73"/>
      <c r="AD562" s="73"/>
      <c r="AE562" s="73"/>
      <c r="AF562" s="73"/>
      <c r="AG562" s="73"/>
      <c r="AH562" s="73"/>
      <c r="AI562" s="73"/>
    </row>
    <row r="563" spans="1:35" ht="12.75" x14ac:dyDescent="0.2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  <c r="AA563" s="73"/>
      <c r="AB563" s="73"/>
      <c r="AC563" s="73"/>
      <c r="AD563" s="73"/>
      <c r="AE563" s="73"/>
      <c r="AF563" s="73"/>
      <c r="AG563" s="73"/>
      <c r="AH563" s="73"/>
      <c r="AI563" s="73"/>
    </row>
    <row r="564" spans="1:35" ht="12.75" x14ac:dyDescent="0.2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  <c r="AA564" s="73"/>
      <c r="AB564" s="73"/>
      <c r="AC564" s="73"/>
      <c r="AD564" s="73"/>
      <c r="AE564" s="73"/>
      <c r="AF564" s="73"/>
      <c r="AG564" s="73"/>
      <c r="AH564" s="73"/>
      <c r="AI564" s="73"/>
    </row>
    <row r="565" spans="1:35" ht="12.75" x14ac:dyDescent="0.2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  <c r="AA565" s="73"/>
      <c r="AB565" s="73"/>
      <c r="AC565" s="73"/>
      <c r="AD565" s="73"/>
      <c r="AE565" s="73"/>
      <c r="AF565" s="73"/>
      <c r="AG565" s="73"/>
      <c r="AH565" s="73"/>
      <c r="AI565" s="73"/>
    </row>
    <row r="566" spans="1:35" ht="12.75" x14ac:dyDescent="0.2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  <c r="AA566" s="73"/>
      <c r="AB566" s="73"/>
      <c r="AC566" s="73"/>
      <c r="AD566" s="73"/>
      <c r="AE566" s="73"/>
      <c r="AF566" s="73"/>
      <c r="AG566" s="73"/>
      <c r="AH566" s="73"/>
      <c r="AI566" s="73"/>
    </row>
    <row r="567" spans="1:35" ht="12.75" x14ac:dyDescent="0.2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  <c r="AA567" s="73"/>
      <c r="AB567" s="73"/>
      <c r="AC567" s="73"/>
      <c r="AD567" s="73"/>
      <c r="AE567" s="73"/>
      <c r="AF567" s="73"/>
      <c r="AG567" s="73"/>
      <c r="AH567" s="73"/>
      <c r="AI567" s="73"/>
    </row>
    <row r="568" spans="1:35" ht="12.75" x14ac:dyDescent="0.2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  <c r="AA568" s="73"/>
      <c r="AB568" s="73"/>
      <c r="AC568" s="73"/>
      <c r="AD568" s="73"/>
      <c r="AE568" s="73"/>
      <c r="AF568" s="73"/>
      <c r="AG568" s="73"/>
      <c r="AH568" s="73"/>
      <c r="AI568" s="73"/>
    </row>
    <row r="569" spans="1:35" ht="12.75" x14ac:dyDescent="0.2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  <c r="AA569" s="73"/>
      <c r="AB569" s="73"/>
      <c r="AC569" s="73"/>
      <c r="AD569" s="73"/>
      <c r="AE569" s="73"/>
      <c r="AF569" s="73"/>
      <c r="AG569" s="73"/>
      <c r="AH569" s="73"/>
      <c r="AI569" s="73"/>
    </row>
    <row r="570" spans="1:35" ht="12.75" x14ac:dyDescent="0.2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  <c r="AA570" s="73"/>
      <c r="AB570" s="73"/>
      <c r="AC570" s="73"/>
      <c r="AD570" s="73"/>
      <c r="AE570" s="73"/>
      <c r="AF570" s="73"/>
      <c r="AG570" s="73"/>
      <c r="AH570" s="73"/>
      <c r="AI570" s="73"/>
    </row>
    <row r="571" spans="1:35" ht="12.75" x14ac:dyDescent="0.2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  <c r="AA571" s="73"/>
      <c r="AB571" s="73"/>
      <c r="AC571" s="73"/>
      <c r="AD571" s="73"/>
      <c r="AE571" s="73"/>
      <c r="AF571" s="73"/>
      <c r="AG571" s="73"/>
      <c r="AH571" s="73"/>
      <c r="AI571" s="73"/>
    </row>
    <row r="572" spans="1:35" ht="12.75" x14ac:dyDescent="0.2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  <c r="AA572" s="73"/>
      <c r="AB572" s="73"/>
      <c r="AC572" s="73"/>
      <c r="AD572" s="73"/>
      <c r="AE572" s="73"/>
      <c r="AF572" s="73"/>
      <c r="AG572" s="73"/>
      <c r="AH572" s="73"/>
      <c r="AI572" s="73"/>
    </row>
    <row r="573" spans="1:35" ht="12.75" x14ac:dyDescent="0.2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  <c r="AA573" s="73"/>
      <c r="AB573" s="73"/>
      <c r="AC573" s="73"/>
      <c r="AD573" s="73"/>
      <c r="AE573" s="73"/>
      <c r="AF573" s="73"/>
      <c r="AG573" s="73"/>
      <c r="AH573" s="73"/>
      <c r="AI573" s="73"/>
    </row>
    <row r="574" spans="1:35" ht="12.75" x14ac:dyDescent="0.2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  <c r="AA574" s="73"/>
      <c r="AB574" s="73"/>
      <c r="AC574" s="73"/>
      <c r="AD574" s="73"/>
      <c r="AE574" s="73"/>
      <c r="AF574" s="73"/>
      <c r="AG574" s="73"/>
      <c r="AH574" s="73"/>
      <c r="AI574" s="73"/>
    </row>
    <row r="575" spans="1:35" ht="12.75" x14ac:dyDescent="0.2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  <c r="AA575" s="73"/>
      <c r="AB575" s="73"/>
      <c r="AC575" s="73"/>
      <c r="AD575" s="73"/>
      <c r="AE575" s="73"/>
      <c r="AF575" s="73"/>
      <c r="AG575" s="73"/>
      <c r="AH575" s="73"/>
      <c r="AI575" s="73"/>
    </row>
    <row r="576" spans="1:35" ht="12.75" x14ac:dyDescent="0.2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  <c r="AA576" s="73"/>
      <c r="AB576" s="73"/>
      <c r="AC576" s="73"/>
      <c r="AD576" s="73"/>
      <c r="AE576" s="73"/>
      <c r="AF576" s="73"/>
      <c r="AG576" s="73"/>
      <c r="AH576" s="73"/>
      <c r="AI576" s="73"/>
    </row>
    <row r="577" spans="1:35" ht="12.75" x14ac:dyDescent="0.2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  <c r="AA577" s="73"/>
      <c r="AB577" s="73"/>
      <c r="AC577" s="73"/>
      <c r="AD577" s="73"/>
      <c r="AE577" s="73"/>
      <c r="AF577" s="73"/>
      <c r="AG577" s="73"/>
      <c r="AH577" s="73"/>
      <c r="AI577" s="73"/>
    </row>
    <row r="578" spans="1:35" ht="12.75" x14ac:dyDescent="0.2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  <c r="AA578" s="73"/>
      <c r="AB578" s="73"/>
      <c r="AC578" s="73"/>
      <c r="AD578" s="73"/>
      <c r="AE578" s="73"/>
      <c r="AF578" s="73"/>
      <c r="AG578" s="73"/>
      <c r="AH578" s="73"/>
      <c r="AI578" s="73"/>
    </row>
    <row r="579" spans="1:35" ht="12.75" x14ac:dyDescent="0.2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  <c r="AA579" s="73"/>
      <c r="AB579" s="73"/>
      <c r="AC579" s="73"/>
      <c r="AD579" s="73"/>
      <c r="AE579" s="73"/>
      <c r="AF579" s="73"/>
      <c r="AG579" s="73"/>
      <c r="AH579" s="73"/>
      <c r="AI579" s="73"/>
    </row>
    <row r="580" spans="1:35" ht="12.75" x14ac:dyDescent="0.2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  <c r="AA580" s="73"/>
      <c r="AB580" s="73"/>
      <c r="AC580" s="73"/>
      <c r="AD580" s="73"/>
      <c r="AE580" s="73"/>
      <c r="AF580" s="73"/>
      <c r="AG580" s="73"/>
      <c r="AH580" s="73"/>
      <c r="AI580" s="73"/>
    </row>
    <row r="581" spans="1:35" ht="12.75" x14ac:dyDescent="0.2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  <c r="AA581" s="73"/>
      <c r="AB581" s="73"/>
      <c r="AC581" s="73"/>
      <c r="AD581" s="73"/>
      <c r="AE581" s="73"/>
      <c r="AF581" s="73"/>
      <c r="AG581" s="73"/>
      <c r="AH581" s="73"/>
      <c r="AI581" s="73"/>
    </row>
    <row r="582" spans="1:35" ht="12.75" x14ac:dyDescent="0.2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  <c r="AA582" s="73"/>
      <c r="AB582" s="73"/>
      <c r="AC582" s="73"/>
      <c r="AD582" s="73"/>
      <c r="AE582" s="73"/>
      <c r="AF582" s="73"/>
      <c r="AG582" s="73"/>
      <c r="AH582" s="73"/>
      <c r="AI582" s="73"/>
    </row>
    <row r="583" spans="1:35" ht="12.75" x14ac:dyDescent="0.2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  <c r="AA583" s="73"/>
      <c r="AB583" s="73"/>
      <c r="AC583" s="73"/>
      <c r="AD583" s="73"/>
      <c r="AE583" s="73"/>
      <c r="AF583" s="73"/>
      <c r="AG583" s="73"/>
      <c r="AH583" s="73"/>
      <c r="AI583" s="73"/>
    </row>
    <row r="584" spans="1:35" ht="12.75" x14ac:dyDescent="0.2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  <c r="AA584" s="73"/>
      <c r="AB584" s="73"/>
      <c r="AC584" s="73"/>
      <c r="AD584" s="73"/>
      <c r="AE584" s="73"/>
      <c r="AF584" s="73"/>
      <c r="AG584" s="73"/>
      <c r="AH584" s="73"/>
      <c r="AI584" s="73"/>
    </row>
    <row r="585" spans="1:35" ht="12.75" x14ac:dyDescent="0.2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  <c r="AA585" s="73"/>
      <c r="AB585" s="73"/>
      <c r="AC585" s="73"/>
      <c r="AD585" s="73"/>
      <c r="AE585" s="73"/>
      <c r="AF585" s="73"/>
      <c r="AG585" s="73"/>
      <c r="AH585" s="73"/>
      <c r="AI585" s="73"/>
    </row>
    <row r="586" spans="1:35" ht="12.75" x14ac:dyDescent="0.2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  <c r="AA586" s="73"/>
      <c r="AB586" s="73"/>
      <c r="AC586" s="73"/>
      <c r="AD586" s="73"/>
      <c r="AE586" s="73"/>
      <c r="AF586" s="73"/>
      <c r="AG586" s="73"/>
      <c r="AH586" s="73"/>
      <c r="AI586" s="73"/>
    </row>
    <row r="587" spans="1:35" ht="12.75" x14ac:dyDescent="0.2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  <c r="AA587" s="73"/>
      <c r="AB587" s="73"/>
      <c r="AC587" s="73"/>
      <c r="AD587" s="73"/>
      <c r="AE587" s="73"/>
      <c r="AF587" s="73"/>
      <c r="AG587" s="73"/>
      <c r="AH587" s="73"/>
      <c r="AI587" s="73"/>
    </row>
    <row r="588" spans="1:35" ht="12.75" x14ac:dyDescent="0.2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  <c r="AA588" s="73"/>
      <c r="AB588" s="73"/>
      <c r="AC588" s="73"/>
      <c r="AD588" s="73"/>
      <c r="AE588" s="73"/>
      <c r="AF588" s="73"/>
      <c r="AG588" s="73"/>
      <c r="AH588" s="73"/>
      <c r="AI588" s="73"/>
    </row>
    <row r="589" spans="1:35" ht="12.75" x14ac:dyDescent="0.2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  <c r="AA589" s="73"/>
      <c r="AB589" s="73"/>
      <c r="AC589" s="73"/>
      <c r="AD589" s="73"/>
      <c r="AE589" s="73"/>
      <c r="AF589" s="73"/>
      <c r="AG589" s="73"/>
      <c r="AH589" s="73"/>
      <c r="AI589" s="73"/>
    </row>
    <row r="590" spans="1:35" ht="12.75" x14ac:dyDescent="0.2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  <c r="AA590" s="73"/>
      <c r="AB590" s="73"/>
      <c r="AC590" s="73"/>
      <c r="AD590" s="73"/>
      <c r="AE590" s="73"/>
      <c r="AF590" s="73"/>
      <c r="AG590" s="73"/>
      <c r="AH590" s="73"/>
      <c r="AI590" s="73"/>
    </row>
    <row r="591" spans="1:35" ht="12.75" x14ac:dyDescent="0.2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  <c r="AA591" s="73"/>
      <c r="AB591" s="73"/>
      <c r="AC591" s="73"/>
      <c r="AD591" s="73"/>
      <c r="AE591" s="73"/>
      <c r="AF591" s="73"/>
      <c r="AG591" s="73"/>
      <c r="AH591" s="73"/>
      <c r="AI591" s="73"/>
    </row>
    <row r="592" spans="1:35" ht="12.75" x14ac:dyDescent="0.2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  <c r="AA592" s="73"/>
      <c r="AB592" s="73"/>
      <c r="AC592" s="73"/>
      <c r="AD592" s="73"/>
      <c r="AE592" s="73"/>
      <c r="AF592" s="73"/>
      <c r="AG592" s="73"/>
      <c r="AH592" s="73"/>
      <c r="AI592" s="73"/>
    </row>
    <row r="593" spans="1:35" ht="12.75" x14ac:dyDescent="0.2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  <c r="AA593" s="73"/>
      <c r="AB593" s="73"/>
      <c r="AC593" s="73"/>
      <c r="AD593" s="73"/>
      <c r="AE593" s="73"/>
      <c r="AF593" s="73"/>
      <c r="AG593" s="73"/>
      <c r="AH593" s="73"/>
      <c r="AI593" s="73"/>
    </row>
    <row r="594" spans="1:35" ht="12.75" x14ac:dyDescent="0.2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  <c r="AA594" s="73"/>
      <c r="AB594" s="73"/>
      <c r="AC594" s="73"/>
      <c r="AD594" s="73"/>
      <c r="AE594" s="73"/>
      <c r="AF594" s="73"/>
      <c r="AG594" s="73"/>
      <c r="AH594" s="73"/>
      <c r="AI594" s="73"/>
    </row>
    <row r="595" spans="1:35" ht="12.75" x14ac:dyDescent="0.2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  <c r="AA595" s="73"/>
      <c r="AB595" s="73"/>
      <c r="AC595" s="73"/>
      <c r="AD595" s="73"/>
      <c r="AE595" s="73"/>
      <c r="AF595" s="73"/>
      <c r="AG595" s="73"/>
      <c r="AH595" s="73"/>
      <c r="AI595" s="73"/>
    </row>
    <row r="596" spans="1:35" ht="12.75" x14ac:dyDescent="0.2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  <c r="AA596" s="73"/>
      <c r="AB596" s="73"/>
      <c r="AC596" s="73"/>
      <c r="AD596" s="73"/>
      <c r="AE596" s="73"/>
      <c r="AF596" s="73"/>
      <c r="AG596" s="73"/>
      <c r="AH596" s="73"/>
      <c r="AI596" s="73"/>
    </row>
    <row r="597" spans="1:35" ht="12.75" x14ac:dyDescent="0.2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  <c r="AA597" s="73"/>
      <c r="AB597" s="73"/>
      <c r="AC597" s="73"/>
      <c r="AD597" s="73"/>
      <c r="AE597" s="73"/>
      <c r="AF597" s="73"/>
      <c r="AG597" s="73"/>
      <c r="AH597" s="73"/>
      <c r="AI597" s="73"/>
    </row>
    <row r="598" spans="1:35" ht="12.75" x14ac:dyDescent="0.2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  <c r="AA598" s="73"/>
      <c r="AB598" s="73"/>
      <c r="AC598" s="73"/>
      <c r="AD598" s="73"/>
      <c r="AE598" s="73"/>
      <c r="AF598" s="73"/>
      <c r="AG598" s="73"/>
      <c r="AH598" s="73"/>
      <c r="AI598" s="73"/>
    </row>
    <row r="599" spans="1:35" ht="12.75" x14ac:dyDescent="0.2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  <c r="AA599" s="73"/>
      <c r="AB599" s="73"/>
      <c r="AC599" s="73"/>
      <c r="AD599" s="73"/>
      <c r="AE599" s="73"/>
      <c r="AF599" s="73"/>
      <c r="AG599" s="73"/>
      <c r="AH599" s="73"/>
      <c r="AI599" s="73"/>
    </row>
    <row r="600" spans="1:35" ht="12.75" x14ac:dyDescent="0.2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  <c r="AA600" s="73"/>
      <c r="AB600" s="73"/>
      <c r="AC600" s="73"/>
      <c r="AD600" s="73"/>
      <c r="AE600" s="73"/>
      <c r="AF600" s="73"/>
      <c r="AG600" s="73"/>
      <c r="AH600" s="73"/>
      <c r="AI600" s="73"/>
    </row>
    <row r="601" spans="1:35" ht="12.75" x14ac:dyDescent="0.2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  <c r="AA601" s="73"/>
      <c r="AB601" s="73"/>
      <c r="AC601" s="73"/>
      <c r="AD601" s="73"/>
      <c r="AE601" s="73"/>
      <c r="AF601" s="73"/>
      <c r="AG601" s="73"/>
      <c r="AH601" s="73"/>
      <c r="AI601" s="73"/>
    </row>
    <row r="602" spans="1:35" ht="12.75" x14ac:dyDescent="0.2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  <c r="AA602" s="73"/>
      <c r="AB602" s="73"/>
      <c r="AC602" s="73"/>
      <c r="AD602" s="73"/>
      <c r="AE602" s="73"/>
      <c r="AF602" s="73"/>
      <c r="AG602" s="73"/>
      <c r="AH602" s="73"/>
      <c r="AI602" s="73"/>
    </row>
    <row r="603" spans="1:35" ht="12.75" x14ac:dyDescent="0.2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  <c r="AA603" s="73"/>
      <c r="AB603" s="73"/>
      <c r="AC603" s="73"/>
      <c r="AD603" s="73"/>
      <c r="AE603" s="73"/>
      <c r="AF603" s="73"/>
      <c r="AG603" s="73"/>
      <c r="AH603" s="73"/>
      <c r="AI603" s="73"/>
    </row>
    <row r="604" spans="1:35" ht="12.75" x14ac:dyDescent="0.2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  <c r="AA604" s="73"/>
      <c r="AB604" s="73"/>
      <c r="AC604" s="73"/>
      <c r="AD604" s="73"/>
      <c r="AE604" s="73"/>
      <c r="AF604" s="73"/>
      <c r="AG604" s="73"/>
      <c r="AH604" s="73"/>
      <c r="AI604" s="73"/>
    </row>
    <row r="605" spans="1:35" ht="12.75" x14ac:dyDescent="0.2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  <c r="AA605" s="73"/>
      <c r="AB605" s="73"/>
      <c r="AC605" s="73"/>
      <c r="AD605" s="73"/>
      <c r="AE605" s="73"/>
      <c r="AF605" s="73"/>
      <c r="AG605" s="73"/>
      <c r="AH605" s="73"/>
      <c r="AI605" s="73"/>
    </row>
    <row r="606" spans="1:35" ht="12.75" x14ac:dyDescent="0.2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  <c r="AA606" s="73"/>
      <c r="AB606" s="73"/>
      <c r="AC606" s="73"/>
      <c r="AD606" s="73"/>
      <c r="AE606" s="73"/>
      <c r="AF606" s="73"/>
      <c r="AG606" s="73"/>
      <c r="AH606" s="73"/>
      <c r="AI606" s="73"/>
    </row>
    <row r="607" spans="1:35" ht="12.75" x14ac:dyDescent="0.2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  <c r="AA607" s="73"/>
      <c r="AB607" s="73"/>
      <c r="AC607" s="73"/>
      <c r="AD607" s="73"/>
      <c r="AE607" s="73"/>
      <c r="AF607" s="73"/>
      <c r="AG607" s="73"/>
      <c r="AH607" s="73"/>
      <c r="AI607" s="73"/>
    </row>
    <row r="608" spans="1:35" ht="12.75" x14ac:dyDescent="0.2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  <c r="AA608" s="73"/>
      <c r="AB608" s="73"/>
      <c r="AC608" s="73"/>
      <c r="AD608" s="73"/>
      <c r="AE608" s="73"/>
      <c r="AF608" s="73"/>
      <c r="AG608" s="73"/>
      <c r="AH608" s="73"/>
      <c r="AI608" s="73"/>
    </row>
    <row r="609" spans="1:35" ht="12.75" x14ac:dyDescent="0.2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  <c r="AA609" s="73"/>
      <c r="AB609" s="73"/>
      <c r="AC609" s="73"/>
      <c r="AD609" s="73"/>
      <c r="AE609" s="73"/>
      <c r="AF609" s="73"/>
      <c r="AG609" s="73"/>
      <c r="AH609" s="73"/>
      <c r="AI609" s="73"/>
    </row>
    <row r="610" spans="1:35" ht="12.75" x14ac:dyDescent="0.2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  <c r="AA610" s="73"/>
      <c r="AB610" s="73"/>
      <c r="AC610" s="73"/>
      <c r="AD610" s="73"/>
      <c r="AE610" s="73"/>
      <c r="AF610" s="73"/>
      <c r="AG610" s="73"/>
      <c r="AH610" s="73"/>
      <c r="AI610" s="73"/>
    </row>
    <row r="611" spans="1:35" ht="12.75" x14ac:dyDescent="0.2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  <c r="AA611" s="73"/>
      <c r="AB611" s="73"/>
      <c r="AC611" s="73"/>
      <c r="AD611" s="73"/>
      <c r="AE611" s="73"/>
      <c r="AF611" s="73"/>
      <c r="AG611" s="73"/>
      <c r="AH611" s="73"/>
      <c r="AI611" s="73"/>
    </row>
    <row r="612" spans="1:35" ht="12.75" x14ac:dyDescent="0.2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  <c r="AA612" s="73"/>
      <c r="AB612" s="73"/>
      <c r="AC612" s="73"/>
      <c r="AD612" s="73"/>
      <c r="AE612" s="73"/>
      <c r="AF612" s="73"/>
      <c r="AG612" s="73"/>
      <c r="AH612" s="73"/>
      <c r="AI612" s="73"/>
    </row>
    <row r="613" spans="1:35" ht="12.75" x14ac:dyDescent="0.2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  <c r="AA613" s="73"/>
      <c r="AB613" s="73"/>
      <c r="AC613" s="73"/>
      <c r="AD613" s="73"/>
      <c r="AE613" s="73"/>
      <c r="AF613" s="73"/>
      <c r="AG613" s="73"/>
      <c r="AH613" s="73"/>
      <c r="AI613" s="73"/>
    </row>
    <row r="614" spans="1:35" ht="12.75" x14ac:dyDescent="0.2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  <c r="AA614" s="73"/>
      <c r="AB614" s="73"/>
      <c r="AC614" s="73"/>
      <c r="AD614" s="73"/>
      <c r="AE614" s="73"/>
      <c r="AF614" s="73"/>
      <c r="AG614" s="73"/>
      <c r="AH614" s="73"/>
      <c r="AI614" s="73"/>
    </row>
    <row r="615" spans="1:35" ht="12.75" x14ac:dyDescent="0.2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  <c r="AA615" s="73"/>
      <c r="AB615" s="73"/>
      <c r="AC615" s="73"/>
      <c r="AD615" s="73"/>
      <c r="AE615" s="73"/>
      <c r="AF615" s="73"/>
      <c r="AG615" s="73"/>
      <c r="AH615" s="73"/>
      <c r="AI615" s="73"/>
    </row>
    <row r="616" spans="1:35" ht="12.75" x14ac:dyDescent="0.2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  <c r="AA616" s="73"/>
      <c r="AB616" s="73"/>
      <c r="AC616" s="73"/>
      <c r="AD616" s="73"/>
      <c r="AE616" s="73"/>
      <c r="AF616" s="73"/>
      <c r="AG616" s="73"/>
      <c r="AH616" s="73"/>
      <c r="AI616" s="73"/>
    </row>
    <row r="617" spans="1:35" ht="12.75" x14ac:dyDescent="0.2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  <c r="AA617" s="73"/>
      <c r="AB617" s="73"/>
      <c r="AC617" s="73"/>
      <c r="AD617" s="73"/>
      <c r="AE617" s="73"/>
      <c r="AF617" s="73"/>
      <c r="AG617" s="73"/>
      <c r="AH617" s="73"/>
      <c r="AI617" s="73"/>
    </row>
    <row r="618" spans="1:35" ht="12.75" x14ac:dyDescent="0.2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  <c r="AA618" s="73"/>
      <c r="AB618" s="73"/>
      <c r="AC618" s="73"/>
      <c r="AD618" s="73"/>
      <c r="AE618" s="73"/>
      <c r="AF618" s="73"/>
      <c r="AG618" s="73"/>
      <c r="AH618" s="73"/>
      <c r="AI618" s="73"/>
    </row>
    <row r="619" spans="1:35" ht="12.75" x14ac:dyDescent="0.2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  <c r="AA619" s="73"/>
      <c r="AB619" s="73"/>
      <c r="AC619" s="73"/>
      <c r="AD619" s="73"/>
      <c r="AE619" s="73"/>
      <c r="AF619" s="73"/>
      <c r="AG619" s="73"/>
      <c r="AH619" s="73"/>
      <c r="AI619" s="73"/>
    </row>
    <row r="620" spans="1:35" ht="12.75" x14ac:dyDescent="0.2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  <c r="AA620" s="73"/>
      <c r="AB620" s="73"/>
      <c r="AC620" s="73"/>
      <c r="AD620" s="73"/>
      <c r="AE620" s="73"/>
      <c r="AF620" s="73"/>
      <c r="AG620" s="73"/>
      <c r="AH620" s="73"/>
      <c r="AI620" s="73"/>
    </row>
    <row r="621" spans="1:35" ht="12.75" x14ac:dyDescent="0.2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  <c r="AA621" s="73"/>
      <c r="AB621" s="73"/>
      <c r="AC621" s="73"/>
      <c r="AD621" s="73"/>
      <c r="AE621" s="73"/>
      <c r="AF621" s="73"/>
      <c r="AG621" s="73"/>
      <c r="AH621" s="73"/>
      <c r="AI621" s="73"/>
    </row>
    <row r="622" spans="1:35" ht="12.75" x14ac:dyDescent="0.2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  <c r="AA622" s="73"/>
      <c r="AB622" s="73"/>
      <c r="AC622" s="73"/>
      <c r="AD622" s="73"/>
      <c r="AE622" s="73"/>
      <c r="AF622" s="73"/>
      <c r="AG622" s="73"/>
      <c r="AH622" s="73"/>
      <c r="AI622" s="73"/>
    </row>
    <row r="623" spans="1:35" ht="12.75" x14ac:dyDescent="0.2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  <c r="AA623" s="73"/>
      <c r="AB623" s="73"/>
      <c r="AC623" s="73"/>
      <c r="AD623" s="73"/>
      <c r="AE623" s="73"/>
      <c r="AF623" s="73"/>
      <c r="AG623" s="73"/>
      <c r="AH623" s="73"/>
      <c r="AI623" s="73"/>
    </row>
    <row r="624" spans="1:35" ht="12.75" x14ac:dyDescent="0.2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  <c r="AA624" s="73"/>
      <c r="AB624" s="73"/>
      <c r="AC624" s="73"/>
      <c r="AD624" s="73"/>
      <c r="AE624" s="73"/>
      <c r="AF624" s="73"/>
      <c r="AG624" s="73"/>
      <c r="AH624" s="73"/>
      <c r="AI624" s="73"/>
    </row>
    <row r="625" spans="1:35" ht="12.75" x14ac:dyDescent="0.2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  <c r="AA625" s="73"/>
      <c r="AB625" s="73"/>
      <c r="AC625" s="73"/>
      <c r="AD625" s="73"/>
      <c r="AE625" s="73"/>
      <c r="AF625" s="73"/>
      <c r="AG625" s="73"/>
      <c r="AH625" s="73"/>
      <c r="AI625" s="73"/>
    </row>
    <row r="626" spans="1:35" ht="12.75" x14ac:dyDescent="0.2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  <c r="AA626" s="73"/>
      <c r="AB626" s="73"/>
      <c r="AC626" s="73"/>
      <c r="AD626" s="73"/>
      <c r="AE626" s="73"/>
      <c r="AF626" s="73"/>
      <c r="AG626" s="73"/>
      <c r="AH626" s="73"/>
      <c r="AI626" s="73"/>
    </row>
    <row r="627" spans="1:35" ht="12.75" x14ac:dyDescent="0.2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  <c r="AA627" s="73"/>
      <c r="AB627" s="73"/>
      <c r="AC627" s="73"/>
      <c r="AD627" s="73"/>
      <c r="AE627" s="73"/>
      <c r="AF627" s="73"/>
      <c r="AG627" s="73"/>
      <c r="AH627" s="73"/>
      <c r="AI627" s="73"/>
    </row>
    <row r="628" spans="1:35" ht="12.75" x14ac:dyDescent="0.2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  <c r="AA628" s="73"/>
      <c r="AB628" s="73"/>
      <c r="AC628" s="73"/>
      <c r="AD628" s="73"/>
      <c r="AE628" s="73"/>
      <c r="AF628" s="73"/>
      <c r="AG628" s="73"/>
      <c r="AH628" s="73"/>
      <c r="AI628" s="73"/>
    </row>
    <row r="629" spans="1:35" ht="12.75" x14ac:dyDescent="0.2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  <c r="AA629" s="73"/>
      <c r="AB629" s="73"/>
      <c r="AC629" s="73"/>
      <c r="AD629" s="73"/>
      <c r="AE629" s="73"/>
      <c r="AF629" s="73"/>
      <c r="AG629" s="73"/>
      <c r="AH629" s="73"/>
      <c r="AI629" s="73"/>
    </row>
    <row r="630" spans="1:35" ht="12.75" x14ac:dyDescent="0.2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  <c r="AA630" s="73"/>
      <c r="AB630" s="73"/>
      <c r="AC630" s="73"/>
      <c r="AD630" s="73"/>
      <c r="AE630" s="73"/>
      <c r="AF630" s="73"/>
      <c r="AG630" s="73"/>
      <c r="AH630" s="73"/>
      <c r="AI630" s="73"/>
    </row>
    <row r="631" spans="1:35" ht="12.75" x14ac:dyDescent="0.2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  <c r="AA631" s="73"/>
      <c r="AB631" s="73"/>
      <c r="AC631" s="73"/>
      <c r="AD631" s="73"/>
      <c r="AE631" s="73"/>
      <c r="AF631" s="73"/>
      <c r="AG631" s="73"/>
      <c r="AH631" s="73"/>
      <c r="AI631" s="73"/>
    </row>
    <row r="632" spans="1:35" ht="12.75" x14ac:dyDescent="0.2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  <c r="AA632" s="73"/>
      <c r="AB632" s="73"/>
      <c r="AC632" s="73"/>
      <c r="AD632" s="73"/>
      <c r="AE632" s="73"/>
      <c r="AF632" s="73"/>
      <c r="AG632" s="73"/>
      <c r="AH632" s="73"/>
      <c r="AI632" s="73"/>
    </row>
    <row r="633" spans="1:35" ht="12.75" x14ac:dyDescent="0.2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  <c r="AA633" s="73"/>
      <c r="AB633" s="73"/>
      <c r="AC633" s="73"/>
      <c r="AD633" s="73"/>
      <c r="AE633" s="73"/>
      <c r="AF633" s="73"/>
      <c r="AG633" s="73"/>
      <c r="AH633" s="73"/>
      <c r="AI633" s="73"/>
    </row>
    <row r="634" spans="1:35" ht="12.75" x14ac:dyDescent="0.2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  <c r="AA634" s="73"/>
      <c r="AB634" s="73"/>
      <c r="AC634" s="73"/>
      <c r="AD634" s="73"/>
      <c r="AE634" s="73"/>
      <c r="AF634" s="73"/>
      <c r="AG634" s="73"/>
      <c r="AH634" s="73"/>
      <c r="AI634" s="73"/>
    </row>
    <row r="635" spans="1:35" ht="12.75" x14ac:dyDescent="0.2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  <c r="AA635" s="73"/>
      <c r="AB635" s="73"/>
      <c r="AC635" s="73"/>
      <c r="AD635" s="73"/>
      <c r="AE635" s="73"/>
      <c r="AF635" s="73"/>
      <c r="AG635" s="73"/>
      <c r="AH635" s="73"/>
      <c r="AI635" s="73"/>
    </row>
    <row r="636" spans="1:35" ht="12.75" x14ac:dyDescent="0.2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  <c r="AA636" s="73"/>
      <c r="AB636" s="73"/>
      <c r="AC636" s="73"/>
      <c r="AD636" s="73"/>
      <c r="AE636" s="73"/>
      <c r="AF636" s="73"/>
      <c r="AG636" s="73"/>
      <c r="AH636" s="73"/>
      <c r="AI636" s="73"/>
    </row>
    <row r="637" spans="1:35" ht="12.75" x14ac:dyDescent="0.2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  <c r="AA637" s="73"/>
      <c r="AB637" s="73"/>
      <c r="AC637" s="73"/>
      <c r="AD637" s="73"/>
      <c r="AE637" s="73"/>
      <c r="AF637" s="73"/>
      <c r="AG637" s="73"/>
      <c r="AH637" s="73"/>
      <c r="AI637" s="73"/>
    </row>
    <row r="638" spans="1:35" ht="12.75" x14ac:dyDescent="0.2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  <c r="AA638" s="73"/>
      <c r="AB638" s="73"/>
      <c r="AC638" s="73"/>
      <c r="AD638" s="73"/>
      <c r="AE638" s="73"/>
      <c r="AF638" s="73"/>
      <c r="AG638" s="73"/>
      <c r="AH638" s="73"/>
      <c r="AI638" s="73"/>
    </row>
    <row r="639" spans="1:35" ht="12.75" x14ac:dyDescent="0.2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  <c r="AA639" s="73"/>
      <c r="AB639" s="73"/>
      <c r="AC639" s="73"/>
      <c r="AD639" s="73"/>
      <c r="AE639" s="73"/>
      <c r="AF639" s="73"/>
      <c r="AG639" s="73"/>
      <c r="AH639" s="73"/>
      <c r="AI639" s="73"/>
    </row>
    <row r="640" spans="1:35" ht="12.75" x14ac:dyDescent="0.2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  <c r="AA640" s="73"/>
      <c r="AB640" s="73"/>
      <c r="AC640" s="73"/>
      <c r="AD640" s="73"/>
      <c r="AE640" s="73"/>
      <c r="AF640" s="73"/>
      <c r="AG640" s="73"/>
      <c r="AH640" s="73"/>
      <c r="AI640" s="73"/>
    </row>
    <row r="641" spans="1:35" ht="12.75" x14ac:dyDescent="0.2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  <c r="AA641" s="73"/>
      <c r="AB641" s="73"/>
      <c r="AC641" s="73"/>
      <c r="AD641" s="73"/>
      <c r="AE641" s="73"/>
      <c r="AF641" s="73"/>
      <c r="AG641" s="73"/>
      <c r="AH641" s="73"/>
      <c r="AI641" s="73"/>
    </row>
    <row r="642" spans="1:35" ht="12.75" x14ac:dyDescent="0.2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  <c r="AA642" s="73"/>
      <c r="AB642" s="73"/>
      <c r="AC642" s="73"/>
      <c r="AD642" s="73"/>
      <c r="AE642" s="73"/>
      <c r="AF642" s="73"/>
      <c r="AG642" s="73"/>
      <c r="AH642" s="73"/>
      <c r="AI642" s="73"/>
    </row>
    <row r="643" spans="1:35" ht="12.75" x14ac:dyDescent="0.2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  <c r="AA643" s="73"/>
      <c r="AB643" s="73"/>
      <c r="AC643" s="73"/>
      <c r="AD643" s="73"/>
      <c r="AE643" s="73"/>
      <c r="AF643" s="73"/>
      <c r="AG643" s="73"/>
      <c r="AH643" s="73"/>
      <c r="AI643" s="73"/>
    </row>
    <row r="644" spans="1:35" ht="12.75" x14ac:dyDescent="0.2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  <c r="AA644" s="73"/>
      <c r="AB644" s="73"/>
      <c r="AC644" s="73"/>
      <c r="AD644" s="73"/>
      <c r="AE644" s="73"/>
      <c r="AF644" s="73"/>
      <c r="AG644" s="73"/>
      <c r="AH644" s="73"/>
      <c r="AI644" s="73"/>
    </row>
    <row r="645" spans="1:35" ht="12.75" x14ac:dyDescent="0.2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  <c r="AA645" s="73"/>
      <c r="AB645" s="73"/>
      <c r="AC645" s="73"/>
      <c r="AD645" s="73"/>
      <c r="AE645" s="73"/>
      <c r="AF645" s="73"/>
      <c r="AG645" s="73"/>
      <c r="AH645" s="73"/>
      <c r="AI645" s="73"/>
    </row>
    <row r="646" spans="1:35" ht="12.75" x14ac:dyDescent="0.2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  <c r="AA646" s="73"/>
      <c r="AB646" s="73"/>
      <c r="AC646" s="73"/>
      <c r="AD646" s="73"/>
      <c r="AE646" s="73"/>
      <c r="AF646" s="73"/>
      <c r="AG646" s="73"/>
      <c r="AH646" s="73"/>
      <c r="AI646" s="73"/>
    </row>
    <row r="647" spans="1:35" ht="12.75" x14ac:dyDescent="0.2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  <c r="AA647" s="73"/>
      <c r="AB647" s="73"/>
      <c r="AC647" s="73"/>
      <c r="AD647" s="73"/>
      <c r="AE647" s="73"/>
      <c r="AF647" s="73"/>
      <c r="AG647" s="73"/>
      <c r="AH647" s="73"/>
      <c r="AI647" s="73"/>
    </row>
    <row r="648" spans="1:35" ht="12.75" x14ac:dyDescent="0.2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  <c r="AA648" s="73"/>
      <c r="AB648" s="73"/>
      <c r="AC648" s="73"/>
      <c r="AD648" s="73"/>
      <c r="AE648" s="73"/>
      <c r="AF648" s="73"/>
      <c r="AG648" s="73"/>
      <c r="AH648" s="73"/>
      <c r="AI648" s="73"/>
    </row>
    <row r="649" spans="1:35" ht="12.75" x14ac:dyDescent="0.2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  <c r="AA649" s="73"/>
      <c r="AB649" s="73"/>
      <c r="AC649" s="73"/>
      <c r="AD649" s="73"/>
      <c r="AE649" s="73"/>
      <c r="AF649" s="73"/>
      <c r="AG649" s="73"/>
      <c r="AH649" s="73"/>
      <c r="AI649" s="73"/>
    </row>
    <row r="650" spans="1:35" ht="12.75" x14ac:dyDescent="0.2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  <c r="AA650" s="73"/>
      <c r="AB650" s="73"/>
      <c r="AC650" s="73"/>
      <c r="AD650" s="73"/>
      <c r="AE650" s="73"/>
      <c r="AF650" s="73"/>
      <c r="AG650" s="73"/>
      <c r="AH650" s="73"/>
      <c r="AI650" s="73"/>
    </row>
    <row r="651" spans="1:35" ht="12.75" x14ac:dyDescent="0.2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  <c r="AA651" s="73"/>
      <c r="AB651" s="73"/>
      <c r="AC651" s="73"/>
      <c r="AD651" s="73"/>
      <c r="AE651" s="73"/>
      <c r="AF651" s="73"/>
      <c r="AG651" s="73"/>
      <c r="AH651" s="73"/>
      <c r="AI651" s="73"/>
    </row>
    <row r="652" spans="1:35" ht="12.75" x14ac:dyDescent="0.2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  <c r="AA652" s="73"/>
      <c r="AB652" s="73"/>
      <c r="AC652" s="73"/>
      <c r="AD652" s="73"/>
      <c r="AE652" s="73"/>
      <c r="AF652" s="73"/>
      <c r="AG652" s="73"/>
      <c r="AH652" s="73"/>
      <c r="AI652" s="73"/>
    </row>
    <row r="653" spans="1:35" ht="12.75" x14ac:dyDescent="0.2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  <c r="AA653" s="73"/>
      <c r="AB653" s="73"/>
      <c r="AC653" s="73"/>
      <c r="AD653" s="73"/>
      <c r="AE653" s="73"/>
      <c r="AF653" s="73"/>
      <c r="AG653" s="73"/>
      <c r="AH653" s="73"/>
      <c r="AI653" s="73"/>
    </row>
    <row r="654" spans="1:35" ht="12.75" x14ac:dyDescent="0.2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  <c r="AA654" s="73"/>
      <c r="AB654" s="73"/>
      <c r="AC654" s="73"/>
      <c r="AD654" s="73"/>
      <c r="AE654" s="73"/>
      <c r="AF654" s="73"/>
      <c r="AG654" s="73"/>
      <c r="AH654" s="73"/>
      <c r="AI654" s="73"/>
    </row>
    <row r="655" spans="1:35" ht="12.75" x14ac:dyDescent="0.2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  <c r="AA655" s="73"/>
      <c r="AB655" s="73"/>
      <c r="AC655" s="73"/>
      <c r="AD655" s="73"/>
      <c r="AE655" s="73"/>
      <c r="AF655" s="73"/>
      <c r="AG655" s="73"/>
      <c r="AH655" s="73"/>
      <c r="AI655" s="73"/>
    </row>
    <row r="656" spans="1:35" ht="12.75" x14ac:dyDescent="0.2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  <c r="AA656" s="73"/>
      <c r="AB656" s="73"/>
      <c r="AC656" s="73"/>
      <c r="AD656" s="73"/>
      <c r="AE656" s="73"/>
      <c r="AF656" s="73"/>
      <c r="AG656" s="73"/>
      <c r="AH656" s="73"/>
      <c r="AI656" s="73"/>
    </row>
    <row r="657" spans="1:35" ht="12.75" x14ac:dyDescent="0.2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  <c r="AA657" s="73"/>
      <c r="AB657" s="73"/>
      <c r="AC657" s="73"/>
      <c r="AD657" s="73"/>
      <c r="AE657" s="73"/>
      <c r="AF657" s="73"/>
      <c r="AG657" s="73"/>
      <c r="AH657" s="73"/>
      <c r="AI657" s="73"/>
    </row>
    <row r="658" spans="1:35" ht="12.75" x14ac:dyDescent="0.2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  <c r="AA658" s="73"/>
      <c r="AB658" s="73"/>
      <c r="AC658" s="73"/>
      <c r="AD658" s="73"/>
      <c r="AE658" s="73"/>
      <c r="AF658" s="73"/>
      <c r="AG658" s="73"/>
      <c r="AH658" s="73"/>
      <c r="AI658" s="73"/>
    </row>
    <row r="659" spans="1:35" ht="12.75" x14ac:dyDescent="0.2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  <c r="AA659" s="73"/>
      <c r="AB659" s="73"/>
      <c r="AC659" s="73"/>
      <c r="AD659" s="73"/>
      <c r="AE659" s="73"/>
      <c r="AF659" s="73"/>
      <c r="AG659" s="73"/>
      <c r="AH659" s="73"/>
      <c r="AI659" s="73"/>
    </row>
    <row r="660" spans="1:35" ht="12.75" x14ac:dyDescent="0.2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  <c r="AA660" s="73"/>
      <c r="AB660" s="73"/>
      <c r="AC660" s="73"/>
      <c r="AD660" s="73"/>
      <c r="AE660" s="73"/>
      <c r="AF660" s="73"/>
      <c r="AG660" s="73"/>
      <c r="AH660" s="73"/>
      <c r="AI660" s="73"/>
    </row>
    <row r="661" spans="1:35" ht="12.75" x14ac:dyDescent="0.2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  <c r="AA661" s="73"/>
      <c r="AB661" s="73"/>
      <c r="AC661" s="73"/>
      <c r="AD661" s="73"/>
      <c r="AE661" s="73"/>
      <c r="AF661" s="73"/>
      <c r="AG661" s="73"/>
      <c r="AH661" s="73"/>
      <c r="AI661" s="73"/>
    </row>
    <row r="662" spans="1:35" ht="12.75" x14ac:dyDescent="0.2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  <c r="AA662" s="73"/>
      <c r="AB662" s="73"/>
      <c r="AC662" s="73"/>
      <c r="AD662" s="73"/>
      <c r="AE662" s="73"/>
      <c r="AF662" s="73"/>
      <c r="AG662" s="73"/>
      <c r="AH662" s="73"/>
      <c r="AI662" s="73"/>
    </row>
    <row r="663" spans="1:35" ht="12.75" x14ac:dyDescent="0.2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  <c r="AA663" s="73"/>
      <c r="AB663" s="73"/>
      <c r="AC663" s="73"/>
      <c r="AD663" s="73"/>
      <c r="AE663" s="73"/>
      <c r="AF663" s="73"/>
      <c r="AG663" s="73"/>
      <c r="AH663" s="73"/>
      <c r="AI663" s="73"/>
    </row>
    <row r="664" spans="1:35" ht="12.75" x14ac:dyDescent="0.2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  <c r="AA664" s="73"/>
      <c r="AB664" s="73"/>
      <c r="AC664" s="73"/>
      <c r="AD664" s="73"/>
      <c r="AE664" s="73"/>
      <c r="AF664" s="73"/>
      <c r="AG664" s="73"/>
      <c r="AH664" s="73"/>
      <c r="AI664" s="73"/>
    </row>
    <row r="665" spans="1:35" ht="12.75" x14ac:dyDescent="0.2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  <c r="AA665" s="73"/>
      <c r="AB665" s="73"/>
      <c r="AC665" s="73"/>
      <c r="AD665" s="73"/>
      <c r="AE665" s="73"/>
      <c r="AF665" s="73"/>
      <c r="AG665" s="73"/>
      <c r="AH665" s="73"/>
      <c r="AI665" s="73"/>
    </row>
    <row r="666" spans="1:35" ht="12.75" x14ac:dyDescent="0.2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  <c r="AA666" s="73"/>
      <c r="AB666" s="73"/>
      <c r="AC666" s="73"/>
      <c r="AD666" s="73"/>
      <c r="AE666" s="73"/>
      <c r="AF666" s="73"/>
      <c r="AG666" s="73"/>
      <c r="AH666" s="73"/>
      <c r="AI666" s="73"/>
    </row>
    <row r="667" spans="1:35" ht="12.75" x14ac:dyDescent="0.2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  <c r="AA667" s="73"/>
      <c r="AB667" s="73"/>
      <c r="AC667" s="73"/>
      <c r="AD667" s="73"/>
      <c r="AE667" s="73"/>
      <c r="AF667" s="73"/>
      <c r="AG667" s="73"/>
      <c r="AH667" s="73"/>
      <c r="AI667" s="73"/>
    </row>
    <row r="668" spans="1:35" ht="12.75" x14ac:dyDescent="0.2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  <c r="AA668" s="73"/>
      <c r="AB668" s="73"/>
      <c r="AC668" s="73"/>
      <c r="AD668" s="73"/>
      <c r="AE668" s="73"/>
      <c r="AF668" s="73"/>
      <c r="AG668" s="73"/>
      <c r="AH668" s="73"/>
      <c r="AI668" s="73"/>
    </row>
    <row r="669" spans="1:35" ht="12.75" x14ac:dyDescent="0.2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  <c r="AA669" s="73"/>
      <c r="AB669" s="73"/>
      <c r="AC669" s="73"/>
      <c r="AD669" s="73"/>
      <c r="AE669" s="73"/>
      <c r="AF669" s="73"/>
      <c r="AG669" s="73"/>
      <c r="AH669" s="73"/>
      <c r="AI669" s="73"/>
    </row>
    <row r="670" spans="1:35" ht="12.75" x14ac:dyDescent="0.2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  <c r="AA670" s="73"/>
      <c r="AB670" s="73"/>
      <c r="AC670" s="73"/>
      <c r="AD670" s="73"/>
      <c r="AE670" s="73"/>
      <c r="AF670" s="73"/>
      <c r="AG670" s="73"/>
      <c r="AH670" s="73"/>
      <c r="AI670" s="73"/>
    </row>
    <row r="671" spans="1:35" ht="12.75" x14ac:dyDescent="0.2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  <c r="AA671" s="73"/>
      <c r="AB671" s="73"/>
      <c r="AC671" s="73"/>
      <c r="AD671" s="73"/>
      <c r="AE671" s="73"/>
      <c r="AF671" s="73"/>
      <c r="AG671" s="73"/>
      <c r="AH671" s="73"/>
      <c r="AI671" s="73"/>
    </row>
    <row r="672" spans="1:35" ht="12.75" x14ac:dyDescent="0.2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  <c r="AA672" s="73"/>
      <c r="AB672" s="73"/>
      <c r="AC672" s="73"/>
      <c r="AD672" s="73"/>
      <c r="AE672" s="73"/>
      <c r="AF672" s="73"/>
      <c r="AG672" s="73"/>
      <c r="AH672" s="73"/>
      <c r="AI672" s="73"/>
    </row>
    <row r="673" spans="1:35" ht="12.75" x14ac:dyDescent="0.2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  <c r="AA673" s="73"/>
      <c r="AB673" s="73"/>
      <c r="AC673" s="73"/>
      <c r="AD673" s="73"/>
      <c r="AE673" s="73"/>
      <c r="AF673" s="73"/>
      <c r="AG673" s="73"/>
      <c r="AH673" s="73"/>
      <c r="AI673" s="73"/>
    </row>
    <row r="674" spans="1:35" ht="12.75" x14ac:dyDescent="0.2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  <c r="AA674" s="73"/>
      <c r="AB674" s="73"/>
      <c r="AC674" s="73"/>
      <c r="AD674" s="73"/>
      <c r="AE674" s="73"/>
      <c r="AF674" s="73"/>
      <c r="AG674" s="73"/>
      <c r="AH674" s="73"/>
      <c r="AI674" s="73"/>
    </row>
    <row r="675" spans="1:35" ht="12.75" x14ac:dyDescent="0.2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  <c r="AA675" s="73"/>
      <c r="AB675" s="73"/>
      <c r="AC675" s="73"/>
      <c r="AD675" s="73"/>
      <c r="AE675" s="73"/>
      <c r="AF675" s="73"/>
      <c r="AG675" s="73"/>
      <c r="AH675" s="73"/>
      <c r="AI675" s="73"/>
    </row>
    <row r="676" spans="1:35" ht="12.75" x14ac:dyDescent="0.2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  <c r="AA676" s="73"/>
      <c r="AB676" s="73"/>
      <c r="AC676" s="73"/>
      <c r="AD676" s="73"/>
      <c r="AE676" s="73"/>
      <c r="AF676" s="73"/>
      <c r="AG676" s="73"/>
      <c r="AH676" s="73"/>
      <c r="AI676" s="73"/>
    </row>
    <row r="677" spans="1:35" ht="12.75" x14ac:dyDescent="0.2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  <c r="AA677" s="73"/>
      <c r="AB677" s="73"/>
      <c r="AC677" s="73"/>
      <c r="AD677" s="73"/>
      <c r="AE677" s="73"/>
      <c r="AF677" s="73"/>
      <c r="AG677" s="73"/>
      <c r="AH677" s="73"/>
      <c r="AI677" s="73"/>
    </row>
    <row r="678" spans="1:35" ht="12.75" x14ac:dyDescent="0.2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  <c r="AA678" s="73"/>
      <c r="AB678" s="73"/>
      <c r="AC678" s="73"/>
      <c r="AD678" s="73"/>
      <c r="AE678" s="73"/>
      <c r="AF678" s="73"/>
      <c r="AG678" s="73"/>
      <c r="AH678" s="73"/>
      <c r="AI678" s="73"/>
    </row>
    <row r="679" spans="1:35" ht="12.75" x14ac:dyDescent="0.2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  <c r="AA679" s="73"/>
      <c r="AB679" s="73"/>
      <c r="AC679" s="73"/>
      <c r="AD679" s="73"/>
      <c r="AE679" s="73"/>
      <c r="AF679" s="73"/>
      <c r="AG679" s="73"/>
      <c r="AH679" s="73"/>
      <c r="AI679" s="73"/>
    </row>
    <row r="680" spans="1:35" ht="12.75" x14ac:dyDescent="0.2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  <c r="AA680" s="73"/>
      <c r="AB680" s="73"/>
      <c r="AC680" s="73"/>
      <c r="AD680" s="73"/>
      <c r="AE680" s="73"/>
      <c r="AF680" s="73"/>
      <c r="AG680" s="73"/>
      <c r="AH680" s="73"/>
      <c r="AI680" s="73"/>
    </row>
    <row r="681" spans="1:35" ht="12.75" x14ac:dyDescent="0.2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  <c r="AA681" s="73"/>
      <c r="AB681" s="73"/>
      <c r="AC681" s="73"/>
      <c r="AD681" s="73"/>
      <c r="AE681" s="73"/>
      <c r="AF681" s="73"/>
      <c r="AG681" s="73"/>
      <c r="AH681" s="73"/>
      <c r="AI681" s="73"/>
    </row>
    <row r="682" spans="1:35" ht="12.75" x14ac:dyDescent="0.2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  <c r="AA682" s="73"/>
      <c r="AB682" s="73"/>
      <c r="AC682" s="73"/>
      <c r="AD682" s="73"/>
      <c r="AE682" s="73"/>
      <c r="AF682" s="73"/>
      <c r="AG682" s="73"/>
      <c r="AH682" s="73"/>
      <c r="AI682" s="73"/>
    </row>
    <row r="683" spans="1:35" ht="12.75" x14ac:dyDescent="0.2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  <c r="AA683" s="73"/>
      <c r="AB683" s="73"/>
      <c r="AC683" s="73"/>
      <c r="AD683" s="73"/>
      <c r="AE683" s="73"/>
      <c r="AF683" s="73"/>
      <c r="AG683" s="73"/>
      <c r="AH683" s="73"/>
      <c r="AI683" s="73"/>
    </row>
    <row r="684" spans="1:35" ht="12.75" x14ac:dyDescent="0.2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  <c r="AA684" s="73"/>
      <c r="AB684" s="73"/>
      <c r="AC684" s="73"/>
      <c r="AD684" s="73"/>
      <c r="AE684" s="73"/>
      <c r="AF684" s="73"/>
      <c r="AG684" s="73"/>
      <c r="AH684" s="73"/>
      <c r="AI684" s="73"/>
    </row>
    <row r="685" spans="1:35" ht="12.75" x14ac:dyDescent="0.2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  <c r="AA685" s="73"/>
      <c r="AB685" s="73"/>
      <c r="AC685" s="73"/>
      <c r="AD685" s="73"/>
      <c r="AE685" s="73"/>
      <c r="AF685" s="73"/>
      <c r="AG685" s="73"/>
      <c r="AH685" s="73"/>
      <c r="AI685" s="73"/>
    </row>
    <row r="686" spans="1:35" ht="12.75" x14ac:dyDescent="0.2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  <c r="AA686" s="73"/>
      <c r="AB686" s="73"/>
      <c r="AC686" s="73"/>
      <c r="AD686" s="73"/>
      <c r="AE686" s="73"/>
      <c r="AF686" s="73"/>
      <c r="AG686" s="73"/>
      <c r="AH686" s="73"/>
      <c r="AI686" s="73"/>
    </row>
    <row r="687" spans="1:35" ht="12.75" x14ac:dyDescent="0.2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  <c r="AA687" s="73"/>
      <c r="AB687" s="73"/>
      <c r="AC687" s="73"/>
      <c r="AD687" s="73"/>
      <c r="AE687" s="73"/>
      <c r="AF687" s="73"/>
      <c r="AG687" s="73"/>
      <c r="AH687" s="73"/>
      <c r="AI687" s="73"/>
    </row>
    <row r="688" spans="1:35" ht="12.75" x14ac:dyDescent="0.2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  <c r="AA688" s="73"/>
      <c r="AB688" s="73"/>
      <c r="AC688" s="73"/>
      <c r="AD688" s="73"/>
      <c r="AE688" s="73"/>
      <c r="AF688" s="73"/>
      <c r="AG688" s="73"/>
      <c r="AH688" s="73"/>
      <c r="AI688" s="73"/>
    </row>
    <row r="689" spans="1:35" ht="12.75" x14ac:dyDescent="0.2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  <c r="AA689" s="73"/>
      <c r="AB689" s="73"/>
      <c r="AC689" s="73"/>
      <c r="AD689" s="73"/>
      <c r="AE689" s="73"/>
      <c r="AF689" s="73"/>
      <c r="AG689" s="73"/>
      <c r="AH689" s="73"/>
      <c r="AI689" s="73"/>
    </row>
    <row r="690" spans="1:35" ht="12.75" x14ac:dyDescent="0.2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  <c r="AA690" s="73"/>
      <c r="AB690" s="73"/>
      <c r="AC690" s="73"/>
      <c r="AD690" s="73"/>
      <c r="AE690" s="73"/>
      <c r="AF690" s="73"/>
      <c r="AG690" s="73"/>
      <c r="AH690" s="73"/>
      <c r="AI690" s="73"/>
    </row>
    <row r="691" spans="1:35" ht="12.75" x14ac:dyDescent="0.2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  <c r="AA691" s="73"/>
      <c r="AB691" s="73"/>
      <c r="AC691" s="73"/>
      <c r="AD691" s="73"/>
      <c r="AE691" s="73"/>
      <c r="AF691" s="73"/>
      <c r="AG691" s="73"/>
      <c r="AH691" s="73"/>
      <c r="AI691" s="73"/>
    </row>
    <row r="692" spans="1:35" ht="12.75" x14ac:dyDescent="0.2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  <c r="AA692" s="73"/>
      <c r="AB692" s="73"/>
      <c r="AC692" s="73"/>
      <c r="AD692" s="73"/>
      <c r="AE692" s="73"/>
      <c r="AF692" s="73"/>
      <c r="AG692" s="73"/>
      <c r="AH692" s="73"/>
      <c r="AI692" s="73"/>
    </row>
    <row r="693" spans="1:35" ht="12.75" x14ac:dyDescent="0.2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  <c r="AA693" s="73"/>
      <c r="AB693" s="73"/>
      <c r="AC693" s="73"/>
      <c r="AD693" s="73"/>
      <c r="AE693" s="73"/>
      <c r="AF693" s="73"/>
      <c r="AG693" s="73"/>
      <c r="AH693" s="73"/>
      <c r="AI693" s="73"/>
    </row>
    <row r="694" spans="1:35" ht="12.75" x14ac:dyDescent="0.2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  <c r="AA694" s="73"/>
      <c r="AB694" s="73"/>
      <c r="AC694" s="73"/>
      <c r="AD694" s="73"/>
      <c r="AE694" s="73"/>
      <c r="AF694" s="73"/>
      <c r="AG694" s="73"/>
      <c r="AH694" s="73"/>
      <c r="AI694" s="73"/>
    </row>
    <row r="695" spans="1:35" ht="12.75" x14ac:dyDescent="0.2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  <c r="AA695" s="73"/>
      <c r="AB695" s="73"/>
      <c r="AC695" s="73"/>
      <c r="AD695" s="73"/>
      <c r="AE695" s="73"/>
      <c r="AF695" s="73"/>
      <c r="AG695" s="73"/>
      <c r="AH695" s="73"/>
      <c r="AI695" s="73"/>
    </row>
    <row r="696" spans="1:35" ht="12.75" x14ac:dyDescent="0.2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  <c r="AA696" s="73"/>
      <c r="AB696" s="73"/>
      <c r="AC696" s="73"/>
      <c r="AD696" s="73"/>
      <c r="AE696" s="73"/>
      <c r="AF696" s="73"/>
      <c r="AG696" s="73"/>
      <c r="AH696" s="73"/>
      <c r="AI696" s="73"/>
    </row>
    <row r="697" spans="1:35" ht="12.75" x14ac:dyDescent="0.2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  <c r="AA697" s="73"/>
      <c r="AB697" s="73"/>
      <c r="AC697" s="73"/>
      <c r="AD697" s="73"/>
      <c r="AE697" s="73"/>
      <c r="AF697" s="73"/>
      <c r="AG697" s="73"/>
      <c r="AH697" s="73"/>
      <c r="AI697" s="73"/>
    </row>
    <row r="698" spans="1:35" ht="12.75" x14ac:dyDescent="0.2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  <c r="AA698" s="73"/>
      <c r="AB698" s="73"/>
      <c r="AC698" s="73"/>
      <c r="AD698" s="73"/>
      <c r="AE698" s="73"/>
      <c r="AF698" s="73"/>
      <c r="AG698" s="73"/>
      <c r="AH698" s="73"/>
      <c r="AI698" s="73"/>
    </row>
    <row r="699" spans="1:35" ht="12.75" x14ac:dyDescent="0.2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  <c r="AA699" s="73"/>
      <c r="AB699" s="73"/>
      <c r="AC699" s="73"/>
      <c r="AD699" s="73"/>
      <c r="AE699" s="73"/>
      <c r="AF699" s="73"/>
      <c r="AG699" s="73"/>
      <c r="AH699" s="73"/>
      <c r="AI699" s="73"/>
    </row>
    <row r="700" spans="1:35" ht="12.75" x14ac:dyDescent="0.2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  <c r="AA700" s="73"/>
      <c r="AB700" s="73"/>
      <c r="AC700" s="73"/>
      <c r="AD700" s="73"/>
      <c r="AE700" s="73"/>
      <c r="AF700" s="73"/>
      <c r="AG700" s="73"/>
      <c r="AH700" s="73"/>
      <c r="AI700" s="73"/>
    </row>
    <row r="701" spans="1:35" ht="12.75" x14ac:dyDescent="0.2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  <c r="AA701" s="73"/>
      <c r="AB701" s="73"/>
      <c r="AC701" s="73"/>
      <c r="AD701" s="73"/>
      <c r="AE701" s="73"/>
      <c r="AF701" s="73"/>
      <c r="AG701" s="73"/>
      <c r="AH701" s="73"/>
      <c r="AI701" s="73"/>
    </row>
    <row r="702" spans="1:35" ht="12.75" x14ac:dyDescent="0.2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  <c r="AA702" s="73"/>
      <c r="AB702" s="73"/>
      <c r="AC702" s="73"/>
      <c r="AD702" s="73"/>
      <c r="AE702" s="73"/>
      <c r="AF702" s="73"/>
      <c r="AG702" s="73"/>
      <c r="AH702" s="73"/>
      <c r="AI702" s="73"/>
    </row>
    <row r="703" spans="1:35" ht="12.75" x14ac:dyDescent="0.2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  <c r="AA703" s="73"/>
      <c r="AB703" s="73"/>
      <c r="AC703" s="73"/>
      <c r="AD703" s="73"/>
      <c r="AE703" s="73"/>
      <c r="AF703" s="73"/>
      <c r="AG703" s="73"/>
      <c r="AH703" s="73"/>
      <c r="AI703" s="73"/>
    </row>
    <row r="704" spans="1:35" ht="12.75" x14ac:dyDescent="0.2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  <c r="AA704" s="73"/>
      <c r="AB704" s="73"/>
      <c r="AC704" s="73"/>
      <c r="AD704" s="73"/>
      <c r="AE704" s="73"/>
      <c r="AF704" s="73"/>
      <c r="AG704" s="73"/>
      <c r="AH704" s="73"/>
      <c r="AI704" s="73"/>
    </row>
    <row r="705" spans="1:35" ht="12.75" x14ac:dyDescent="0.2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  <c r="AA705" s="73"/>
      <c r="AB705" s="73"/>
      <c r="AC705" s="73"/>
      <c r="AD705" s="73"/>
      <c r="AE705" s="73"/>
      <c r="AF705" s="73"/>
      <c r="AG705" s="73"/>
      <c r="AH705" s="73"/>
      <c r="AI705" s="73"/>
    </row>
    <row r="706" spans="1:35" ht="12.75" x14ac:dyDescent="0.2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  <c r="AA706" s="73"/>
      <c r="AB706" s="73"/>
      <c r="AC706" s="73"/>
      <c r="AD706" s="73"/>
      <c r="AE706" s="73"/>
      <c r="AF706" s="73"/>
      <c r="AG706" s="73"/>
      <c r="AH706" s="73"/>
      <c r="AI706" s="73"/>
    </row>
    <row r="707" spans="1:35" ht="12.75" x14ac:dyDescent="0.2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  <c r="AA707" s="73"/>
      <c r="AB707" s="73"/>
      <c r="AC707" s="73"/>
      <c r="AD707" s="73"/>
      <c r="AE707" s="73"/>
      <c r="AF707" s="73"/>
      <c r="AG707" s="73"/>
      <c r="AH707" s="73"/>
      <c r="AI707" s="73"/>
    </row>
    <row r="708" spans="1:35" ht="12.75" x14ac:dyDescent="0.2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  <c r="AA708" s="73"/>
      <c r="AB708" s="73"/>
      <c r="AC708" s="73"/>
      <c r="AD708" s="73"/>
      <c r="AE708" s="73"/>
      <c r="AF708" s="73"/>
      <c r="AG708" s="73"/>
      <c r="AH708" s="73"/>
      <c r="AI708" s="73"/>
    </row>
    <row r="709" spans="1:35" ht="12.75" x14ac:dyDescent="0.2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  <c r="AA709" s="73"/>
      <c r="AB709" s="73"/>
      <c r="AC709" s="73"/>
      <c r="AD709" s="73"/>
      <c r="AE709" s="73"/>
      <c r="AF709" s="73"/>
      <c r="AG709" s="73"/>
      <c r="AH709" s="73"/>
      <c r="AI709" s="73"/>
    </row>
    <row r="710" spans="1:35" ht="12.75" x14ac:dyDescent="0.2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  <c r="AA710" s="73"/>
      <c r="AB710" s="73"/>
      <c r="AC710" s="73"/>
      <c r="AD710" s="73"/>
      <c r="AE710" s="73"/>
      <c r="AF710" s="73"/>
      <c r="AG710" s="73"/>
      <c r="AH710" s="73"/>
      <c r="AI710" s="73"/>
    </row>
    <row r="711" spans="1:35" ht="12.75" x14ac:dyDescent="0.2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  <c r="AA711" s="73"/>
      <c r="AB711" s="73"/>
      <c r="AC711" s="73"/>
      <c r="AD711" s="73"/>
      <c r="AE711" s="73"/>
      <c r="AF711" s="73"/>
      <c r="AG711" s="73"/>
      <c r="AH711" s="73"/>
      <c r="AI711" s="73"/>
    </row>
    <row r="712" spans="1:35" ht="12.75" x14ac:dyDescent="0.2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  <c r="AA712" s="73"/>
      <c r="AB712" s="73"/>
      <c r="AC712" s="73"/>
      <c r="AD712" s="73"/>
      <c r="AE712" s="73"/>
      <c r="AF712" s="73"/>
      <c r="AG712" s="73"/>
      <c r="AH712" s="73"/>
      <c r="AI712" s="73"/>
    </row>
    <row r="713" spans="1:35" ht="12.75" x14ac:dyDescent="0.2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  <c r="AA713" s="73"/>
      <c r="AB713" s="73"/>
      <c r="AC713" s="73"/>
      <c r="AD713" s="73"/>
      <c r="AE713" s="73"/>
      <c r="AF713" s="73"/>
      <c r="AG713" s="73"/>
      <c r="AH713" s="73"/>
      <c r="AI713" s="73"/>
    </row>
    <row r="714" spans="1:35" ht="12.75" x14ac:dyDescent="0.2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  <c r="AA714" s="73"/>
      <c r="AB714" s="73"/>
      <c r="AC714" s="73"/>
      <c r="AD714" s="73"/>
      <c r="AE714" s="73"/>
      <c r="AF714" s="73"/>
      <c r="AG714" s="73"/>
      <c r="AH714" s="73"/>
      <c r="AI714" s="73"/>
    </row>
    <row r="715" spans="1:35" ht="12.75" x14ac:dyDescent="0.2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  <c r="AA715" s="73"/>
      <c r="AB715" s="73"/>
      <c r="AC715" s="73"/>
      <c r="AD715" s="73"/>
      <c r="AE715" s="73"/>
      <c r="AF715" s="73"/>
      <c r="AG715" s="73"/>
      <c r="AH715" s="73"/>
      <c r="AI715" s="73"/>
    </row>
    <row r="716" spans="1:35" ht="12.75" x14ac:dyDescent="0.2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  <c r="AA716" s="73"/>
      <c r="AB716" s="73"/>
      <c r="AC716" s="73"/>
      <c r="AD716" s="73"/>
      <c r="AE716" s="73"/>
      <c r="AF716" s="73"/>
      <c r="AG716" s="73"/>
      <c r="AH716" s="73"/>
      <c r="AI716" s="73"/>
    </row>
    <row r="717" spans="1:35" ht="12.75" x14ac:dyDescent="0.2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  <c r="AA717" s="73"/>
      <c r="AB717" s="73"/>
      <c r="AC717" s="73"/>
      <c r="AD717" s="73"/>
      <c r="AE717" s="73"/>
      <c r="AF717" s="73"/>
      <c r="AG717" s="73"/>
      <c r="AH717" s="73"/>
      <c r="AI717" s="73"/>
    </row>
    <row r="718" spans="1:35" ht="12.75" x14ac:dyDescent="0.2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  <c r="AA718" s="73"/>
      <c r="AB718" s="73"/>
      <c r="AC718" s="73"/>
      <c r="AD718" s="73"/>
      <c r="AE718" s="73"/>
      <c r="AF718" s="73"/>
      <c r="AG718" s="73"/>
      <c r="AH718" s="73"/>
      <c r="AI718" s="73"/>
    </row>
    <row r="719" spans="1:35" ht="12.75" x14ac:dyDescent="0.2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  <c r="AA719" s="73"/>
      <c r="AB719" s="73"/>
      <c r="AC719" s="73"/>
      <c r="AD719" s="73"/>
      <c r="AE719" s="73"/>
      <c r="AF719" s="73"/>
      <c r="AG719" s="73"/>
      <c r="AH719" s="73"/>
      <c r="AI719" s="73"/>
    </row>
    <row r="720" spans="1:35" ht="12.75" x14ac:dyDescent="0.2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  <c r="AA720" s="73"/>
      <c r="AB720" s="73"/>
      <c r="AC720" s="73"/>
      <c r="AD720" s="73"/>
      <c r="AE720" s="73"/>
      <c r="AF720" s="73"/>
      <c r="AG720" s="73"/>
      <c r="AH720" s="73"/>
      <c r="AI720" s="73"/>
    </row>
    <row r="721" spans="1:35" ht="12.75" x14ac:dyDescent="0.2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  <c r="AA721" s="73"/>
      <c r="AB721" s="73"/>
      <c r="AC721" s="73"/>
      <c r="AD721" s="73"/>
      <c r="AE721" s="73"/>
      <c r="AF721" s="73"/>
      <c r="AG721" s="73"/>
      <c r="AH721" s="73"/>
      <c r="AI721" s="73"/>
    </row>
    <row r="722" spans="1:35" ht="12.75" x14ac:dyDescent="0.2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  <c r="AA722" s="73"/>
      <c r="AB722" s="73"/>
      <c r="AC722" s="73"/>
      <c r="AD722" s="73"/>
      <c r="AE722" s="73"/>
      <c r="AF722" s="73"/>
      <c r="AG722" s="73"/>
      <c r="AH722" s="73"/>
      <c r="AI722" s="73"/>
    </row>
    <row r="723" spans="1:35" ht="12.75" x14ac:dyDescent="0.2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  <c r="AA723" s="73"/>
      <c r="AB723" s="73"/>
      <c r="AC723" s="73"/>
      <c r="AD723" s="73"/>
      <c r="AE723" s="73"/>
      <c r="AF723" s="73"/>
      <c r="AG723" s="73"/>
      <c r="AH723" s="73"/>
      <c r="AI723" s="73"/>
    </row>
    <row r="724" spans="1:35" ht="12.75" x14ac:dyDescent="0.2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  <c r="AA724" s="73"/>
      <c r="AB724" s="73"/>
      <c r="AC724" s="73"/>
      <c r="AD724" s="73"/>
      <c r="AE724" s="73"/>
      <c r="AF724" s="73"/>
      <c r="AG724" s="73"/>
      <c r="AH724" s="73"/>
      <c r="AI724" s="73"/>
    </row>
    <row r="725" spans="1:35" ht="12.75" x14ac:dyDescent="0.2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  <c r="AA725" s="73"/>
      <c r="AB725" s="73"/>
      <c r="AC725" s="73"/>
      <c r="AD725" s="73"/>
      <c r="AE725" s="73"/>
      <c r="AF725" s="73"/>
      <c r="AG725" s="73"/>
      <c r="AH725" s="73"/>
      <c r="AI725" s="73"/>
    </row>
    <row r="726" spans="1:35" ht="12.75" x14ac:dyDescent="0.2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  <c r="AA726" s="73"/>
      <c r="AB726" s="73"/>
      <c r="AC726" s="73"/>
      <c r="AD726" s="73"/>
      <c r="AE726" s="73"/>
      <c r="AF726" s="73"/>
      <c r="AG726" s="73"/>
      <c r="AH726" s="73"/>
      <c r="AI726" s="73"/>
    </row>
    <row r="727" spans="1:35" ht="12.75" x14ac:dyDescent="0.2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  <c r="AA727" s="73"/>
      <c r="AB727" s="73"/>
      <c r="AC727" s="73"/>
      <c r="AD727" s="73"/>
      <c r="AE727" s="73"/>
      <c r="AF727" s="73"/>
      <c r="AG727" s="73"/>
      <c r="AH727" s="73"/>
      <c r="AI727" s="73"/>
    </row>
    <row r="728" spans="1:35" ht="12.75" x14ac:dyDescent="0.2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  <c r="AA728" s="73"/>
      <c r="AB728" s="73"/>
      <c r="AC728" s="73"/>
      <c r="AD728" s="73"/>
      <c r="AE728" s="73"/>
      <c r="AF728" s="73"/>
      <c r="AG728" s="73"/>
      <c r="AH728" s="73"/>
      <c r="AI728" s="73"/>
    </row>
    <row r="729" spans="1:35" ht="12.75" x14ac:dyDescent="0.2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  <c r="AA729" s="73"/>
      <c r="AB729" s="73"/>
      <c r="AC729" s="73"/>
      <c r="AD729" s="73"/>
      <c r="AE729" s="73"/>
      <c r="AF729" s="73"/>
      <c r="AG729" s="73"/>
      <c r="AH729" s="73"/>
      <c r="AI729" s="73"/>
    </row>
    <row r="730" spans="1:35" ht="12.75" x14ac:dyDescent="0.2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  <c r="AA730" s="73"/>
      <c r="AB730" s="73"/>
      <c r="AC730" s="73"/>
      <c r="AD730" s="73"/>
      <c r="AE730" s="73"/>
      <c r="AF730" s="73"/>
      <c r="AG730" s="73"/>
      <c r="AH730" s="73"/>
      <c r="AI730" s="73"/>
    </row>
    <row r="731" spans="1:35" ht="12.75" x14ac:dyDescent="0.2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  <c r="AA731" s="73"/>
      <c r="AB731" s="73"/>
      <c r="AC731" s="73"/>
      <c r="AD731" s="73"/>
      <c r="AE731" s="73"/>
      <c r="AF731" s="73"/>
      <c r="AG731" s="73"/>
      <c r="AH731" s="73"/>
      <c r="AI731" s="73"/>
    </row>
    <row r="732" spans="1:35" ht="12.75" x14ac:dyDescent="0.2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  <c r="AA732" s="73"/>
      <c r="AB732" s="73"/>
      <c r="AC732" s="73"/>
      <c r="AD732" s="73"/>
      <c r="AE732" s="73"/>
      <c r="AF732" s="73"/>
      <c r="AG732" s="73"/>
      <c r="AH732" s="73"/>
      <c r="AI732" s="73"/>
    </row>
    <row r="733" spans="1:35" ht="12.75" x14ac:dyDescent="0.2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  <c r="AA733" s="73"/>
      <c r="AB733" s="73"/>
      <c r="AC733" s="73"/>
      <c r="AD733" s="73"/>
      <c r="AE733" s="73"/>
      <c r="AF733" s="73"/>
      <c r="AG733" s="73"/>
      <c r="AH733" s="73"/>
      <c r="AI733" s="73"/>
    </row>
    <row r="734" spans="1:35" ht="12.75" x14ac:dyDescent="0.2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  <c r="AA734" s="73"/>
      <c r="AB734" s="73"/>
      <c r="AC734" s="73"/>
      <c r="AD734" s="73"/>
      <c r="AE734" s="73"/>
      <c r="AF734" s="73"/>
      <c r="AG734" s="73"/>
      <c r="AH734" s="73"/>
      <c r="AI734" s="73"/>
    </row>
    <row r="735" spans="1:35" ht="12.75" x14ac:dyDescent="0.2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  <c r="AA735" s="73"/>
      <c r="AB735" s="73"/>
      <c r="AC735" s="73"/>
      <c r="AD735" s="73"/>
      <c r="AE735" s="73"/>
      <c r="AF735" s="73"/>
      <c r="AG735" s="73"/>
      <c r="AH735" s="73"/>
      <c r="AI735" s="73"/>
    </row>
    <row r="736" spans="1:35" ht="12.75" x14ac:dyDescent="0.2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  <c r="AA736" s="73"/>
      <c r="AB736" s="73"/>
      <c r="AC736" s="73"/>
      <c r="AD736" s="73"/>
      <c r="AE736" s="73"/>
      <c r="AF736" s="73"/>
      <c r="AG736" s="73"/>
      <c r="AH736" s="73"/>
      <c r="AI736" s="73"/>
    </row>
    <row r="737" spans="1:35" ht="12.75" x14ac:dyDescent="0.2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  <c r="AA737" s="73"/>
      <c r="AB737" s="73"/>
      <c r="AC737" s="73"/>
      <c r="AD737" s="73"/>
      <c r="AE737" s="73"/>
      <c r="AF737" s="73"/>
      <c r="AG737" s="73"/>
      <c r="AH737" s="73"/>
      <c r="AI737" s="73"/>
    </row>
    <row r="738" spans="1:35" ht="12.75" x14ac:dyDescent="0.2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  <c r="AA738" s="73"/>
      <c r="AB738" s="73"/>
      <c r="AC738" s="73"/>
      <c r="AD738" s="73"/>
      <c r="AE738" s="73"/>
      <c r="AF738" s="73"/>
      <c r="AG738" s="73"/>
      <c r="AH738" s="73"/>
      <c r="AI738" s="73"/>
    </row>
    <row r="739" spans="1:35" ht="12.75" x14ac:dyDescent="0.2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  <c r="AA739" s="73"/>
      <c r="AB739" s="73"/>
      <c r="AC739" s="73"/>
      <c r="AD739" s="73"/>
      <c r="AE739" s="73"/>
      <c r="AF739" s="73"/>
      <c r="AG739" s="73"/>
      <c r="AH739" s="73"/>
      <c r="AI739" s="73"/>
    </row>
    <row r="740" spans="1:35" ht="12.75" x14ac:dyDescent="0.2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  <c r="AA740" s="73"/>
      <c r="AB740" s="73"/>
      <c r="AC740" s="73"/>
      <c r="AD740" s="73"/>
      <c r="AE740" s="73"/>
      <c r="AF740" s="73"/>
      <c r="AG740" s="73"/>
      <c r="AH740" s="73"/>
      <c r="AI740" s="73"/>
    </row>
    <row r="741" spans="1:35" ht="12.75" x14ac:dyDescent="0.2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  <c r="AA741" s="73"/>
      <c r="AB741" s="73"/>
      <c r="AC741" s="73"/>
      <c r="AD741" s="73"/>
      <c r="AE741" s="73"/>
      <c r="AF741" s="73"/>
      <c r="AG741" s="73"/>
      <c r="AH741" s="73"/>
      <c r="AI741" s="73"/>
    </row>
    <row r="742" spans="1:35" ht="12.75" x14ac:dyDescent="0.2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  <c r="AA742" s="73"/>
      <c r="AB742" s="73"/>
      <c r="AC742" s="73"/>
      <c r="AD742" s="73"/>
      <c r="AE742" s="73"/>
      <c r="AF742" s="73"/>
      <c r="AG742" s="73"/>
      <c r="AH742" s="73"/>
      <c r="AI742" s="73"/>
    </row>
    <row r="743" spans="1:35" ht="12.75" x14ac:dyDescent="0.2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  <c r="AA743" s="73"/>
      <c r="AB743" s="73"/>
      <c r="AC743" s="73"/>
      <c r="AD743" s="73"/>
      <c r="AE743" s="73"/>
      <c r="AF743" s="73"/>
      <c r="AG743" s="73"/>
      <c r="AH743" s="73"/>
      <c r="AI743" s="73"/>
    </row>
    <row r="744" spans="1:35" ht="12.75" x14ac:dyDescent="0.2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  <c r="AA744" s="73"/>
      <c r="AB744" s="73"/>
      <c r="AC744" s="73"/>
      <c r="AD744" s="73"/>
      <c r="AE744" s="73"/>
      <c r="AF744" s="73"/>
      <c r="AG744" s="73"/>
      <c r="AH744" s="73"/>
      <c r="AI744" s="73"/>
    </row>
    <row r="745" spans="1:35" ht="12.75" x14ac:dyDescent="0.2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  <c r="AA745" s="73"/>
      <c r="AB745" s="73"/>
      <c r="AC745" s="73"/>
      <c r="AD745" s="73"/>
      <c r="AE745" s="73"/>
      <c r="AF745" s="73"/>
      <c r="AG745" s="73"/>
      <c r="AH745" s="73"/>
      <c r="AI745" s="73"/>
    </row>
    <row r="746" spans="1:35" ht="12.75" x14ac:dyDescent="0.2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  <c r="AA746" s="73"/>
      <c r="AB746" s="73"/>
      <c r="AC746" s="73"/>
      <c r="AD746" s="73"/>
      <c r="AE746" s="73"/>
      <c r="AF746" s="73"/>
      <c r="AG746" s="73"/>
      <c r="AH746" s="73"/>
      <c r="AI746" s="73"/>
    </row>
    <row r="747" spans="1:35" ht="12.75" x14ac:dyDescent="0.2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  <c r="AA747" s="73"/>
      <c r="AB747" s="73"/>
      <c r="AC747" s="73"/>
      <c r="AD747" s="73"/>
      <c r="AE747" s="73"/>
      <c r="AF747" s="73"/>
      <c r="AG747" s="73"/>
      <c r="AH747" s="73"/>
      <c r="AI747" s="73"/>
    </row>
    <row r="748" spans="1:35" ht="12.75" x14ac:dyDescent="0.2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  <c r="AA748" s="73"/>
      <c r="AB748" s="73"/>
      <c r="AC748" s="73"/>
      <c r="AD748" s="73"/>
      <c r="AE748" s="73"/>
      <c r="AF748" s="73"/>
      <c r="AG748" s="73"/>
      <c r="AH748" s="73"/>
      <c r="AI748" s="73"/>
    </row>
    <row r="749" spans="1:35" ht="12.75" x14ac:dyDescent="0.2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  <c r="AA749" s="73"/>
      <c r="AB749" s="73"/>
      <c r="AC749" s="73"/>
      <c r="AD749" s="73"/>
      <c r="AE749" s="73"/>
      <c r="AF749" s="73"/>
      <c r="AG749" s="73"/>
      <c r="AH749" s="73"/>
      <c r="AI749" s="73"/>
    </row>
    <row r="750" spans="1:35" ht="12.75" x14ac:dyDescent="0.2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  <c r="AA750" s="73"/>
      <c r="AB750" s="73"/>
      <c r="AC750" s="73"/>
      <c r="AD750" s="73"/>
      <c r="AE750" s="73"/>
      <c r="AF750" s="73"/>
      <c r="AG750" s="73"/>
      <c r="AH750" s="73"/>
      <c r="AI750" s="73"/>
    </row>
    <row r="751" spans="1:35" ht="12.75" x14ac:dyDescent="0.2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  <c r="AA751" s="73"/>
      <c r="AB751" s="73"/>
      <c r="AC751" s="73"/>
      <c r="AD751" s="73"/>
      <c r="AE751" s="73"/>
      <c r="AF751" s="73"/>
      <c r="AG751" s="73"/>
      <c r="AH751" s="73"/>
      <c r="AI751" s="73"/>
    </row>
    <row r="752" spans="1:35" ht="12.75" x14ac:dyDescent="0.2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  <c r="AA752" s="73"/>
      <c r="AB752" s="73"/>
      <c r="AC752" s="73"/>
      <c r="AD752" s="73"/>
      <c r="AE752" s="73"/>
      <c r="AF752" s="73"/>
      <c r="AG752" s="73"/>
      <c r="AH752" s="73"/>
      <c r="AI752" s="73"/>
    </row>
    <row r="753" spans="1:35" ht="12.75" x14ac:dyDescent="0.2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  <c r="AA753" s="73"/>
      <c r="AB753" s="73"/>
      <c r="AC753" s="73"/>
      <c r="AD753" s="73"/>
      <c r="AE753" s="73"/>
      <c r="AF753" s="73"/>
      <c r="AG753" s="73"/>
      <c r="AH753" s="73"/>
      <c r="AI753" s="73"/>
    </row>
    <row r="754" spans="1:35" ht="12.75" x14ac:dyDescent="0.2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  <c r="AA754" s="73"/>
      <c r="AB754" s="73"/>
      <c r="AC754" s="73"/>
      <c r="AD754" s="73"/>
      <c r="AE754" s="73"/>
      <c r="AF754" s="73"/>
      <c r="AG754" s="73"/>
      <c r="AH754" s="73"/>
      <c r="AI754" s="73"/>
    </row>
    <row r="755" spans="1:35" ht="12.75" x14ac:dyDescent="0.2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  <c r="AA755" s="73"/>
      <c r="AB755" s="73"/>
      <c r="AC755" s="73"/>
      <c r="AD755" s="73"/>
      <c r="AE755" s="73"/>
      <c r="AF755" s="73"/>
      <c r="AG755" s="73"/>
      <c r="AH755" s="73"/>
      <c r="AI755" s="73"/>
    </row>
    <row r="756" spans="1:35" ht="12.75" x14ac:dyDescent="0.2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  <c r="AA756" s="73"/>
      <c r="AB756" s="73"/>
      <c r="AC756" s="73"/>
      <c r="AD756" s="73"/>
      <c r="AE756" s="73"/>
      <c r="AF756" s="73"/>
      <c r="AG756" s="73"/>
      <c r="AH756" s="73"/>
      <c r="AI756" s="73"/>
    </row>
    <row r="757" spans="1:35" ht="12.75" x14ac:dyDescent="0.2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  <c r="AA757" s="73"/>
      <c r="AB757" s="73"/>
      <c r="AC757" s="73"/>
      <c r="AD757" s="73"/>
      <c r="AE757" s="73"/>
      <c r="AF757" s="73"/>
      <c r="AG757" s="73"/>
      <c r="AH757" s="73"/>
      <c r="AI757" s="73"/>
    </row>
    <row r="758" spans="1:35" ht="12.75" x14ac:dyDescent="0.2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  <c r="AA758" s="73"/>
      <c r="AB758" s="73"/>
      <c r="AC758" s="73"/>
      <c r="AD758" s="73"/>
      <c r="AE758" s="73"/>
      <c r="AF758" s="73"/>
      <c r="AG758" s="73"/>
      <c r="AH758" s="73"/>
      <c r="AI758" s="73"/>
    </row>
    <row r="759" spans="1:35" ht="12.75" x14ac:dyDescent="0.2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  <c r="AA759" s="73"/>
      <c r="AB759" s="73"/>
      <c r="AC759" s="73"/>
      <c r="AD759" s="73"/>
      <c r="AE759" s="73"/>
      <c r="AF759" s="73"/>
      <c r="AG759" s="73"/>
      <c r="AH759" s="73"/>
      <c r="AI759" s="73"/>
    </row>
    <row r="760" spans="1:35" ht="12.75" x14ac:dyDescent="0.2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  <c r="AA760" s="73"/>
      <c r="AB760" s="73"/>
      <c r="AC760" s="73"/>
      <c r="AD760" s="73"/>
      <c r="AE760" s="73"/>
      <c r="AF760" s="73"/>
      <c r="AG760" s="73"/>
      <c r="AH760" s="73"/>
      <c r="AI760" s="73"/>
    </row>
    <row r="761" spans="1:35" ht="12.75" x14ac:dyDescent="0.2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  <c r="AA761" s="73"/>
      <c r="AB761" s="73"/>
      <c r="AC761" s="73"/>
      <c r="AD761" s="73"/>
      <c r="AE761" s="73"/>
      <c r="AF761" s="73"/>
      <c r="AG761" s="73"/>
      <c r="AH761" s="73"/>
      <c r="AI761" s="73"/>
    </row>
    <row r="762" spans="1:35" ht="12.75" x14ac:dyDescent="0.2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  <c r="AA762" s="73"/>
      <c r="AB762" s="73"/>
      <c r="AC762" s="73"/>
      <c r="AD762" s="73"/>
      <c r="AE762" s="73"/>
      <c r="AF762" s="73"/>
      <c r="AG762" s="73"/>
      <c r="AH762" s="73"/>
      <c r="AI762" s="73"/>
    </row>
    <row r="763" spans="1:35" ht="12.75" x14ac:dyDescent="0.2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  <c r="AA763" s="73"/>
      <c r="AB763" s="73"/>
      <c r="AC763" s="73"/>
      <c r="AD763" s="73"/>
      <c r="AE763" s="73"/>
      <c r="AF763" s="73"/>
      <c r="AG763" s="73"/>
      <c r="AH763" s="73"/>
      <c r="AI763" s="73"/>
    </row>
    <row r="764" spans="1:35" ht="12.75" x14ac:dyDescent="0.2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  <c r="AA764" s="73"/>
      <c r="AB764" s="73"/>
      <c r="AC764" s="73"/>
      <c r="AD764" s="73"/>
      <c r="AE764" s="73"/>
      <c r="AF764" s="73"/>
      <c r="AG764" s="73"/>
      <c r="AH764" s="73"/>
      <c r="AI764" s="73"/>
    </row>
    <row r="765" spans="1:35" ht="12.75" x14ac:dyDescent="0.2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  <c r="AA765" s="73"/>
      <c r="AB765" s="73"/>
      <c r="AC765" s="73"/>
      <c r="AD765" s="73"/>
      <c r="AE765" s="73"/>
      <c r="AF765" s="73"/>
      <c r="AG765" s="73"/>
      <c r="AH765" s="73"/>
      <c r="AI765" s="73"/>
    </row>
    <row r="766" spans="1:35" ht="12.75" x14ac:dyDescent="0.2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  <c r="AA766" s="73"/>
      <c r="AB766" s="73"/>
      <c r="AC766" s="73"/>
      <c r="AD766" s="73"/>
      <c r="AE766" s="73"/>
      <c r="AF766" s="73"/>
      <c r="AG766" s="73"/>
      <c r="AH766" s="73"/>
      <c r="AI766" s="73"/>
    </row>
    <row r="767" spans="1:35" ht="12.75" x14ac:dyDescent="0.2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  <c r="AA767" s="73"/>
      <c r="AB767" s="73"/>
      <c r="AC767" s="73"/>
      <c r="AD767" s="73"/>
      <c r="AE767" s="73"/>
      <c r="AF767" s="73"/>
      <c r="AG767" s="73"/>
      <c r="AH767" s="73"/>
      <c r="AI767" s="73"/>
    </row>
    <row r="768" spans="1:35" ht="12.75" x14ac:dyDescent="0.2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  <c r="AA768" s="73"/>
      <c r="AB768" s="73"/>
      <c r="AC768" s="73"/>
      <c r="AD768" s="73"/>
      <c r="AE768" s="73"/>
      <c r="AF768" s="73"/>
      <c r="AG768" s="73"/>
      <c r="AH768" s="73"/>
      <c r="AI768" s="73"/>
    </row>
    <row r="769" spans="1:35" ht="12.75" x14ac:dyDescent="0.2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  <c r="AA769" s="73"/>
      <c r="AB769" s="73"/>
      <c r="AC769" s="73"/>
      <c r="AD769" s="73"/>
      <c r="AE769" s="73"/>
      <c r="AF769" s="73"/>
      <c r="AG769" s="73"/>
      <c r="AH769" s="73"/>
      <c r="AI769" s="73"/>
    </row>
    <row r="770" spans="1:35" ht="12.75" x14ac:dyDescent="0.2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  <c r="AA770" s="73"/>
      <c r="AB770" s="73"/>
      <c r="AC770" s="73"/>
      <c r="AD770" s="73"/>
      <c r="AE770" s="73"/>
      <c r="AF770" s="73"/>
      <c r="AG770" s="73"/>
      <c r="AH770" s="73"/>
      <c r="AI770" s="73"/>
    </row>
    <row r="771" spans="1:35" ht="12.75" x14ac:dyDescent="0.2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  <c r="AA771" s="73"/>
      <c r="AB771" s="73"/>
      <c r="AC771" s="73"/>
      <c r="AD771" s="73"/>
      <c r="AE771" s="73"/>
      <c r="AF771" s="73"/>
      <c r="AG771" s="73"/>
      <c r="AH771" s="73"/>
      <c r="AI771" s="73"/>
    </row>
    <row r="772" spans="1:35" ht="12.75" x14ac:dyDescent="0.2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  <c r="AA772" s="73"/>
      <c r="AB772" s="73"/>
      <c r="AC772" s="73"/>
      <c r="AD772" s="73"/>
      <c r="AE772" s="73"/>
      <c r="AF772" s="73"/>
      <c r="AG772" s="73"/>
      <c r="AH772" s="73"/>
      <c r="AI772" s="73"/>
    </row>
    <row r="773" spans="1:35" ht="12.75" x14ac:dyDescent="0.2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  <c r="AA773" s="73"/>
      <c r="AB773" s="73"/>
      <c r="AC773" s="73"/>
      <c r="AD773" s="73"/>
      <c r="AE773" s="73"/>
      <c r="AF773" s="73"/>
      <c r="AG773" s="73"/>
      <c r="AH773" s="73"/>
      <c r="AI773" s="73"/>
    </row>
    <row r="774" spans="1:35" ht="12.75" x14ac:dyDescent="0.2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  <c r="AA774" s="73"/>
      <c r="AB774" s="73"/>
      <c r="AC774" s="73"/>
      <c r="AD774" s="73"/>
      <c r="AE774" s="73"/>
      <c r="AF774" s="73"/>
      <c r="AG774" s="73"/>
      <c r="AH774" s="73"/>
      <c r="AI774" s="73"/>
    </row>
    <row r="775" spans="1:35" ht="12.75" x14ac:dyDescent="0.2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  <c r="AA775" s="73"/>
      <c r="AB775" s="73"/>
      <c r="AC775" s="73"/>
      <c r="AD775" s="73"/>
      <c r="AE775" s="73"/>
      <c r="AF775" s="73"/>
      <c r="AG775" s="73"/>
      <c r="AH775" s="73"/>
      <c r="AI775" s="73"/>
    </row>
    <row r="776" spans="1:35" ht="12.75" x14ac:dyDescent="0.2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  <c r="AA776" s="73"/>
      <c r="AB776" s="73"/>
      <c r="AC776" s="73"/>
      <c r="AD776" s="73"/>
      <c r="AE776" s="73"/>
      <c r="AF776" s="73"/>
      <c r="AG776" s="73"/>
      <c r="AH776" s="73"/>
      <c r="AI776" s="73"/>
    </row>
    <row r="777" spans="1:35" ht="12.75" x14ac:dyDescent="0.2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  <c r="AA777" s="73"/>
      <c r="AB777" s="73"/>
      <c r="AC777" s="73"/>
      <c r="AD777" s="73"/>
      <c r="AE777" s="73"/>
      <c r="AF777" s="73"/>
      <c r="AG777" s="73"/>
      <c r="AH777" s="73"/>
      <c r="AI777" s="73"/>
    </row>
    <row r="778" spans="1:35" ht="12.75" x14ac:dyDescent="0.2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  <c r="AA778" s="73"/>
      <c r="AB778" s="73"/>
      <c r="AC778" s="73"/>
      <c r="AD778" s="73"/>
      <c r="AE778" s="73"/>
      <c r="AF778" s="73"/>
      <c r="AG778" s="73"/>
      <c r="AH778" s="73"/>
      <c r="AI778" s="73"/>
    </row>
    <row r="779" spans="1:35" ht="12.75" x14ac:dyDescent="0.2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  <c r="AA779" s="73"/>
      <c r="AB779" s="73"/>
      <c r="AC779" s="73"/>
      <c r="AD779" s="73"/>
      <c r="AE779" s="73"/>
      <c r="AF779" s="73"/>
      <c r="AG779" s="73"/>
      <c r="AH779" s="73"/>
      <c r="AI779" s="73"/>
    </row>
    <row r="780" spans="1:35" ht="12.75" x14ac:dyDescent="0.2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  <c r="AA780" s="73"/>
      <c r="AB780" s="73"/>
      <c r="AC780" s="73"/>
      <c r="AD780" s="73"/>
      <c r="AE780" s="73"/>
      <c r="AF780" s="73"/>
      <c r="AG780" s="73"/>
      <c r="AH780" s="73"/>
      <c r="AI780" s="73"/>
    </row>
    <row r="781" spans="1:35" ht="12.75" x14ac:dyDescent="0.2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  <c r="AA781" s="73"/>
      <c r="AB781" s="73"/>
      <c r="AC781" s="73"/>
      <c r="AD781" s="73"/>
      <c r="AE781" s="73"/>
      <c r="AF781" s="73"/>
      <c r="AG781" s="73"/>
      <c r="AH781" s="73"/>
      <c r="AI781" s="73"/>
    </row>
    <row r="782" spans="1:35" ht="12.75" x14ac:dyDescent="0.2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  <c r="AA782" s="73"/>
      <c r="AB782" s="73"/>
      <c r="AC782" s="73"/>
      <c r="AD782" s="73"/>
      <c r="AE782" s="73"/>
      <c r="AF782" s="73"/>
      <c r="AG782" s="73"/>
      <c r="AH782" s="73"/>
      <c r="AI782" s="73"/>
    </row>
    <row r="783" spans="1:35" ht="12.75" x14ac:dyDescent="0.2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  <c r="AA783" s="73"/>
      <c r="AB783" s="73"/>
      <c r="AC783" s="73"/>
      <c r="AD783" s="73"/>
      <c r="AE783" s="73"/>
      <c r="AF783" s="73"/>
      <c r="AG783" s="73"/>
      <c r="AH783" s="73"/>
      <c r="AI783" s="73"/>
    </row>
    <row r="784" spans="1:35" ht="12.75" x14ac:dyDescent="0.2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  <c r="AA784" s="73"/>
      <c r="AB784" s="73"/>
      <c r="AC784" s="73"/>
      <c r="AD784" s="73"/>
      <c r="AE784" s="73"/>
      <c r="AF784" s="73"/>
      <c r="AG784" s="73"/>
      <c r="AH784" s="73"/>
      <c r="AI784" s="73"/>
    </row>
    <row r="785" spans="1:35" ht="12.75" x14ac:dyDescent="0.2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  <c r="AA785" s="73"/>
      <c r="AB785" s="73"/>
      <c r="AC785" s="73"/>
      <c r="AD785" s="73"/>
      <c r="AE785" s="73"/>
      <c r="AF785" s="73"/>
      <c r="AG785" s="73"/>
      <c r="AH785" s="73"/>
      <c r="AI785" s="73"/>
    </row>
    <row r="786" spans="1:35" ht="12.75" x14ac:dyDescent="0.2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  <c r="AA786" s="73"/>
      <c r="AB786" s="73"/>
      <c r="AC786" s="73"/>
      <c r="AD786" s="73"/>
      <c r="AE786" s="73"/>
      <c r="AF786" s="73"/>
      <c r="AG786" s="73"/>
      <c r="AH786" s="73"/>
      <c r="AI786" s="73"/>
    </row>
    <row r="787" spans="1:35" ht="12.75" x14ac:dyDescent="0.2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  <c r="AA787" s="73"/>
      <c r="AB787" s="73"/>
      <c r="AC787" s="73"/>
      <c r="AD787" s="73"/>
      <c r="AE787" s="73"/>
      <c r="AF787" s="73"/>
      <c r="AG787" s="73"/>
      <c r="AH787" s="73"/>
      <c r="AI787" s="73"/>
    </row>
    <row r="788" spans="1:35" ht="12.75" x14ac:dyDescent="0.2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  <c r="AA788" s="73"/>
      <c r="AB788" s="73"/>
      <c r="AC788" s="73"/>
      <c r="AD788" s="73"/>
      <c r="AE788" s="73"/>
      <c r="AF788" s="73"/>
      <c r="AG788" s="73"/>
      <c r="AH788" s="73"/>
      <c r="AI788" s="73"/>
    </row>
    <row r="789" spans="1:35" ht="12.75" x14ac:dyDescent="0.2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  <c r="AA789" s="73"/>
      <c r="AB789" s="73"/>
      <c r="AC789" s="73"/>
      <c r="AD789" s="73"/>
      <c r="AE789" s="73"/>
      <c r="AF789" s="73"/>
      <c r="AG789" s="73"/>
      <c r="AH789" s="73"/>
      <c r="AI789" s="73"/>
    </row>
    <row r="790" spans="1:35" ht="12.75" x14ac:dyDescent="0.2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  <c r="AA790" s="73"/>
      <c r="AB790" s="73"/>
      <c r="AC790" s="73"/>
      <c r="AD790" s="73"/>
      <c r="AE790" s="73"/>
      <c r="AF790" s="73"/>
      <c r="AG790" s="73"/>
      <c r="AH790" s="73"/>
      <c r="AI790" s="73"/>
    </row>
    <row r="791" spans="1:35" ht="12.75" x14ac:dyDescent="0.2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  <c r="AA791" s="73"/>
      <c r="AB791" s="73"/>
      <c r="AC791" s="73"/>
      <c r="AD791" s="73"/>
      <c r="AE791" s="73"/>
      <c r="AF791" s="73"/>
      <c r="AG791" s="73"/>
      <c r="AH791" s="73"/>
      <c r="AI791" s="73"/>
    </row>
    <row r="792" spans="1:35" ht="12.75" x14ac:dyDescent="0.2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  <c r="AA792" s="73"/>
      <c r="AB792" s="73"/>
      <c r="AC792" s="73"/>
      <c r="AD792" s="73"/>
      <c r="AE792" s="73"/>
      <c r="AF792" s="73"/>
      <c r="AG792" s="73"/>
      <c r="AH792" s="73"/>
      <c r="AI792" s="73"/>
    </row>
    <row r="793" spans="1:35" ht="12.75" x14ac:dyDescent="0.2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  <c r="AA793" s="73"/>
      <c r="AB793" s="73"/>
      <c r="AC793" s="73"/>
      <c r="AD793" s="73"/>
      <c r="AE793" s="73"/>
      <c r="AF793" s="73"/>
      <c r="AG793" s="73"/>
      <c r="AH793" s="73"/>
      <c r="AI793" s="73"/>
    </row>
    <row r="794" spans="1:35" ht="12.75" x14ac:dyDescent="0.2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  <c r="AA794" s="73"/>
      <c r="AB794" s="73"/>
      <c r="AC794" s="73"/>
      <c r="AD794" s="73"/>
      <c r="AE794" s="73"/>
      <c r="AF794" s="73"/>
      <c r="AG794" s="73"/>
      <c r="AH794" s="73"/>
      <c r="AI794" s="73"/>
    </row>
    <row r="795" spans="1:35" ht="12.75" x14ac:dyDescent="0.2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  <c r="AA795" s="73"/>
      <c r="AB795" s="73"/>
      <c r="AC795" s="73"/>
      <c r="AD795" s="73"/>
      <c r="AE795" s="73"/>
      <c r="AF795" s="73"/>
      <c r="AG795" s="73"/>
      <c r="AH795" s="73"/>
      <c r="AI795" s="73"/>
    </row>
    <row r="796" spans="1:35" ht="12.75" x14ac:dyDescent="0.2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  <c r="AA796" s="73"/>
      <c r="AB796" s="73"/>
      <c r="AC796" s="73"/>
      <c r="AD796" s="73"/>
      <c r="AE796" s="73"/>
      <c r="AF796" s="73"/>
      <c r="AG796" s="73"/>
      <c r="AH796" s="73"/>
      <c r="AI796" s="73"/>
    </row>
    <row r="797" spans="1:35" ht="12.75" x14ac:dyDescent="0.2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  <c r="AA797" s="73"/>
      <c r="AB797" s="73"/>
      <c r="AC797" s="73"/>
      <c r="AD797" s="73"/>
      <c r="AE797" s="73"/>
      <c r="AF797" s="73"/>
      <c r="AG797" s="73"/>
      <c r="AH797" s="73"/>
      <c r="AI797" s="73"/>
    </row>
    <row r="798" spans="1:35" ht="12.75" x14ac:dyDescent="0.2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  <c r="AA798" s="73"/>
      <c r="AB798" s="73"/>
      <c r="AC798" s="73"/>
      <c r="AD798" s="73"/>
      <c r="AE798" s="73"/>
      <c r="AF798" s="73"/>
      <c r="AG798" s="73"/>
      <c r="AH798" s="73"/>
      <c r="AI798" s="73"/>
    </row>
    <row r="799" spans="1:35" ht="12.75" x14ac:dyDescent="0.2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  <c r="AA799" s="73"/>
      <c r="AB799" s="73"/>
      <c r="AC799" s="73"/>
      <c r="AD799" s="73"/>
      <c r="AE799" s="73"/>
      <c r="AF799" s="73"/>
      <c r="AG799" s="73"/>
      <c r="AH799" s="73"/>
      <c r="AI799" s="73"/>
    </row>
    <row r="800" spans="1:35" ht="12.75" x14ac:dyDescent="0.2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  <c r="AA800" s="73"/>
      <c r="AB800" s="73"/>
      <c r="AC800" s="73"/>
      <c r="AD800" s="73"/>
      <c r="AE800" s="73"/>
      <c r="AF800" s="73"/>
      <c r="AG800" s="73"/>
      <c r="AH800" s="73"/>
      <c r="AI800" s="73"/>
    </row>
    <row r="801" spans="1:35" ht="12.75" x14ac:dyDescent="0.2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  <c r="AA801" s="73"/>
      <c r="AB801" s="73"/>
      <c r="AC801" s="73"/>
      <c r="AD801" s="73"/>
      <c r="AE801" s="73"/>
      <c r="AF801" s="73"/>
      <c r="AG801" s="73"/>
      <c r="AH801" s="73"/>
      <c r="AI801" s="73"/>
    </row>
    <row r="802" spans="1:35" ht="12.75" x14ac:dyDescent="0.2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  <c r="AA802" s="73"/>
      <c r="AB802" s="73"/>
      <c r="AC802" s="73"/>
      <c r="AD802" s="73"/>
      <c r="AE802" s="73"/>
      <c r="AF802" s="73"/>
      <c r="AG802" s="73"/>
      <c r="AH802" s="73"/>
      <c r="AI802" s="73"/>
    </row>
    <row r="803" spans="1:35" ht="12.75" x14ac:dyDescent="0.2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  <c r="AA803" s="73"/>
      <c r="AB803" s="73"/>
      <c r="AC803" s="73"/>
      <c r="AD803" s="73"/>
      <c r="AE803" s="73"/>
      <c r="AF803" s="73"/>
      <c r="AG803" s="73"/>
      <c r="AH803" s="73"/>
      <c r="AI803" s="73"/>
    </row>
    <row r="804" spans="1:35" ht="12.75" x14ac:dyDescent="0.2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  <c r="AA804" s="73"/>
      <c r="AB804" s="73"/>
      <c r="AC804" s="73"/>
      <c r="AD804" s="73"/>
      <c r="AE804" s="73"/>
      <c r="AF804" s="73"/>
      <c r="AG804" s="73"/>
      <c r="AH804" s="73"/>
      <c r="AI804" s="73"/>
    </row>
    <row r="805" spans="1:35" ht="12.75" x14ac:dyDescent="0.2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  <c r="AA805" s="73"/>
      <c r="AB805" s="73"/>
      <c r="AC805" s="73"/>
      <c r="AD805" s="73"/>
      <c r="AE805" s="73"/>
      <c r="AF805" s="73"/>
      <c r="AG805" s="73"/>
      <c r="AH805" s="73"/>
      <c r="AI805" s="73"/>
    </row>
    <row r="806" spans="1:35" ht="12.75" x14ac:dyDescent="0.2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  <c r="AA806" s="73"/>
      <c r="AB806" s="73"/>
      <c r="AC806" s="73"/>
      <c r="AD806" s="73"/>
      <c r="AE806" s="73"/>
      <c r="AF806" s="73"/>
      <c r="AG806" s="73"/>
      <c r="AH806" s="73"/>
      <c r="AI806" s="73"/>
    </row>
    <row r="807" spans="1:35" ht="12.75" x14ac:dyDescent="0.2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  <c r="AA807" s="73"/>
      <c r="AB807" s="73"/>
      <c r="AC807" s="73"/>
      <c r="AD807" s="73"/>
      <c r="AE807" s="73"/>
      <c r="AF807" s="73"/>
      <c r="AG807" s="73"/>
      <c r="AH807" s="73"/>
      <c r="AI807" s="73"/>
    </row>
    <row r="808" spans="1:35" ht="12.75" x14ac:dyDescent="0.2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  <c r="AA808" s="73"/>
      <c r="AB808" s="73"/>
      <c r="AC808" s="73"/>
      <c r="AD808" s="73"/>
      <c r="AE808" s="73"/>
      <c r="AF808" s="73"/>
      <c r="AG808" s="73"/>
      <c r="AH808" s="73"/>
      <c r="AI808" s="73"/>
    </row>
    <row r="809" spans="1:35" ht="12.75" x14ac:dyDescent="0.2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  <c r="AA809" s="73"/>
      <c r="AB809" s="73"/>
      <c r="AC809" s="73"/>
      <c r="AD809" s="73"/>
      <c r="AE809" s="73"/>
      <c r="AF809" s="73"/>
      <c r="AG809" s="73"/>
      <c r="AH809" s="73"/>
      <c r="AI809" s="73"/>
    </row>
    <row r="810" spans="1:35" ht="12.75" x14ac:dyDescent="0.2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  <c r="AA810" s="73"/>
      <c r="AB810" s="73"/>
      <c r="AC810" s="73"/>
      <c r="AD810" s="73"/>
      <c r="AE810" s="73"/>
      <c r="AF810" s="73"/>
      <c r="AG810" s="73"/>
      <c r="AH810" s="73"/>
      <c r="AI810" s="73"/>
    </row>
    <row r="811" spans="1:35" ht="12.75" x14ac:dyDescent="0.2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  <c r="AA811" s="73"/>
      <c r="AB811" s="73"/>
      <c r="AC811" s="73"/>
      <c r="AD811" s="73"/>
      <c r="AE811" s="73"/>
      <c r="AF811" s="73"/>
      <c r="AG811" s="73"/>
      <c r="AH811" s="73"/>
      <c r="AI811" s="73"/>
    </row>
    <row r="812" spans="1:35" ht="12.75" x14ac:dyDescent="0.2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  <c r="AA812" s="73"/>
      <c r="AB812" s="73"/>
      <c r="AC812" s="73"/>
      <c r="AD812" s="73"/>
      <c r="AE812" s="73"/>
      <c r="AF812" s="73"/>
      <c r="AG812" s="73"/>
      <c r="AH812" s="73"/>
      <c r="AI812" s="73"/>
    </row>
    <row r="813" spans="1:35" ht="12.75" x14ac:dyDescent="0.2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  <c r="AA813" s="73"/>
      <c r="AB813" s="73"/>
      <c r="AC813" s="73"/>
      <c r="AD813" s="73"/>
      <c r="AE813" s="73"/>
      <c r="AF813" s="73"/>
      <c r="AG813" s="73"/>
      <c r="AH813" s="73"/>
      <c r="AI813" s="73"/>
    </row>
    <row r="814" spans="1:35" ht="12.75" x14ac:dyDescent="0.2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  <c r="AA814" s="73"/>
      <c r="AB814" s="73"/>
      <c r="AC814" s="73"/>
      <c r="AD814" s="73"/>
      <c r="AE814" s="73"/>
      <c r="AF814" s="73"/>
      <c r="AG814" s="73"/>
      <c r="AH814" s="73"/>
      <c r="AI814" s="73"/>
    </row>
    <row r="815" spans="1:35" ht="12.75" x14ac:dyDescent="0.2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  <c r="AA815" s="73"/>
      <c r="AB815" s="73"/>
      <c r="AC815" s="73"/>
      <c r="AD815" s="73"/>
      <c r="AE815" s="73"/>
      <c r="AF815" s="73"/>
      <c r="AG815" s="73"/>
      <c r="AH815" s="73"/>
      <c r="AI815" s="73"/>
    </row>
    <row r="816" spans="1:35" ht="12.75" x14ac:dyDescent="0.2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  <c r="AA816" s="73"/>
      <c r="AB816" s="73"/>
      <c r="AC816" s="73"/>
      <c r="AD816" s="73"/>
      <c r="AE816" s="73"/>
      <c r="AF816" s="73"/>
      <c r="AG816" s="73"/>
      <c r="AH816" s="73"/>
      <c r="AI816" s="73"/>
    </row>
    <row r="817" spans="1:35" ht="12.75" x14ac:dyDescent="0.2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  <c r="AA817" s="73"/>
      <c r="AB817" s="73"/>
      <c r="AC817" s="73"/>
      <c r="AD817" s="73"/>
      <c r="AE817" s="73"/>
      <c r="AF817" s="73"/>
      <c r="AG817" s="73"/>
      <c r="AH817" s="73"/>
      <c r="AI817" s="73"/>
    </row>
    <row r="818" spans="1:35" ht="12.75" x14ac:dyDescent="0.2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  <c r="AA818" s="73"/>
      <c r="AB818" s="73"/>
      <c r="AC818" s="73"/>
      <c r="AD818" s="73"/>
      <c r="AE818" s="73"/>
      <c r="AF818" s="73"/>
      <c r="AG818" s="73"/>
      <c r="AH818" s="73"/>
      <c r="AI818" s="73"/>
    </row>
    <row r="819" spans="1:35" ht="12.75" x14ac:dyDescent="0.2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  <c r="AA819" s="73"/>
      <c r="AB819" s="73"/>
      <c r="AC819" s="73"/>
      <c r="AD819" s="73"/>
      <c r="AE819" s="73"/>
      <c r="AF819" s="73"/>
      <c r="AG819" s="73"/>
      <c r="AH819" s="73"/>
      <c r="AI819" s="73"/>
    </row>
    <row r="820" spans="1:35" ht="12.75" x14ac:dyDescent="0.2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  <c r="AA820" s="73"/>
      <c r="AB820" s="73"/>
      <c r="AC820" s="73"/>
      <c r="AD820" s="73"/>
      <c r="AE820" s="73"/>
      <c r="AF820" s="73"/>
      <c r="AG820" s="73"/>
      <c r="AH820" s="73"/>
      <c r="AI820" s="73"/>
    </row>
    <row r="821" spans="1:35" ht="12.75" x14ac:dyDescent="0.2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  <c r="AA821" s="73"/>
      <c r="AB821" s="73"/>
      <c r="AC821" s="73"/>
      <c r="AD821" s="73"/>
      <c r="AE821" s="73"/>
      <c r="AF821" s="73"/>
      <c r="AG821" s="73"/>
      <c r="AH821" s="73"/>
      <c r="AI821" s="73"/>
    </row>
    <row r="822" spans="1:35" ht="12.75" x14ac:dyDescent="0.2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  <c r="AA822" s="73"/>
      <c r="AB822" s="73"/>
      <c r="AC822" s="73"/>
      <c r="AD822" s="73"/>
      <c r="AE822" s="73"/>
      <c r="AF822" s="73"/>
      <c r="AG822" s="73"/>
      <c r="AH822" s="73"/>
      <c r="AI822" s="73"/>
    </row>
    <row r="823" spans="1:35" ht="12.75" x14ac:dyDescent="0.2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  <c r="AA823" s="73"/>
      <c r="AB823" s="73"/>
      <c r="AC823" s="73"/>
      <c r="AD823" s="73"/>
      <c r="AE823" s="73"/>
      <c r="AF823" s="73"/>
      <c r="AG823" s="73"/>
      <c r="AH823" s="73"/>
      <c r="AI823" s="73"/>
    </row>
    <row r="824" spans="1:35" ht="12.75" x14ac:dyDescent="0.2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  <c r="AA824" s="73"/>
      <c r="AB824" s="73"/>
      <c r="AC824" s="73"/>
      <c r="AD824" s="73"/>
      <c r="AE824" s="73"/>
      <c r="AF824" s="73"/>
      <c r="AG824" s="73"/>
      <c r="AH824" s="73"/>
      <c r="AI824" s="73"/>
    </row>
    <row r="825" spans="1:35" ht="12.75" x14ac:dyDescent="0.2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  <c r="AA825" s="73"/>
      <c r="AB825" s="73"/>
      <c r="AC825" s="73"/>
      <c r="AD825" s="73"/>
      <c r="AE825" s="73"/>
      <c r="AF825" s="73"/>
      <c r="AG825" s="73"/>
      <c r="AH825" s="73"/>
      <c r="AI825" s="73"/>
    </row>
    <row r="826" spans="1:35" ht="12.75" x14ac:dyDescent="0.2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  <c r="AA826" s="73"/>
      <c r="AB826" s="73"/>
      <c r="AC826" s="73"/>
      <c r="AD826" s="73"/>
      <c r="AE826" s="73"/>
      <c r="AF826" s="73"/>
      <c r="AG826" s="73"/>
      <c r="AH826" s="73"/>
      <c r="AI826" s="73"/>
    </row>
    <row r="827" spans="1:35" ht="12.75" x14ac:dyDescent="0.2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  <c r="AA827" s="73"/>
      <c r="AB827" s="73"/>
      <c r="AC827" s="73"/>
      <c r="AD827" s="73"/>
      <c r="AE827" s="73"/>
      <c r="AF827" s="73"/>
      <c r="AG827" s="73"/>
      <c r="AH827" s="73"/>
      <c r="AI827" s="73"/>
    </row>
    <row r="828" spans="1:35" ht="12.75" x14ac:dyDescent="0.2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  <c r="AA828" s="73"/>
      <c r="AB828" s="73"/>
      <c r="AC828" s="73"/>
      <c r="AD828" s="73"/>
      <c r="AE828" s="73"/>
      <c r="AF828" s="73"/>
      <c r="AG828" s="73"/>
      <c r="AH828" s="73"/>
      <c r="AI828" s="73"/>
    </row>
    <row r="829" spans="1:35" ht="12.75" x14ac:dyDescent="0.2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  <c r="AA829" s="73"/>
      <c r="AB829" s="73"/>
      <c r="AC829" s="73"/>
      <c r="AD829" s="73"/>
      <c r="AE829" s="73"/>
      <c r="AF829" s="73"/>
      <c r="AG829" s="73"/>
      <c r="AH829" s="73"/>
      <c r="AI829" s="73"/>
    </row>
    <row r="830" spans="1:35" ht="12.75" x14ac:dyDescent="0.2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  <c r="AA830" s="73"/>
      <c r="AB830" s="73"/>
      <c r="AC830" s="73"/>
      <c r="AD830" s="73"/>
      <c r="AE830" s="73"/>
      <c r="AF830" s="73"/>
      <c r="AG830" s="73"/>
      <c r="AH830" s="73"/>
      <c r="AI830" s="73"/>
    </row>
    <row r="831" spans="1:35" ht="12.75" x14ac:dyDescent="0.2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  <c r="AA831" s="73"/>
      <c r="AB831" s="73"/>
      <c r="AC831" s="73"/>
      <c r="AD831" s="73"/>
      <c r="AE831" s="73"/>
      <c r="AF831" s="73"/>
      <c r="AG831" s="73"/>
      <c r="AH831" s="73"/>
      <c r="AI831" s="73"/>
    </row>
    <row r="832" spans="1:35" ht="12.75" x14ac:dyDescent="0.2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  <c r="AA832" s="73"/>
      <c r="AB832" s="73"/>
      <c r="AC832" s="73"/>
      <c r="AD832" s="73"/>
      <c r="AE832" s="73"/>
      <c r="AF832" s="73"/>
      <c r="AG832" s="73"/>
      <c r="AH832" s="73"/>
      <c r="AI832" s="73"/>
    </row>
    <row r="833" spans="1:35" ht="12.75" x14ac:dyDescent="0.2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  <c r="AA833" s="73"/>
      <c r="AB833" s="73"/>
      <c r="AC833" s="73"/>
      <c r="AD833" s="73"/>
      <c r="AE833" s="73"/>
      <c r="AF833" s="73"/>
      <c r="AG833" s="73"/>
      <c r="AH833" s="73"/>
      <c r="AI833" s="73"/>
    </row>
    <row r="834" spans="1:35" ht="12.75" x14ac:dyDescent="0.2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  <c r="AA834" s="73"/>
      <c r="AB834" s="73"/>
      <c r="AC834" s="73"/>
      <c r="AD834" s="73"/>
      <c r="AE834" s="73"/>
      <c r="AF834" s="73"/>
      <c r="AG834" s="73"/>
      <c r="AH834" s="73"/>
      <c r="AI834" s="73"/>
    </row>
    <row r="835" spans="1:35" ht="12.75" x14ac:dyDescent="0.2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  <c r="AA835" s="73"/>
      <c r="AB835" s="73"/>
      <c r="AC835" s="73"/>
      <c r="AD835" s="73"/>
      <c r="AE835" s="73"/>
      <c r="AF835" s="73"/>
      <c r="AG835" s="73"/>
      <c r="AH835" s="73"/>
      <c r="AI835" s="73"/>
    </row>
    <row r="836" spans="1:35" ht="12.75" x14ac:dyDescent="0.2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  <c r="AA836" s="73"/>
      <c r="AB836" s="73"/>
      <c r="AC836" s="73"/>
      <c r="AD836" s="73"/>
      <c r="AE836" s="73"/>
      <c r="AF836" s="73"/>
      <c r="AG836" s="73"/>
      <c r="AH836" s="73"/>
      <c r="AI836" s="73"/>
    </row>
    <row r="837" spans="1:35" ht="12.75" x14ac:dyDescent="0.2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  <c r="AA837" s="73"/>
      <c r="AB837" s="73"/>
      <c r="AC837" s="73"/>
      <c r="AD837" s="73"/>
      <c r="AE837" s="73"/>
      <c r="AF837" s="73"/>
      <c r="AG837" s="73"/>
      <c r="AH837" s="73"/>
      <c r="AI837" s="73"/>
    </row>
    <row r="838" spans="1:35" ht="12.75" x14ac:dyDescent="0.2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  <c r="AA838" s="73"/>
      <c r="AB838" s="73"/>
      <c r="AC838" s="73"/>
      <c r="AD838" s="73"/>
      <c r="AE838" s="73"/>
      <c r="AF838" s="73"/>
      <c r="AG838" s="73"/>
      <c r="AH838" s="73"/>
      <c r="AI838" s="73"/>
    </row>
    <row r="839" spans="1:35" ht="12.75" x14ac:dyDescent="0.2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  <c r="AA839" s="73"/>
      <c r="AB839" s="73"/>
      <c r="AC839" s="73"/>
      <c r="AD839" s="73"/>
      <c r="AE839" s="73"/>
      <c r="AF839" s="73"/>
      <c r="AG839" s="73"/>
      <c r="AH839" s="73"/>
      <c r="AI839" s="73"/>
    </row>
    <row r="840" spans="1:35" ht="12.75" x14ac:dyDescent="0.2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  <c r="AA840" s="73"/>
      <c r="AB840" s="73"/>
      <c r="AC840" s="73"/>
      <c r="AD840" s="73"/>
      <c r="AE840" s="73"/>
      <c r="AF840" s="73"/>
      <c r="AG840" s="73"/>
      <c r="AH840" s="73"/>
      <c r="AI840" s="73"/>
    </row>
    <row r="841" spans="1:35" ht="12.75" x14ac:dyDescent="0.2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  <c r="AA841" s="73"/>
      <c r="AB841" s="73"/>
      <c r="AC841" s="73"/>
      <c r="AD841" s="73"/>
      <c r="AE841" s="73"/>
      <c r="AF841" s="73"/>
      <c r="AG841" s="73"/>
      <c r="AH841" s="73"/>
      <c r="AI841" s="73"/>
    </row>
    <row r="842" spans="1:35" ht="12.75" x14ac:dyDescent="0.2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  <c r="AA842" s="73"/>
      <c r="AB842" s="73"/>
      <c r="AC842" s="73"/>
      <c r="AD842" s="73"/>
      <c r="AE842" s="73"/>
      <c r="AF842" s="73"/>
      <c r="AG842" s="73"/>
      <c r="AH842" s="73"/>
      <c r="AI842" s="73"/>
    </row>
    <row r="843" spans="1:35" ht="12.75" x14ac:dyDescent="0.2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  <c r="AA843" s="73"/>
      <c r="AB843" s="73"/>
      <c r="AC843" s="73"/>
      <c r="AD843" s="73"/>
      <c r="AE843" s="73"/>
      <c r="AF843" s="73"/>
      <c r="AG843" s="73"/>
      <c r="AH843" s="73"/>
      <c r="AI843" s="73"/>
    </row>
    <row r="844" spans="1:35" ht="12.75" x14ac:dyDescent="0.2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  <c r="AA844" s="73"/>
      <c r="AB844" s="73"/>
      <c r="AC844" s="73"/>
      <c r="AD844" s="73"/>
      <c r="AE844" s="73"/>
      <c r="AF844" s="73"/>
      <c r="AG844" s="73"/>
      <c r="AH844" s="73"/>
      <c r="AI844" s="73"/>
    </row>
    <row r="845" spans="1:35" ht="12.75" x14ac:dyDescent="0.2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  <c r="AA845" s="73"/>
      <c r="AB845" s="73"/>
      <c r="AC845" s="73"/>
      <c r="AD845" s="73"/>
      <c r="AE845" s="73"/>
      <c r="AF845" s="73"/>
      <c r="AG845" s="73"/>
      <c r="AH845" s="73"/>
      <c r="AI845" s="73"/>
    </row>
    <row r="846" spans="1:35" ht="12.75" x14ac:dyDescent="0.2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  <c r="AA846" s="73"/>
      <c r="AB846" s="73"/>
      <c r="AC846" s="73"/>
      <c r="AD846" s="73"/>
      <c r="AE846" s="73"/>
      <c r="AF846" s="73"/>
      <c r="AG846" s="73"/>
      <c r="AH846" s="73"/>
      <c r="AI846" s="73"/>
    </row>
    <row r="847" spans="1:35" ht="12.75" x14ac:dyDescent="0.2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  <c r="AA847" s="73"/>
      <c r="AB847" s="73"/>
      <c r="AC847" s="73"/>
      <c r="AD847" s="73"/>
      <c r="AE847" s="73"/>
      <c r="AF847" s="73"/>
      <c r="AG847" s="73"/>
      <c r="AH847" s="73"/>
      <c r="AI847" s="73"/>
    </row>
    <row r="848" spans="1:35" ht="12.75" x14ac:dyDescent="0.2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  <c r="AA848" s="73"/>
      <c r="AB848" s="73"/>
      <c r="AC848" s="73"/>
      <c r="AD848" s="73"/>
      <c r="AE848" s="73"/>
      <c r="AF848" s="73"/>
      <c r="AG848" s="73"/>
      <c r="AH848" s="73"/>
      <c r="AI848" s="73"/>
    </row>
    <row r="849" spans="1:35" ht="12.75" x14ac:dyDescent="0.2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  <c r="AA849" s="73"/>
      <c r="AB849" s="73"/>
      <c r="AC849" s="73"/>
      <c r="AD849" s="73"/>
      <c r="AE849" s="73"/>
      <c r="AF849" s="73"/>
      <c r="AG849" s="73"/>
      <c r="AH849" s="73"/>
      <c r="AI849" s="73"/>
    </row>
    <row r="850" spans="1:35" ht="12.75" x14ac:dyDescent="0.2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  <c r="AA850" s="73"/>
      <c r="AB850" s="73"/>
      <c r="AC850" s="73"/>
      <c r="AD850" s="73"/>
      <c r="AE850" s="73"/>
      <c r="AF850" s="73"/>
      <c r="AG850" s="73"/>
      <c r="AH850" s="73"/>
      <c r="AI850" s="73"/>
    </row>
    <row r="851" spans="1:35" ht="12.75" x14ac:dyDescent="0.2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  <c r="AA851" s="73"/>
      <c r="AB851" s="73"/>
      <c r="AC851" s="73"/>
      <c r="AD851" s="73"/>
      <c r="AE851" s="73"/>
      <c r="AF851" s="73"/>
      <c r="AG851" s="73"/>
      <c r="AH851" s="73"/>
      <c r="AI851" s="73"/>
    </row>
    <row r="852" spans="1:35" ht="12.75" x14ac:dyDescent="0.2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  <c r="AA852" s="73"/>
      <c r="AB852" s="73"/>
      <c r="AC852" s="73"/>
      <c r="AD852" s="73"/>
      <c r="AE852" s="73"/>
      <c r="AF852" s="73"/>
      <c r="AG852" s="73"/>
      <c r="AH852" s="73"/>
      <c r="AI852" s="73"/>
    </row>
    <row r="853" spans="1:35" ht="12.75" x14ac:dyDescent="0.2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  <c r="AA853" s="73"/>
      <c r="AB853" s="73"/>
      <c r="AC853" s="73"/>
      <c r="AD853" s="73"/>
      <c r="AE853" s="73"/>
      <c r="AF853" s="73"/>
      <c r="AG853" s="73"/>
      <c r="AH853" s="73"/>
      <c r="AI853" s="73"/>
    </row>
    <row r="854" spans="1:35" ht="12.75" x14ac:dyDescent="0.2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  <c r="AA854" s="73"/>
      <c r="AB854" s="73"/>
      <c r="AC854" s="73"/>
      <c r="AD854" s="73"/>
      <c r="AE854" s="73"/>
      <c r="AF854" s="73"/>
      <c r="AG854" s="73"/>
      <c r="AH854" s="73"/>
      <c r="AI854" s="73"/>
    </row>
    <row r="855" spans="1:35" ht="12.75" x14ac:dyDescent="0.2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  <c r="AA855" s="73"/>
      <c r="AB855" s="73"/>
      <c r="AC855" s="73"/>
      <c r="AD855" s="73"/>
      <c r="AE855" s="73"/>
      <c r="AF855" s="73"/>
      <c r="AG855" s="73"/>
      <c r="AH855" s="73"/>
      <c r="AI855" s="73"/>
    </row>
    <row r="856" spans="1:35" ht="12.75" x14ac:dyDescent="0.2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  <c r="AA856" s="73"/>
      <c r="AB856" s="73"/>
      <c r="AC856" s="73"/>
      <c r="AD856" s="73"/>
      <c r="AE856" s="73"/>
      <c r="AF856" s="73"/>
      <c r="AG856" s="73"/>
      <c r="AH856" s="73"/>
      <c r="AI856" s="73"/>
    </row>
    <row r="857" spans="1:35" ht="12.75" x14ac:dyDescent="0.2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  <c r="AA857" s="73"/>
      <c r="AB857" s="73"/>
      <c r="AC857" s="73"/>
      <c r="AD857" s="73"/>
      <c r="AE857" s="73"/>
      <c r="AF857" s="73"/>
      <c r="AG857" s="73"/>
      <c r="AH857" s="73"/>
      <c r="AI857" s="73"/>
    </row>
    <row r="858" spans="1:35" ht="12.75" x14ac:dyDescent="0.2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  <c r="AA858" s="73"/>
      <c r="AB858" s="73"/>
      <c r="AC858" s="73"/>
      <c r="AD858" s="73"/>
      <c r="AE858" s="73"/>
      <c r="AF858" s="73"/>
      <c r="AG858" s="73"/>
      <c r="AH858" s="73"/>
      <c r="AI858" s="73"/>
    </row>
    <row r="859" spans="1:35" ht="12.75" x14ac:dyDescent="0.2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  <c r="AA859" s="73"/>
      <c r="AB859" s="73"/>
      <c r="AC859" s="73"/>
      <c r="AD859" s="73"/>
      <c r="AE859" s="73"/>
      <c r="AF859" s="73"/>
      <c r="AG859" s="73"/>
      <c r="AH859" s="73"/>
      <c r="AI859" s="73"/>
    </row>
    <row r="860" spans="1:35" ht="12.75" x14ac:dyDescent="0.2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  <c r="AA860" s="73"/>
      <c r="AB860" s="73"/>
      <c r="AC860" s="73"/>
      <c r="AD860" s="73"/>
      <c r="AE860" s="73"/>
      <c r="AF860" s="73"/>
      <c r="AG860" s="73"/>
      <c r="AH860" s="73"/>
      <c r="AI860" s="73"/>
    </row>
    <row r="861" spans="1:35" ht="12.75" x14ac:dyDescent="0.2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  <c r="AA861" s="73"/>
      <c r="AB861" s="73"/>
      <c r="AC861" s="73"/>
      <c r="AD861" s="73"/>
      <c r="AE861" s="73"/>
      <c r="AF861" s="73"/>
      <c r="AG861" s="73"/>
      <c r="AH861" s="73"/>
      <c r="AI861" s="73"/>
    </row>
    <row r="862" spans="1:35" ht="12.75" x14ac:dyDescent="0.2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  <c r="AA862" s="73"/>
      <c r="AB862" s="73"/>
      <c r="AC862" s="73"/>
      <c r="AD862" s="73"/>
      <c r="AE862" s="73"/>
      <c r="AF862" s="73"/>
      <c r="AG862" s="73"/>
      <c r="AH862" s="73"/>
      <c r="AI862" s="73"/>
    </row>
    <row r="863" spans="1:35" ht="12.75" x14ac:dyDescent="0.2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  <c r="AA863" s="73"/>
      <c r="AB863" s="73"/>
      <c r="AC863" s="73"/>
      <c r="AD863" s="73"/>
      <c r="AE863" s="73"/>
      <c r="AF863" s="73"/>
      <c r="AG863" s="73"/>
      <c r="AH863" s="73"/>
      <c r="AI863" s="73"/>
    </row>
    <row r="864" spans="1:35" ht="12.75" x14ac:dyDescent="0.2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  <c r="AA864" s="73"/>
      <c r="AB864" s="73"/>
      <c r="AC864" s="73"/>
      <c r="AD864" s="73"/>
      <c r="AE864" s="73"/>
      <c r="AF864" s="73"/>
      <c r="AG864" s="73"/>
      <c r="AH864" s="73"/>
      <c r="AI864" s="73"/>
    </row>
    <row r="865" spans="1:35" ht="12.75" x14ac:dyDescent="0.2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  <c r="AA865" s="73"/>
      <c r="AB865" s="73"/>
      <c r="AC865" s="73"/>
      <c r="AD865" s="73"/>
      <c r="AE865" s="73"/>
      <c r="AF865" s="73"/>
      <c r="AG865" s="73"/>
      <c r="AH865" s="73"/>
      <c r="AI865" s="73"/>
    </row>
    <row r="866" spans="1:35" ht="12.75" x14ac:dyDescent="0.2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  <c r="AA866" s="73"/>
      <c r="AB866" s="73"/>
      <c r="AC866" s="73"/>
      <c r="AD866" s="73"/>
      <c r="AE866" s="73"/>
      <c r="AF866" s="73"/>
      <c r="AG866" s="73"/>
      <c r="AH866" s="73"/>
      <c r="AI866" s="73"/>
    </row>
    <row r="867" spans="1:35" ht="12.75" x14ac:dyDescent="0.2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  <c r="AA867" s="73"/>
      <c r="AB867" s="73"/>
      <c r="AC867" s="73"/>
      <c r="AD867" s="73"/>
      <c r="AE867" s="73"/>
      <c r="AF867" s="73"/>
      <c r="AG867" s="73"/>
      <c r="AH867" s="73"/>
      <c r="AI867" s="73"/>
    </row>
    <row r="868" spans="1:35" ht="12.75" x14ac:dyDescent="0.2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  <c r="AA868" s="73"/>
      <c r="AB868" s="73"/>
      <c r="AC868" s="73"/>
      <c r="AD868" s="73"/>
      <c r="AE868" s="73"/>
      <c r="AF868" s="73"/>
      <c r="AG868" s="73"/>
      <c r="AH868" s="73"/>
      <c r="AI868" s="73"/>
    </row>
    <row r="869" spans="1:35" ht="12.75" x14ac:dyDescent="0.2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  <c r="AA869" s="73"/>
      <c r="AB869" s="73"/>
      <c r="AC869" s="73"/>
      <c r="AD869" s="73"/>
      <c r="AE869" s="73"/>
      <c r="AF869" s="73"/>
      <c r="AG869" s="73"/>
      <c r="AH869" s="73"/>
      <c r="AI869" s="73"/>
    </row>
    <row r="870" spans="1:35" ht="12.75" x14ac:dyDescent="0.2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  <c r="AA870" s="73"/>
      <c r="AB870" s="73"/>
      <c r="AC870" s="73"/>
      <c r="AD870" s="73"/>
      <c r="AE870" s="73"/>
      <c r="AF870" s="73"/>
      <c r="AG870" s="73"/>
      <c r="AH870" s="73"/>
      <c r="AI870" s="73"/>
    </row>
    <row r="871" spans="1:35" ht="12.75" x14ac:dyDescent="0.2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  <c r="AA871" s="73"/>
      <c r="AB871" s="73"/>
      <c r="AC871" s="73"/>
      <c r="AD871" s="73"/>
      <c r="AE871" s="73"/>
      <c r="AF871" s="73"/>
      <c r="AG871" s="73"/>
      <c r="AH871" s="73"/>
      <c r="AI871" s="73"/>
    </row>
    <row r="872" spans="1:35" ht="12.75" x14ac:dyDescent="0.2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  <c r="AA872" s="73"/>
      <c r="AB872" s="73"/>
      <c r="AC872" s="73"/>
      <c r="AD872" s="73"/>
      <c r="AE872" s="73"/>
      <c r="AF872" s="73"/>
      <c r="AG872" s="73"/>
      <c r="AH872" s="73"/>
      <c r="AI872" s="73"/>
    </row>
    <row r="873" spans="1:35" ht="12.75" x14ac:dyDescent="0.2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  <c r="AA873" s="73"/>
      <c r="AB873" s="73"/>
      <c r="AC873" s="73"/>
      <c r="AD873" s="73"/>
      <c r="AE873" s="73"/>
      <c r="AF873" s="73"/>
      <c r="AG873" s="73"/>
      <c r="AH873" s="73"/>
      <c r="AI873" s="73"/>
    </row>
    <row r="874" spans="1:35" ht="12.75" x14ac:dyDescent="0.2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  <c r="AA874" s="73"/>
      <c r="AB874" s="73"/>
      <c r="AC874" s="73"/>
      <c r="AD874" s="73"/>
      <c r="AE874" s="73"/>
      <c r="AF874" s="73"/>
      <c r="AG874" s="73"/>
      <c r="AH874" s="73"/>
      <c r="AI874" s="73"/>
    </row>
    <row r="875" spans="1:35" ht="12.75" x14ac:dyDescent="0.2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  <c r="AA875" s="73"/>
      <c r="AB875" s="73"/>
      <c r="AC875" s="73"/>
      <c r="AD875" s="73"/>
      <c r="AE875" s="73"/>
      <c r="AF875" s="73"/>
      <c r="AG875" s="73"/>
      <c r="AH875" s="73"/>
      <c r="AI875" s="73"/>
    </row>
    <row r="876" spans="1:35" ht="12.75" x14ac:dyDescent="0.2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  <c r="AA876" s="73"/>
      <c r="AB876" s="73"/>
      <c r="AC876" s="73"/>
      <c r="AD876" s="73"/>
      <c r="AE876" s="73"/>
      <c r="AF876" s="73"/>
      <c r="AG876" s="73"/>
      <c r="AH876" s="73"/>
      <c r="AI876" s="73"/>
    </row>
    <row r="877" spans="1:35" ht="12.75" x14ac:dyDescent="0.2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  <c r="AA877" s="73"/>
      <c r="AB877" s="73"/>
      <c r="AC877" s="73"/>
      <c r="AD877" s="73"/>
      <c r="AE877" s="73"/>
      <c r="AF877" s="73"/>
      <c r="AG877" s="73"/>
      <c r="AH877" s="73"/>
      <c r="AI877" s="73"/>
    </row>
    <row r="878" spans="1:35" ht="12.75" x14ac:dyDescent="0.2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  <c r="AA878" s="73"/>
      <c r="AB878" s="73"/>
      <c r="AC878" s="73"/>
      <c r="AD878" s="73"/>
      <c r="AE878" s="73"/>
      <c r="AF878" s="73"/>
      <c r="AG878" s="73"/>
      <c r="AH878" s="73"/>
      <c r="AI878" s="73"/>
    </row>
    <row r="879" spans="1:35" ht="12.75" x14ac:dyDescent="0.2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  <c r="AA879" s="73"/>
      <c r="AB879" s="73"/>
      <c r="AC879" s="73"/>
      <c r="AD879" s="73"/>
      <c r="AE879" s="73"/>
      <c r="AF879" s="73"/>
      <c r="AG879" s="73"/>
      <c r="AH879" s="73"/>
      <c r="AI879" s="73"/>
    </row>
    <row r="880" spans="1:35" ht="12.75" x14ac:dyDescent="0.2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  <c r="AA880" s="73"/>
      <c r="AB880" s="73"/>
      <c r="AC880" s="73"/>
      <c r="AD880" s="73"/>
      <c r="AE880" s="73"/>
      <c r="AF880" s="73"/>
      <c r="AG880" s="73"/>
      <c r="AH880" s="73"/>
      <c r="AI880" s="73"/>
    </row>
    <row r="881" spans="1:35" ht="12.75" x14ac:dyDescent="0.2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  <c r="AA881" s="73"/>
      <c r="AB881" s="73"/>
      <c r="AC881" s="73"/>
      <c r="AD881" s="73"/>
      <c r="AE881" s="73"/>
      <c r="AF881" s="73"/>
      <c r="AG881" s="73"/>
      <c r="AH881" s="73"/>
      <c r="AI881" s="73"/>
    </row>
    <row r="882" spans="1:35" ht="12.75" x14ac:dyDescent="0.2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  <c r="AA882" s="73"/>
      <c r="AB882" s="73"/>
      <c r="AC882" s="73"/>
      <c r="AD882" s="73"/>
      <c r="AE882" s="73"/>
      <c r="AF882" s="73"/>
      <c r="AG882" s="73"/>
      <c r="AH882" s="73"/>
      <c r="AI882" s="73"/>
    </row>
    <row r="883" spans="1:35" ht="12.75" x14ac:dyDescent="0.2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  <c r="AA883" s="73"/>
      <c r="AB883" s="73"/>
      <c r="AC883" s="73"/>
      <c r="AD883" s="73"/>
      <c r="AE883" s="73"/>
      <c r="AF883" s="73"/>
      <c r="AG883" s="73"/>
      <c r="AH883" s="73"/>
      <c r="AI883" s="73"/>
    </row>
    <row r="884" spans="1:35" ht="12.75" x14ac:dyDescent="0.2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  <c r="AA884" s="73"/>
      <c r="AB884" s="73"/>
      <c r="AC884" s="73"/>
      <c r="AD884" s="73"/>
      <c r="AE884" s="73"/>
      <c r="AF884" s="73"/>
      <c r="AG884" s="73"/>
      <c r="AH884" s="73"/>
      <c r="AI884" s="73"/>
    </row>
    <row r="885" spans="1:35" ht="12.75" x14ac:dyDescent="0.2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  <c r="AA885" s="73"/>
      <c r="AB885" s="73"/>
      <c r="AC885" s="73"/>
      <c r="AD885" s="73"/>
      <c r="AE885" s="73"/>
      <c r="AF885" s="73"/>
      <c r="AG885" s="73"/>
      <c r="AH885" s="73"/>
      <c r="AI885" s="73"/>
    </row>
    <row r="886" spans="1:35" ht="12.75" x14ac:dyDescent="0.2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  <c r="AA886" s="73"/>
      <c r="AB886" s="73"/>
      <c r="AC886" s="73"/>
      <c r="AD886" s="73"/>
      <c r="AE886" s="73"/>
      <c r="AF886" s="73"/>
      <c r="AG886" s="73"/>
      <c r="AH886" s="73"/>
      <c r="AI886" s="73"/>
    </row>
    <row r="887" spans="1:35" ht="12.75" x14ac:dyDescent="0.2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  <c r="AA887" s="73"/>
      <c r="AB887" s="73"/>
      <c r="AC887" s="73"/>
      <c r="AD887" s="73"/>
      <c r="AE887" s="73"/>
      <c r="AF887" s="73"/>
      <c r="AG887" s="73"/>
      <c r="AH887" s="73"/>
      <c r="AI887" s="73"/>
    </row>
    <row r="888" spans="1:35" ht="12.75" x14ac:dyDescent="0.2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  <c r="AA888" s="73"/>
      <c r="AB888" s="73"/>
      <c r="AC888" s="73"/>
      <c r="AD888" s="73"/>
      <c r="AE888" s="73"/>
      <c r="AF888" s="73"/>
      <c r="AG888" s="73"/>
      <c r="AH888" s="73"/>
      <c r="AI888" s="73"/>
    </row>
    <row r="889" spans="1:35" ht="12.75" x14ac:dyDescent="0.2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  <c r="AA889" s="73"/>
      <c r="AB889" s="73"/>
      <c r="AC889" s="73"/>
      <c r="AD889" s="73"/>
      <c r="AE889" s="73"/>
      <c r="AF889" s="73"/>
      <c r="AG889" s="73"/>
      <c r="AH889" s="73"/>
      <c r="AI889" s="73"/>
    </row>
    <row r="890" spans="1:35" ht="12.75" x14ac:dyDescent="0.2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  <c r="AA890" s="73"/>
      <c r="AB890" s="73"/>
      <c r="AC890" s="73"/>
      <c r="AD890" s="73"/>
      <c r="AE890" s="73"/>
      <c r="AF890" s="73"/>
      <c r="AG890" s="73"/>
      <c r="AH890" s="73"/>
      <c r="AI890" s="73"/>
    </row>
    <row r="891" spans="1:35" ht="12.75" x14ac:dyDescent="0.2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  <c r="AA891" s="73"/>
      <c r="AB891" s="73"/>
      <c r="AC891" s="73"/>
      <c r="AD891" s="73"/>
      <c r="AE891" s="73"/>
      <c r="AF891" s="73"/>
      <c r="AG891" s="73"/>
      <c r="AH891" s="73"/>
      <c r="AI891" s="73"/>
    </row>
    <row r="892" spans="1:35" ht="12.75" x14ac:dyDescent="0.2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  <c r="AA892" s="73"/>
      <c r="AB892" s="73"/>
      <c r="AC892" s="73"/>
      <c r="AD892" s="73"/>
      <c r="AE892" s="73"/>
      <c r="AF892" s="73"/>
      <c r="AG892" s="73"/>
      <c r="AH892" s="73"/>
      <c r="AI892" s="73"/>
    </row>
    <row r="893" spans="1:35" ht="12.75" x14ac:dyDescent="0.2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  <c r="AA893" s="73"/>
      <c r="AB893" s="73"/>
      <c r="AC893" s="73"/>
      <c r="AD893" s="73"/>
      <c r="AE893" s="73"/>
      <c r="AF893" s="73"/>
      <c r="AG893" s="73"/>
      <c r="AH893" s="73"/>
      <c r="AI893" s="73"/>
    </row>
    <row r="894" spans="1:35" ht="12.75" x14ac:dyDescent="0.2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  <c r="AA894" s="73"/>
      <c r="AB894" s="73"/>
      <c r="AC894" s="73"/>
      <c r="AD894" s="73"/>
      <c r="AE894" s="73"/>
      <c r="AF894" s="73"/>
      <c r="AG894" s="73"/>
      <c r="AH894" s="73"/>
      <c r="AI894" s="73"/>
    </row>
    <row r="895" spans="1:35" ht="12.75" x14ac:dyDescent="0.2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  <c r="AA895" s="73"/>
      <c r="AB895" s="73"/>
      <c r="AC895" s="73"/>
      <c r="AD895" s="73"/>
      <c r="AE895" s="73"/>
      <c r="AF895" s="73"/>
      <c r="AG895" s="73"/>
      <c r="AH895" s="73"/>
      <c r="AI895" s="73"/>
    </row>
    <row r="896" spans="1:35" ht="12.75" x14ac:dyDescent="0.2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  <c r="AA896" s="73"/>
      <c r="AB896" s="73"/>
      <c r="AC896" s="73"/>
      <c r="AD896" s="73"/>
      <c r="AE896" s="73"/>
      <c r="AF896" s="73"/>
      <c r="AG896" s="73"/>
      <c r="AH896" s="73"/>
      <c r="AI896" s="73"/>
    </row>
    <row r="897" spans="1:35" ht="12.75" x14ac:dyDescent="0.2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  <c r="AA897" s="73"/>
      <c r="AB897" s="73"/>
      <c r="AC897" s="73"/>
      <c r="AD897" s="73"/>
      <c r="AE897" s="73"/>
      <c r="AF897" s="73"/>
      <c r="AG897" s="73"/>
      <c r="AH897" s="73"/>
      <c r="AI897" s="73"/>
    </row>
    <row r="898" spans="1:35" ht="12.75" x14ac:dyDescent="0.2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  <c r="AA898" s="73"/>
      <c r="AB898" s="73"/>
      <c r="AC898" s="73"/>
      <c r="AD898" s="73"/>
      <c r="AE898" s="73"/>
      <c r="AF898" s="73"/>
      <c r="AG898" s="73"/>
      <c r="AH898" s="73"/>
      <c r="AI898" s="73"/>
    </row>
    <row r="899" spans="1:35" ht="12.75" x14ac:dyDescent="0.2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  <c r="AA899" s="73"/>
      <c r="AB899" s="73"/>
      <c r="AC899" s="73"/>
      <c r="AD899" s="73"/>
      <c r="AE899" s="73"/>
      <c r="AF899" s="73"/>
      <c r="AG899" s="73"/>
      <c r="AH899" s="73"/>
      <c r="AI899" s="73"/>
    </row>
    <row r="900" spans="1:35" ht="12.75" x14ac:dyDescent="0.2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  <c r="AA900" s="73"/>
      <c r="AB900" s="73"/>
      <c r="AC900" s="73"/>
      <c r="AD900" s="73"/>
      <c r="AE900" s="73"/>
      <c r="AF900" s="73"/>
      <c r="AG900" s="73"/>
      <c r="AH900" s="73"/>
      <c r="AI900" s="73"/>
    </row>
    <row r="901" spans="1:35" ht="12.75" x14ac:dyDescent="0.2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  <c r="AA901" s="73"/>
      <c r="AB901" s="73"/>
      <c r="AC901" s="73"/>
      <c r="AD901" s="73"/>
      <c r="AE901" s="73"/>
      <c r="AF901" s="73"/>
      <c r="AG901" s="73"/>
      <c r="AH901" s="73"/>
      <c r="AI901" s="73"/>
    </row>
    <row r="902" spans="1:35" ht="12.75" x14ac:dyDescent="0.2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  <c r="AA902" s="73"/>
      <c r="AB902" s="73"/>
      <c r="AC902" s="73"/>
      <c r="AD902" s="73"/>
      <c r="AE902" s="73"/>
      <c r="AF902" s="73"/>
      <c r="AG902" s="73"/>
      <c r="AH902" s="73"/>
      <c r="AI902" s="73"/>
    </row>
    <row r="903" spans="1:35" ht="12.75" x14ac:dyDescent="0.2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  <c r="AA903" s="73"/>
      <c r="AB903" s="73"/>
      <c r="AC903" s="73"/>
      <c r="AD903" s="73"/>
      <c r="AE903" s="73"/>
      <c r="AF903" s="73"/>
      <c r="AG903" s="73"/>
      <c r="AH903" s="73"/>
      <c r="AI903" s="73"/>
    </row>
    <row r="904" spans="1:35" ht="12.75" x14ac:dyDescent="0.2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  <c r="AA904" s="73"/>
      <c r="AB904" s="73"/>
      <c r="AC904" s="73"/>
      <c r="AD904" s="73"/>
      <c r="AE904" s="73"/>
      <c r="AF904" s="73"/>
      <c r="AG904" s="73"/>
      <c r="AH904" s="73"/>
      <c r="AI904" s="73"/>
    </row>
    <row r="905" spans="1:35" ht="12.75" x14ac:dyDescent="0.2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  <c r="AA905" s="73"/>
      <c r="AB905" s="73"/>
      <c r="AC905" s="73"/>
      <c r="AD905" s="73"/>
      <c r="AE905" s="73"/>
      <c r="AF905" s="73"/>
      <c r="AG905" s="73"/>
      <c r="AH905" s="73"/>
      <c r="AI905" s="73"/>
    </row>
    <row r="906" spans="1:35" ht="12.75" x14ac:dyDescent="0.2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  <c r="AA906" s="73"/>
      <c r="AB906" s="73"/>
      <c r="AC906" s="73"/>
      <c r="AD906" s="73"/>
      <c r="AE906" s="73"/>
      <c r="AF906" s="73"/>
      <c r="AG906" s="73"/>
      <c r="AH906" s="73"/>
      <c r="AI906" s="73"/>
    </row>
    <row r="907" spans="1:35" ht="12.75" x14ac:dyDescent="0.2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  <c r="AA907" s="73"/>
      <c r="AB907" s="73"/>
      <c r="AC907" s="73"/>
      <c r="AD907" s="73"/>
      <c r="AE907" s="73"/>
      <c r="AF907" s="73"/>
      <c r="AG907" s="73"/>
      <c r="AH907" s="73"/>
      <c r="AI907" s="73"/>
    </row>
    <row r="908" spans="1:35" ht="12.75" x14ac:dyDescent="0.2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  <c r="AA908" s="73"/>
      <c r="AB908" s="73"/>
      <c r="AC908" s="73"/>
      <c r="AD908" s="73"/>
      <c r="AE908" s="73"/>
      <c r="AF908" s="73"/>
      <c r="AG908" s="73"/>
      <c r="AH908" s="73"/>
      <c r="AI908" s="73"/>
    </row>
    <row r="909" spans="1:35" ht="12.75" x14ac:dyDescent="0.2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  <c r="AA909" s="73"/>
      <c r="AB909" s="73"/>
      <c r="AC909" s="73"/>
      <c r="AD909" s="73"/>
      <c r="AE909" s="73"/>
      <c r="AF909" s="73"/>
      <c r="AG909" s="73"/>
      <c r="AH909" s="73"/>
      <c r="AI909" s="73"/>
    </row>
    <row r="910" spans="1:35" ht="12.75" x14ac:dyDescent="0.2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  <c r="AA910" s="73"/>
      <c r="AB910" s="73"/>
      <c r="AC910" s="73"/>
      <c r="AD910" s="73"/>
      <c r="AE910" s="73"/>
      <c r="AF910" s="73"/>
      <c r="AG910" s="73"/>
      <c r="AH910" s="73"/>
      <c r="AI910" s="73"/>
    </row>
    <row r="911" spans="1:35" ht="12.75" x14ac:dyDescent="0.2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  <c r="AA911" s="73"/>
      <c r="AB911" s="73"/>
      <c r="AC911" s="73"/>
      <c r="AD911" s="73"/>
      <c r="AE911" s="73"/>
      <c r="AF911" s="73"/>
      <c r="AG911" s="73"/>
      <c r="AH911" s="73"/>
      <c r="AI911" s="73"/>
    </row>
    <row r="912" spans="1:35" ht="12.75" x14ac:dyDescent="0.2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  <c r="AA912" s="73"/>
      <c r="AB912" s="73"/>
      <c r="AC912" s="73"/>
      <c r="AD912" s="73"/>
      <c r="AE912" s="73"/>
      <c r="AF912" s="73"/>
      <c r="AG912" s="73"/>
      <c r="AH912" s="73"/>
      <c r="AI912" s="73"/>
    </row>
    <row r="913" spans="1:35" ht="12.75" x14ac:dyDescent="0.2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  <c r="AA913" s="73"/>
      <c r="AB913" s="73"/>
      <c r="AC913" s="73"/>
      <c r="AD913" s="73"/>
      <c r="AE913" s="73"/>
      <c r="AF913" s="73"/>
      <c r="AG913" s="73"/>
      <c r="AH913" s="73"/>
      <c r="AI913" s="73"/>
    </row>
    <row r="914" spans="1:35" ht="12.75" x14ac:dyDescent="0.2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  <c r="AA914" s="73"/>
      <c r="AB914" s="73"/>
      <c r="AC914" s="73"/>
      <c r="AD914" s="73"/>
      <c r="AE914" s="73"/>
      <c r="AF914" s="73"/>
      <c r="AG914" s="73"/>
      <c r="AH914" s="73"/>
      <c r="AI914" s="73"/>
    </row>
    <row r="915" spans="1:35" ht="12.75" x14ac:dyDescent="0.2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  <c r="AA915" s="73"/>
      <c r="AB915" s="73"/>
      <c r="AC915" s="73"/>
      <c r="AD915" s="73"/>
      <c r="AE915" s="73"/>
      <c r="AF915" s="73"/>
      <c r="AG915" s="73"/>
      <c r="AH915" s="73"/>
      <c r="AI915" s="73"/>
    </row>
    <row r="916" spans="1:35" ht="12.75" x14ac:dyDescent="0.2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  <c r="AA916" s="73"/>
      <c r="AB916" s="73"/>
      <c r="AC916" s="73"/>
      <c r="AD916" s="73"/>
      <c r="AE916" s="73"/>
      <c r="AF916" s="73"/>
      <c r="AG916" s="73"/>
      <c r="AH916" s="73"/>
      <c r="AI916" s="73"/>
    </row>
    <row r="917" spans="1:35" ht="12.75" x14ac:dyDescent="0.2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  <c r="AA917" s="73"/>
      <c r="AB917" s="73"/>
      <c r="AC917" s="73"/>
      <c r="AD917" s="73"/>
      <c r="AE917" s="73"/>
      <c r="AF917" s="73"/>
      <c r="AG917" s="73"/>
      <c r="AH917" s="73"/>
      <c r="AI917" s="73"/>
    </row>
    <row r="918" spans="1:35" ht="12.75" x14ac:dyDescent="0.2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  <c r="AA918" s="73"/>
      <c r="AB918" s="73"/>
      <c r="AC918" s="73"/>
      <c r="AD918" s="73"/>
      <c r="AE918" s="73"/>
      <c r="AF918" s="73"/>
      <c r="AG918" s="73"/>
      <c r="AH918" s="73"/>
      <c r="AI918" s="73"/>
    </row>
    <row r="919" spans="1:35" ht="12.75" x14ac:dyDescent="0.2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  <c r="AA919" s="73"/>
      <c r="AB919" s="73"/>
      <c r="AC919" s="73"/>
      <c r="AD919" s="73"/>
      <c r="AE919" s="73"/>
      <c r="AF919" s="73"/>
      <c r="AG919" s="73"/>
      <c r="AH919" s="73"/>
      <c r="AI919" s="73"/>
    </row>
    <row r="920" spans="1:35" ht="12.75" x14ac:dyDescent="0.2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  <c r="AA920" s="73"/>
      <c r="AB920" s="73"/>
      <c r="AC920" s="73"/>
      <c r="AD920" s="73"/>
      <c r="AE920" s="73"/>
      <c r="AF920" s="73"/>
      <c r="AG920" s="73"/>
      <c r="AH920" s="73"/>
      <c r="AI920" s="73"/>
    </row>
    <row r="921" spans="1:35" ht="12.75" x14ac:dyDescent="0.2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  <c r="AA921" s="73"/>
      <c r="AB921" s="73"/>
      <c r="AC921" s="73"/>
      <c r="AD921" s="73"/>
      <c r="AE921" s="73"/>
      <c r="AF921" s="73"/>
      <c r="AG921" s="73"/>
      <c r="AH921" s="73"/>
      <c r="AI921" s="73"/>
    </row>
    <row r="922" spans="1:35" ht="12.75" x14ac:dyDescent="0.2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  <c r="AA922" s="73"/>
      <c r="AB922" s="73"/>
      <c r="AC922" s="73"/>
      <c r="AD922" s="73"/>
      <c r="AE922" s="73"/>
      <c r="AF922" s="73"/>
      <c r="AG922" s="73"/>
      <c r="AH922" s="73"/>
      <c r="AI922" s="73"/>
    </row>
    <row r="923" spans="1:35" ht="12.75" x14ac:dyDescent="0.2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  <c r="AA923" s="73"/>
      <c r="AB923" s="73"/>
      <c r="AC923" s="73"/>
      <c r="AD923" s="73"/>
      <c r="AE923" s="73"/>
      <c r="AF923" s="73"/>
      <c r="AG923" s="73"/>
      <c r="AH923" s="73"/>
      <c r="AI923" s="73"/>
    </row>
    <row r="924" spans="1:35" ht="12.75" x14ac:dyDescent="0.2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  <c r="AA924" s="73"/>
      <c r="AB924" s="73"/>
      <c r="AC924" s="73"/>
      <c r="AD924" s="73"/>
      <c r="AE924" s="73"/>
      <c r="AF924" s="73"/>
      <c r="AG924" s="73"/>
      <c r="AH924" s="73"/>
      <c r="AI924" s="73"/>
    </row>
    <row r="925" spans="1:35" ht="12.75" x14ac:dyDescent="0.2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  <c r="AA925" s="73"/>
      <c r="AB925" s="73"/>
      <c r="AC925" s="73"/>
      <c r="AD925" s="73"/>
      <c r="AE925" s="73"/>
      <c r="AF925" s="73"/>
      <c r="AG925" s="73"/>
      <c r="AH925" s="73"/>
      <c r="AI925" s="73"/>
    </row>
    <row r="926" spans="1:35" ht="12.75" x14ac:dyDescent="0.2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  <c r="AA926" s="73"/>
      <c r="AB926" s="73"/>
      <c r="AC926" s="73"/>
      <c r="AD926" s="73"/>
      <c r="AE926" s="73"/>
      <c r="AF926" s="73"/>
      <c r="AG926" s="73"/>
      <c r="AH926" s="73"/>
      <c r="AI926" s="73"/>
    </row>
    <row r="927" spans="1:35" ht="12.75" x14ac:dyDescent="0.2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  <c r="AA927" s="73"/>
      <c r="AB927" s="73"/>
      <c r="AC927" s="73"/>
      <c r="AD927" s="73"/>
      <c r="AE927" s="73"/>
      <c r="AF927" s="73"/>
      <c r="AG927" s="73"/>
      <c r="AH927" s="73"/>
      <c r="AI927" s="73"/>
    </row>
    <row r="928" spans="1:35" ht="12.75" x14ac:dyDescent="0.2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  <c r="AA928" s="73"/>
      <c r="AB928" s="73"/>
      <c r="AC928" s="73"/>
      <c r="AD928" s="73"/>
      <c r="AE928" s="73"/>
      <c r="AF928" s="73"/>
      <c r="AG928" s="73"/>
      <c r="AH928" s="73"/>
      <c r="AI928" s="73"/>
    </row>
    <row r="929" spans="1:35" ht="12.75" x14ac:dyDescent="0.2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  <c r="AA929" s="73"/>
      <c r="AB929" s="73"/>
      <c r="AC929" s="73"/>
      <c r="AD929" s="73"/>
      <c r="AE929" s="73"/>
      <c r="AF929" s="73"/>
      <c r="AG929" s="73"/>
      <c r="AH929" s="73"/>
      <c r="AI929" s="73"/>
    </row>
    <row r="930" spans="1:35" ht="12.75" x14ac:dyDescent="0.2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  <c r="AA930" s="73"/>
      <c r="AB930" s="73"/>
      <c r="AC930" s="73"/>
      <c r="AD930" s="73"/>
      <c r="AE930" s="73"/>
      <c r="AF930" s="73"/>
      <c r="AG930" s="73"/>
      <c r="AH930" s="73"/>
      <c r="AI930" s="73"/>
    </row>
    <row r="931" spans="1:35" ht="12.75" x14ac:dyDescent="0.2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  <c r="AA931" s="73"/>
      <c r="AB931" s="73"/>
      <c r="AC931" s="73"/>
      <c r="AD931" s="73"/>
      <c r="AE931" s="73"/>
      <c r="AF931" s="73"/>
      <c r="AG931" s="73"/>
      <c r="AH931" s="73"/>
      <c r="AI931" s="73"/>
    </row>
    <row r="932" spans="1:35" ht="12.75" x14ac:dyDescent="0.2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  <c r="AA932" s="73"/>
      <c r="AB932" s="73"/>
      <c r="AC932" s="73"/>
      <c r="AD932" s="73"/>
      <c r="AE932" s="73"/>
      <c r="AF932" s="73"/>
      <c r="AG932" s="73"/>
      <c r="AH932" s="73"/>
      <c r="AI932" s="73"/>
    </row>
    <row r="933" spans="1:35" ht="12.75" x14ac:dyDescent="0.2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  <c r="AA933" s="73"/>
      <c r="AB933" s="73"/>
      <c r="AC933" s="73"/>
      <c r="AD933" s="73"/>
      <c r="AE933" s="73"/>
      <c r="AF933" s="73"/>
      <c r="AG933" s="73"/>
      <c r="AH933" s="73"/>
      <c r="AI933" s="73"/>
    </row>
    <row r="934" spans="1:35" ht="12.75" x14ac:dyDescent="0.2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  <c r="AA934" s="73"/>
      <c r="AB934" s="73"/>
      <c r="AC934" s="73"/>
      <c r="AD934" s="73"/>
      <c r="AE934" s="73"/>
      <c r="AF934" s="73"/>
      <c r="AG934" s="73"/>
      <c r="AH934" s="73"/>
      <c r="AI934" s="73"/>
    </row>
    <row r="935" spans="1:35" ht="12.75" x14ac:dyDescent="0.2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  <c r="AA935" s="73"/>
      <c r="AB935" s="73"/>
      <c r="AC935" s="73"/>
      <c r="AD935" s="73"/>
      <c r="AE935" s="73"/>
      <c r="AF935" s="73"/>
      <c r="AG935" s="73"/>
      <c r="AH935" s="73"/>
      <c r="AI935" s="73"/>
    </row>
    <row r="936" spans="1:35" ht="12.75" x14ac:dyDescent="0.2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  <c r="AA936" s="73"/>
      <c r="AB936" s="73"/>
      <c r="AC936" s="73"/>
      <c r="AD936" s="73"/>
      <c r="AE936" s="73"/>
      <c r="AF936" s="73"/>
      <c r="AG936" s="73"/>
      <c r="AH936" s="73"/>
      <c r="AI936" s="73"/>
    </row>
    <row r="937" spans="1:35" ht="12.75" x14ac:dyDescent="0.2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  <c r="AA937" s="73"/>
      <c r="AB937" s="73"/>
      <c r="AC937" s="73"/>
      <c r="AD937" s="73"/>
      <c r="AE937" s="73"/>
      <c r="AF937" s="73"/>
      <c r="AG937" s="73"/>
      <c r="AH937" s="73"/>
      <c r="AI937" s="73"/>
    </row>
    <row r="938" spans="1:35" ht="12.75" x14ac:dyDescent="0.2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  <c r="AA938" s="73"/>
      <c r="AB938" s="73"/>
      <c r="AC938" s="73"/>
      <c r="AD938" s="73"/>
      <c r="AE938" s="73"/>
      <c r="AF938" s="73"/>
      <c r="AG938" s="73"/>
      <c r="AH938" s="73"/>
      <c r="AI938" s="73"/>
    </row>
    <row r="939" spans="1:35" ht="12.75" x14ac:dyDescent="0.2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  <c r="AA939" s="73"/>
      <c r="AB939" s="73"/>
      <c r="AC939" s="73"/>
      <c r="AD939" s="73"/>
      <c r="AE939" s="73"/>
      <c r="AF939" s="73"/>
      <c r="AG939" s="73"/>
      <c r="AH939" s="73"/>
      <c r="AI939" s="73"/>
    </row>
    <row r="940" spans="1:35" ht="12.75" x14ac:dyDescent="0.2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  <c r="AA940" s="73"/>
      <c r="AB940" s="73"/>
      <c r="AC940" s="73"/>
      <c r="AD940" s="73"/>
      <c r="AE940" s="73"/>
      <c r="AF940" s="73"/>
      <c r="AG940" s="73"/>
      <c r="AH940" s="73"/>
      <c r="AI940" s="73"/>
    </row>
    <row r="941" spans="1:35" ht="12.75" x14ac:dyDescent="0.2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  <c r="AA941" s="73"/>
      <c r="AB941" s="73"/>
      <c r="AC941" s="73"/>
      <c r="AD941" s="73"/>
      <c r="AE941" s="73"/>
      <c r="AF941" s="73"/>
      <c r="AG941" s="73"/>
      <c r="AH941" s="73"/>
      <c r="AI941" s="73"/>
    </row>
    <row r="942" spans="1:35" ht="12.75" x14ac:dyDescent="0.2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  <c r="AA942" s="73"/>
      <c r="AB942" s="73"/>
      <c r="AC942" s="73"/>
      <c r="AD942" s="73"/>
      <c r="AE942" s="73"/>
      <c r="AF942" s="73"/>
      <c r="AG942" s="73"/>
      <c r="AH942" s="73"/>
      <c r="AI942" s="73"/>
    </row>
    <row r="943" spans="1:35" ht="12.75" x14ac:dyDescent="0.2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  <c r="AA943" s="73"/>
      <c r="AB943" s="73"/>
      <c r="AC943" s="73"/>
      <c r="AD943" s="73"/>
      <c r="AE943" s="73"/>
      <c r="AF943" s="73"/>
      <c r="AG943" s="73"/>
      <c r="AH943" s="73"/>
      <c r="AI943" s="73"/>
    </row>
    <row r="944" spans="1:35" ht="12.75" x14ac:dyDescent="0.2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  <c r="AA944" s="73"/>
      <c r="AB944" s="73"/>
      <c r="AC944" s="73"/>
      <c r="AD944" s="73"/>
      <c r="AE944" s="73"/>
      <c r="AF944" s="73"/>
      <c r="AG944" s="73"/>
      <c r="AH944" s="73"/>
      <c r="AI944" s="73"/>
    </row>
    <row r="945" spans="1:35" ht="12.75" x14ac:dyDescent="0.2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  <c r="AA945" s="73"/>
      <c r="AB945" s="73"/>
      <c r="AC945" s="73"/>
      <c r="AD945" s="73"/>
      <c r="AE945" s="73"/>
      <c r="AF945" s="73"/>
      <c r="AG945" s="73"/>
      <c r="AH945" s="73"/>
      <c r="AI945" s="73"/>
    </row>
    <row r="946" spans="1:35" ht="12.75" x14ac:dyDescent="0.2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  <c r="AA946" s="73"/>
      <c r="AB946" s="73"/>
      <c r="AC946" s="73"/>
      <c r="AD946" s="73"/>
      <c r="AE946" s="73"/>
      <c r="AF946" s="73"/>
      <c r="AG946" s="73"/>
      <c r="AH946" s="73"/>
      <c r="AI946" s="73"/>
    </row>
    <row r="947" spans="1:35" ht="12.75" x14ac:dyDescent="0.2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  <c r="AA947" s="73"/>
      <c r="AB947" s="73"/>
      <c r="AC947" s="73"/>
      <c r="AD947" s="73"/>
      <c r="AE947" s="73"/>
      <c r="AF947" s="73"/>
      <c r="AG947" s="73"/>
      <c r="AH947" s="73"/>
      <c r="AI947" s="73"/>
    </row>
    <row r="948" spans="1:35" ht="12.75" x14ac:dyDescent="0.2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  <c r="AA948" s="73"/>
      <c r="AB948" s="73"/>
      <c r="AC948" s="73"/>
      <c r="AD948" s="73"/>
      <c r="AE948" s="73"/>
      <c r="AF948" s="73"/>
      <c r="AG948" s="73"/>
      <c r="AH948" s="73"/>
      <c r="AI948" s="73"/>
    </row>
    <row r="949" spans="1:35" ht="12.75" x14ac:dyDescent="0.2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  <c r="AA949" s="73"/>
      <c r="AB949" s="73"/>
      <c r="AC949" s="73"/>
      <c r="AD949" s="73"/>
      <c r="AE949" s="73"/>
      <c r="AF949" s="73"/>
      <c r="AG949" s="73"/>
      <c r="AH949" s="73"/>
      <c r="AI949" s="73"/>
    </row>
    <row r="950" spans="1:35" ht="12.75" x14ac:dyDescent="0.2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  <c r="AA950" s="73"/>
      <c r="AB950" s="73"/>
      <c r="AC950" s="73"/>
      <c r="AD950" s="73"/>
      <c r="AE950" s="73"/>
      <c r="AF950" s="73"/>
      <c r="AG950" s="73"/>
      <c r="AH950" s="73"/>
      <c r="AI950" s="73"/>
    </row>
    <row r="951" spans="1:35" ht="12.75" x14ac:dyDescent="0.2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  <c r="AA951" s="73"/>
      <c r="AB951" s="73"/>
      <c r="AC951" s="73"/>
      <c r="AD951" s="73"/>
      <c r="AE951" s="73"/>
      <c r="AF951" s="73"/>
      <c r="AG951" s="73"/>
      <c r="AH951" s="73"/>
      <c r="AI951" s="73"/>
    </row>
    <row r="952" spans="1:35" ht="12.75" x14ac:dyDescent="0.2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  <c r="AA952" s="73"/>
      <c r="AB952" s="73"/>
      <c r="AC952" s="73"/>
      <c r="AD952" s="73"/>
      <c r="AE952" s="73"/>
      <c r="AF952" s="73"/>
      <c r="AG952" s="73"/>
      <c r="AH952" s="73"/>
      <c r="AI952" s="73"/>
    </row>
    <row r="953" spans="1:35" ht="12.75" x14ac:dyDescent="0.2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  <c r="AA953" s="73"/>
      <c r="AB953" s="73"/>
      <c r="AC953" s="73"/>
      <c r="AD953" s="73"/>
      <c r="AE953" s="73"/>
      <c r="AF953" s="73"/>
      <c r="AG953" s="73"/>
      <c r="AH953" s="73"/>
      <c r="AI953" s="73"/>
    </row>
    <row r="954" spans="1:35" ht="12.75" x14ac:dyDescent="0.2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  <c r="AA954" s="73"/>
      <c r="AB954" s="73"/>
      <c r="AC954" s="73"/>
      <c r="AD954" s="73"/>
      <c r="AE954" s="73"/>
      <c r="AF954" s="73"/>
      <c r="AG954" s="73"/>
      <c r="AH954" s="73"/>
      <c r="AI954" s="73"/>
    </row>
    <row r="955" spans="1:35" ht="12.75" x14ac:dyDescent="0.2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  <c r="AA955" s="73"/>
      <c r="AB955" s="73"/>
      <c r="AC955" s="73"/>
      <c r="AD955" s="73"/>
      <c r="AE955" s="73"/>
      <c r="AF955" s="73"/>
      <c r="AG955" s="73"/>
      <c r="AH955" s="73"/>
      <c r="AI955" s="73"/>
    </row>
    <row r="956" spans="1:35" ht="12.75" x14ac:dyDescent="0.2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  <c r="AA956" s="73"/>
      <c r="AB956" s="73"/>
      <c r="AC956" s="73"/>
      <c r="AD956" s="73"/>
      <c r="AE956" s="73"/>
      <c r="AF956" s="73"/>
      <c r="AG956" s="73"/>
      <c r="AH956" s="73"/>
      <c r="AI956" s="73"/>
    </row>
    <row r="957" spans="1:35" ht="12.75" x14ac:dyDescent="0.2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  <c r="AA957" s="73"/>
      <c r="AB957" s="73"/>
      <c r="AC957" s="73"/>
      <c r="AD957" s="73"/>
      <c r="AE957" s="73"/>
      <c r="AF957" s="73"/>
      <c r="AG957" s="73"/>
      <c r="AH957" s="73"/>
      <c r="AI957" s="73"/>
    </row>
    <row r="958" spans="1:35" ht="12.75" x14ac:dyDescent="0.2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  <c r="AA958" s="73"/>
      <c r="AB958" s="73"/>
      <c r="AC958" s="73"/>
      <c r="AD958" s="73"/>
      <c r="AE958" s="73"/>
      <c r="AF958" s="73"/>
      <c r="AG958" s="73"/>
      <c r="AH958" s="73"/>
      <c r="AI958" s="73"/>
    </row>
    <row r="959" spans="1:35" ht="12.75" x14ac:dyDescent="0.2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  <c r="AA959" s="73"/>
      <c r="AB959" s="73"/>
      <c r="AC959" s="73"/>
      <c r="AD959" s="73"/>
      <c r="AE959" s="73"/>
      <c r="AF959" s="73"/>
      <c r="AG959" s="73"/>
      <c r="AH959" s="73"/>
      <c r="AI959" s="73"/>
    </row>
    <row r="960" spans="1:35" ht="12.75" x14ac:dyDescent="0.2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  <c r="AA960" s="73"/>
      <c r="AB960" s="73"/>
      <c r="AC960" s="73"/>
      <c r="AD960" s="73"/>
      <c r="AE960" s="73"/>
      <c r="AF960" s="73"/>
      <c r="AG960" s="73"/>
      <c r="AH960" s="73"/>
      <c r="AI960" s="73"/>
    </row>
    <row r="961" spans="1:35" ht="12.75" x14ac:dyDescent="0.2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  <c r="AA961" s="73"/>
      <c r="AB961" s="73"/>
      <c r="AC961" s="73"/>
      <c r="AD961" s="73"/>
      <c r="AE961" s="73"/>
      <c r="AF961" s="73"/>
      <c r="AG961" s="73"/>
      <c r="AH961" s="73"/>
      <c r="AI961" s="73"/>
    </row>
    <row r="962" spans="1:35" ht="12.75" x14ac:dyDescent="0.2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  <c r="AA962" s="73"/>
      <c r="AB962" s="73"/>
      <c r="AC962" s="73"/>
      <c r="AD962" s="73"/>
      <c r="AE962" s="73"/>
      <c r="AF962" s="73"/>
      <c r="AG962" s="73"/>
      <c r="AH962" s="73"/>
      <c r="AI962" s="73"/>
    </row>
    <row r="963" spans="1:35" ht="12.75" x14ac:dyDescent="0.2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  <c r="AA963" s="73"/>
      <c r="AB963" s="73"/>
      <c r="AC963" s="73"/>
      <c r="AD963" s="73"/>
      <c r="AE963" s="73"/>
      <c r="AF963" s="73"/>
      <c r="AG963" s="73"/>
      <c r="AH963" s="73"/>
      <c r="AI963" s="73"/>
    </row>
    <row r="964" spans="1:35" ht="12.75" x14ac:dyDescent="0.2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  <c r="AA964" s="73"/>
      <c r="AB964" s="73"/>
      <c r="AC964" s="73"/>
      <c r="AD964" s="73"/>
      <c r="AE964" s="73"/>
      <c r="AF964" s="73"/>
      <c r="AG964" s="73"/>
      <c r="AH964" s="73"/>
      <c r="AI964" s="73"/>
    </row>
    <row r="965" spans="1:35" ht="12.75" x14ac:dyDescent="0.2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  <c r="AA965" s="73"/>
      <c r="AB965" s="73"/>
      <c r="AC965" s="73"/>
      <c r="AD965" s="73"/>
      <c r="AE965" s="73"/>
      <c r="AF965" s="73"/>
      <c r="AG965" s="73"/>
      <c r="AH965" s="73"/>
      <c r="AI965" s="73"/>
    </row>
    <row r="966" spans="1:35" ht="12.75" x14ac:dyDescent="0.2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  <c r="AA966" s="73"/>
      <c r="AB966" s="73"/>
      <c r="AC966" s="73"/>
      <c r="AD966" s="73"/>
      <c r="AE966" s="73"/>
      <c r="AF966" s="73"/>
      <c r="AG966" s="73"/>
      <c r="AH966" s="73"/>
      <c r="AI966" s="73"/>
    </row>
    <row r="967" spans="1:35" ht="12.75" x14ac:dyDescent="0.2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  <c r="AA967" s="73"/>
      <c r="AB967" s="73"/>
      <c r="AC967" s="73"/>
      <c r="AD967" s="73"/>
      <c r="AE967" s="73"/>
      <c r="AF967" s="73"/>
      <c r="AG967" s="73"/>
      <c r="AH967" s="73"/>
      <c r="AI967" s="73"/>
    </row>
    <row r="968" spans="1:35" ht="12.75" x14ac:dyDescent="0.2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  <c r="AA968" s="73"/>
      <c r="AB968" s="73"/>
      <c r="AC968" s="73"/>
      <c r="AD968" s="73"/>
      <c r="AE968" s="73"/>
      <c r="AF968" s="73"/>
      <c r="AG968" s="73"/>
      <c r="AH968" s="73"/>
      <c r="AI968" s="73"/>
    </row>
    <row r="969" spans="1:35" ht="12.75" x14ac:dyDescent="0.2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  <c r="AA969" s="73"/>
      <c r="AB969" s="73"/>
      <c r="AC969" s="73"/>
      <c r="AD969" s="73"/>
      <c r="AE969" s="73"/>
      <c r="AF969" s="73"/>
      <c r="AG969" s="73"/>
      <c r="AH969" s="73"/>
      <c r="AI969" s="73"/>
    </row>
    <row r="970" spans="1:35" ht="12.75" x14ac:dyDescent="0.2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  <c r="AA970" s="73"/>
      <c r="AB970" s="73"/>
      <c r="AC970" s="73"/>
      <c r="AD970" s="73"/>
      <c r="AE970" s="73"/>
      <c r="AF970" s="73"/>
      <c r="AG970" s="73"/>
      <c r="AH970" s="73"/>
      <c r="AI970" s="73"/>
    </row>
    <row r="971" spans="1:35" ht="12.75" x14ac:dyDescent="0.2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  <c r="AA971" s="73"/>
      <c r="AB971" s="73"/>
      <c r="AC971" s="73"/>
      <c r="AD971" s="73"/>
      <c r="AE971" s="73"/>
      <c r="AF971" s="73"/>
      <c r="AG971" s="73"/>
      <c r="AH971" s="73"/>
      <c r="AI971" s="73"/>
    </row>
    <row r="972" spans="1:35" ht="12.75" x14ac:dyDescent="0.2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  <c r="AA972" s="73"/>
      <c r="AB972" s="73"/>
      <c r="AC972" s="73"/>
      <c r="AD972" s="73"/>
      <c r="AE972" s="73"/>
      <c r="AF972" s="73"/>
      <c r="AG972" s="73"/>
      <c r="AH972" s="73"/>
      <c r="AI972" s="73"/>
    </row>
    <row r="973" spans="1:35" ht="12.75" x14ac:dyDescent="0.2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  <c r="AA973" s="73"/>
      <c r="AB973" s="73"/>
      <c r="AC973" s="73"/>
      <c r="AD973" s="73"/>
      <c r="AE973" s="73"/>
      <c r="AF973" s="73"/>
      <c r="AG973" s="73"/>
      <c r="AH973" s="73"/>
      <c r="AI973" s="73"/>
    </row>
    <row r="974" spans="1:35" ht="12.75" x14ac:dyDescent="0.2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  <c r="AA974" s="73"/>
      <c r="AB974" s="73"/>
      <c r="AC974" s="73"/>
      <c r="AD974" s="73"/>
      <c r="AE974" s="73"/>
      <c r="AF974" s="73"/>
      <c r="AG974" s="73"/>
      <c r="AH974" s="73"/>
      <c r="AI974" s="73"/>
    </row>
    <row r="975" spans="1:35" ht="12.75" x14ac:dyDescent="0.2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  <c r="AA975" s="73"/>
      <c r="AB975" s="73"/>
      <c r="AC975" s="73"/>
      <c r="AD975" s="73"/>
      <c r="AE975" s="73"/>
      <c r="AF975" s="73"/>
      <c r="AG975" s="73"/>
      <c r="AH975" s="73"/>
      <c r="AI975" s="73"/>
    </row>
    <row r="976" spans="1:35" ht="12.75" x14ac:dyDescent="0.2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  <c r="AA976" s="73"/>
      <c r="AB976" s="73"/>
      <c r="AC976" s="73"/>
      <c r="AD976" s="73"/>
      <c r="AE976" s="73"/>
      <c r="AF976" s="73"/>
      <c r="AG976" s="73"/>
      <c r="AH976" s="73"/>
      <c r="AI976" s="73"/>
    </row>
    <row r="977" spans="1:35" ht="12.75" x14ac:dyDescent="0.2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  <c r="AA977" s="73"/>
      <c r="AB977" s="73"/>
      <c r="AC977" s="73"/>
      <c r="AD977" s="73"/>
      <c r="AE977" s="73"/>
      <c r="AF977" s="73"/>
      <c r="AG977" s="73"/>
      <c r="AH977" s="73"/>
      <c r="AI977" s="73"/>
    </row>
    <row r="978" spans="1:35" ht="12.75" x14ac:dyDescent="0.2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  <c r="AA978" s="73"/>
      <c r="AB978" s="73"/>
      <c r="AC978" s="73"/>
      <c r="AD978" s="73"/>
      <c r="AE978" s="73"/>
      <c r="AF978" s="73"/>
      <c r="AG978" s="73"/>
      <c r="AH978" s="73"/>
      <c r="AI978" s="73"/>
    </row>
    <row r="979" spans="1:35" ht="12.75" x14ac:dyDescent="0.2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  <c r="AA979" s="73"/>
      <c r="AB979" s="73"/>
      <c r="AC979" s="73"/>
      <c r="AD979" s="73"/>
      <c r="AE979" s="73"/>
      <c r="AF979" s="73"/>
      <c r="AG979" s="73"/>
      <c r="AH979" s="73"/>
      <c r="AI979" s="73"/>
    </row>
    <row r="980" spans="1:35" ht="12.75" x14ac:dyDescent="0.2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  <c r="AA980" s="73"/>
      <c r="AB980" s="73"/>
      <c r="AC980" s="73"/>
      <c r="AD980" s="73"/>
      <c r="AE980" s="73"/>
      <c r="AF980" s="73"/>
      <c r="AG980" s="73"/>
      <c r="AH980" s="73"/>
      <c r="AI980" s="73"/>
    </row>
    <row r="981" spans="1:35" ht="12.75" x14ac:dyDescent="0.2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  <c r="AA981" s="73"/>
      <c r="AB981" s="73"/>
      <c r="AC981" s="73"/>
      <c r="AD981" s="73"/>
      <c r="AE981" s="73"/>
      <c r="AF981" s="73"/>
      <c r="AG981" s="73"/>
      <c r="AH981" s="73"/>
      <c r="AI981" s="73"/>
    </row>
    <row r="982" spans="1:35" ht="12.75" x14ac:dyDescent="0.2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  <c r="AA982" s="73"/>
      <c r="AB982" s="73"/>
      <c r="AC982" s="73"/>
      <c r="AD982" s="73"/>
      <c r="AE982" s="73"/>
      <c r="AF982" s="73"/>
      <c r="AG982" s="73"/>
      <c r="AH982" s="73"/>
      <c r="AI982" s="73"/>
    </row>
    <row r="983" spans="1:35" ht="12.75" x14ac:dyDescent="0.2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  <c r="AA983" s="73"/>
      <c r="AB983" s="73"/>
      <c r="AC983" s="73"/>
      <c r="AD983" s="73"/>
      <c r="AE983" s="73"/>
      <c r="AF983" s="73"/>
      <c r="AG983" s="73"/>
      <c r="AH983" s="73"/>
      <c r="AI983" s="73"/>
    </row>
    <row r="984" spans="1:35" ht="12.75" x14ac:dyDescent="0.2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  <c r="AA984" s="73"/>
      <c r="AB984" s="73"/>
      <c r="AC984" s="73"/>
      <c r="AD984" s="73"/>
      <c r="AE984" s="73"/>
      <c r="AF984" s="73"/>
      <c r="AG984" s="73"/>
      <c r="AH984" s="73"/>
      <c r="AI984" s="73"/>
    </row>
    <row r="985" spans="1:35" ht="12.75" x14ac:dyDescent="0.2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  <c r="AA985" s="73"/>
      <c r="AB985" s="73"/>
      <c r="AC985" s="73"/>
      <c r="AD985" s="73"/>
      <c r="AE985" s="73"/>
      <c r="AF985" s="73"/>
      <c r="AG985" s="73"/>
      <c r="AH985" s="73"/>
      <c r="AI985" s="73"/>
    </row>
    <row r="986" spans="1:35" ht="12.75" x14ac:dyDescent="0.2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  <c r="AA986" s="73"/>
      <c r="AB986" s="73"/>
      <c r="AC986" s="73"/>
      <c r="AD986" s="73"/>
      <c r="AE986" s="73"/>
      <c r="AF986" s="73"/>
      <c r="AG986" s="73"/>
      <c r="AH986" s="73"/>
      <c r="AI986" s="73"/>
    </row>
    <row r="987" spans="1:35" ht="12.75" x14ac:dyDescent="0.2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  <c r="AA987" s="73"/>
      <c r="AB987" s="73"/>
      <c r="AC987" s="73"/>
      <c r="AD987" s="73"/>
      <c r="AE987" s="73"/>
      <c r="AF987" s="73"/>
      <c r="AG987" s="73"/>
      <c r="AH987" s="73"/>
      <c r="AI987" s="73"/>
    </row>
    <row r="988" spans="1:35" ht="12.75" x14ac:dyDescent="0.2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  <c r="AA988" s="73"/>
      <c r="AB988" s="73"/>
      <c r="AC988" s="73"/>
      <c r="AD988" s="73"/>
      <c r="AE988" s="73"/>
      <c r="AF988" s="73"/>
      <c r="AG988" s="73"/>
      <c r="AH988" s="73"/>
      <c r="AI988" s="73"/>
    </row>
    <row r="989" spans="1:35" ht="12.75" x14ac:dyDescent="0.2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  <c r="AA989" s="73"/>
      <c r="AB989" s="73"/>
      <c r="AC989" s="73"/>
      <c r="AD989" s="73"/>
      <c r="AE989" s="73"/>
      <c r="AF989" s="73"/>
      <c r="AG989" s="73"/>
      <c r="AH989" s="73"/>
      <c r="AI989" s="73"/>
    </row>
    <row r="990" spans="1:35" ht="12.75" x14ac:dyDescent="0.2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  <c r="AA990" s="73"/>
      <c r="AB990" s="73"/>
      <c r="AC990" s="73"/>
      <c r="AD990" s="73"/>
      <c r="AE990" s="73"/>
      <c r="AF990" s="73"/>
      <c r="AG990" s="73"/>
      <c r="AH990" s="73"/>
      <c r="AI990" s="73"/>
    </row>
    <row r="991" spans="1:35" ht="12.75" x14ac:dyDescent="0.2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  <c r="AA991" s="73"/>
      <c r="AB991" s="73"/>
      <c r="AC991" s="73"/>
      <c r="AD991" s="73"/>
      <c r="AE991" s="73"/>
      <c r="AF991" s="73"/>
      <c r="AG991" s="73"/>
      <c r="AH991" s="73"/>
      <c r="AI991" s="73"/>
    </row>
    <row r="992" spans="1:35" ht="12.75" x14ac:dyDescent="0.2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  <c r="AA992" s="73"/>
      <c r="AB992" s="73"/>
      <c r="AC992" s="73"/>
      <c r="AD992" s="73"/>
      <c r="AE992" s="73"/>
      <c r="AF992" s="73"/>
      <c r="AG992" s="73"/>
      <c r="AH992" s="73"/>
      <c r="AI992" s="73"/>
    </row>
    <row r="993" spans="1:35" ht="12.75" x14ac:dyDescent="0.2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  <c r="AA993" s="73"/>
      <c r="AB993" s="73"/>
      <c r="AC993" s="73"/>
      <c r="AD993" s="73"/>
      <c r="AE993" s="73"/>
      <c r="AF993" s="73"/>
      <c r="AG993" s="73"/>
      <c r="AH993" s="73"/>
      <c r="AI993" s="73"/>
    </row>
    <row r="994" spans="1:35" ht="12.75" x14ac:dyDescent="0.2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  <c r="AA994" s="73"/>
      <c r="AB994" s="73"/>
      <c r="AC994" s="73"/>
      <c r="AD994" s="73"/>
      <c r="AE994" s="73"/>
      <c r="AF994" s="73"/>
      <c r="AG994" s="73"/>
      <c r="AH994" s="73"/>
      <c r="AI994" s="73"/>
    </row>
    <row r="995" spans="1:35" ht="12.75" x14ac:dyDescent="0.2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  <c r="AA995" s="73"/>
      <c r="AB995" s="73"/>
      <c r="AC995" s="73"/>
      <c r="AD995" s="73"/>
      <c r="AE995" s="73"/>
      <c r="AF995" s="73"/>
      <c r="AG995" s="73"/>
      <c r="AH995" s="73"/>
      <c r="AI995" s="73"/>
    </row>
    <row r="996" spans="1:35" ht="12.75" x14ac:dyDescent="0.2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  <c r="AA996" s="73"/>
      <c r="AB996" s="73"/>
      <c r="AC996" s="73"/>
      <c r="AD996" s="73"/>
      <c r="AE996" s="73"/>
      <c r="AF996" s="73"/>
      <c r="AG996" s="73"/>
      <c r="AH996" s="73"/>
      <c r="AI996" s="73"/>
    </row>
    <row r="997" spans="1:35" ht="12.75" x14ac:dyDescent="0.2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  <c r="AA997" s="73"/>
      <c r="AB997" s="73"/>
      <c r="AC997" s="73"/>
      <c r="AD997" s="73"/>
      <c r="AE997" s="73"/>
      <c r="AF997" s="73"/>
      <c r="AG997" s="73"/>
      <c r="AH997" s="73"/>
      <c r="AI997" s="73"/>
    </row>
    <row r="998" spans="1:35" ht="12.75" x14ac:dyDescent="0.2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  <c r="AA998" s="73"/>
      <c r="AB998" s="73"/>
      <c r="AC998" s="73"/>
      <c r="AD998" s="73"/>
      <c r="AE998" s="73"/>
      <c r="AF998" s="73"/>
      <c r="AG998" s="73"/>
      <c r="AH998" s="73"/>
      <c r="AI998" s="73"/>
    </row>
    <row r="999" spans="1:35" ht="12.75" x14ac:dyDescent="0.2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  <c r="AA999" s="73"/>
      <c r="AB999" s="73"/>
      <c r="AC999" s="73"/>
      <c r="AD999" s="73"/>
      <c r="AE999" s="73"/>
      <c r="AF999" s="73"/>
      <c r="AG999" s="73"/>
      <c r="AH999" s="73"/>
      <c r="AI999" s="73"/>
    </row>
    <row r="1000" spans="1:35" ht="12.75" x14ac:dyDescent="0.2">
      <c r="A1000" s="73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  <c r="AA1000" s="73"/>
      <c r="AB1000" s="73"/>
      <c r="AC1000" s="73"/>
      <c r="AD1000" s="73"/>
      <c r="AE1000" s="73"/>
      <c r="AF1000" s="73"/>
      <c r="AG1000" s="73"/>
      <c r="AH1000" s="73"/>
      <c r="AI1000" s="7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0"/>
  <sheetViews>
    <sheetView workbookViewId="0"/>
  </sheetViews>
  <sheetFormatPr defaultColWidth="17.28515625" defaultRowHeight="15" customHeight="1" x14ac:dyDescent="0.2"/>
  <cols>
    <col min="1" max="25" width="9.42578125" customWidth="1"/>
    <col min="26" max="35" width="10" customWidth="1"/>
  </cols>
  <sheetData>
    <row r="1" spans="1:35" ht="13.5" customHeight="1" x14ac:dyDescent="0.2">
      <c r="A1" s="72">
        <v>3.8511999999999998E-2</v>
      </c>
      <c r="B1" s="72">
        <v>3.7356E-2</v>
      </c>
      <c r="C1" s="72">
        <v>3.5465000000000003E-2</v>
      </c>
      <c r="D1" s="72">
        <v>3.4085999999999998E-2</v>
      </c>
      <c r="E1" s="72">
        <v>3.2001000000000002E-2</v>
      </c>
      <c r="F1" s="72">
        <v>3.0440999999999999E-2</v>
      </c>
      <c r="G1" s="72">
        <v>2.9212999999999999E-2</v>
      </c>
      <c r="H1" s="72">
        <v>2.7366000000000001E-2</v>
      </c>
      <c r="I1" s="72">
        <v>2.6280999999999999E-2</v>
      </c>
      <c r="J1" s="72">
        <v>2.3390999999999999E-2</v>
      </c>
      <c r="K1" s="72">
        <v>2.1774999999999999E-2</v>
      </c>
      <c r="L1" s="72">
        <v>2.12E-2</v>
      </c>
      <c r="M1" s="72">
        <v>2.0015000000000002E-2</v>
      </c>
      <c r="N1" s="72">
        <v>1.7646999999999999E-2</v>
      </c>
      <c r="O1" s="72">
        <v>1.6874E-2</v>
      </c>
      <c r="P1" s="72">
        <v>1.4426E-2</v>
      </c>
      <c r="Q1" s="72">
        <v>1.2196E-2</v>
      </c>
      <c r="R1" s="72">
        <v>1.0541999999999999E-2</v>
      </c>
      <c r="S1" s="72">
        <v>8.8020000000000008E-3</v>
      </c>
      <c r="T1" s="72">
        <v>7.7590000000000003E-3</v>
      </c>
      <c r="U1" s="72">
        <v>6.7669999999999996E-3</v>
      </c>
      <c r="V1" s="72">
        <v>4.9430000000000003E-3</v>
      </c>
      <c r="W1" s="72">
        <v>3.5070000000000001E-3</v>
      </c>
      <c r="X1" s="72">
        <v>2.967E-3</v>
      </c>
      <c r="Y1" s="72">
        <v>0</v>
      </c>
      <c r="Z1" s="72">
        <v>1.9599999999999999E-4</v>
      </c>
      <c r="AA1" s="72">
        <v>-2.7490000000000001E-3</v>
      </c>
      <c r="AB1" s="72">
        <v>-3.4780000000000002E-3</v>
      </c>
      <c r="AC1" s="72">
        <v>-4.0140000000000002E-3</v>
      </c>
      <c r="AD1" s="72">
        <v>-5.8349999999999999E-3</v>
      </c>
      <c r="AE1" s="72">
        <v>-7.3359999999999996E-3</v>
      </c>
      <c r="AF1" s="72">
        <v>-7.4289999999999998E-3</v>
      </c>
      <c r="AG1" s="72">
        <v>-8.6219999999999995E-3</v>
      </c>
      <c r="AH1" s="72">
        <v>-1.0319E-2</v>
      </c>
      <c r="AI1" s="72">
        <v>-1.0913000000000001E-2</v>
      </c>
    </row>
    <row r="2" spans="1:35" ht="13.5" customHeight="1" x14ac:dyDescent="0.2">
      <c r="A2" s="72">
        <v>3.5754000000000001E-2</v>
      </c>
      <c r="B2" s="72">
        <v>3.4875999999999997E-2</v>
      </c>
      <c r="C2" s="72">
        <v>3.3520000000000001E-2</v>
      </c>
      <c r="D2" s="72">
        <v>3.2613000000000003E-2</v>
      </c>
      <c r="E2" s="72">
        <v>3.0640000000000001E-2</v>
      </c>
      <c r="F2" s="72">
        <v>2.9381000000000001E-2</v>
      </c>
      <c r="G2" s="72">
        <v>2.7945000000000001E-2</v>
      </c>
      <c r="H2" s="72">
        <v>2.6904000000000001E-2</v>
      </c>
      <c r="I2" s="72">
        <v>2.5704000000000001E-2</v>
      </c>
      <c r="J2" s="72">
        <v>2.3297999999999999E-2</v>
      </c>
      <c r="K2" s="72">
        <v>2.1987E-2</v>
      </c>
      <c r="L2" s="72">
        <v>2.1645999999999999E-2</v>
      </c>
      <c r="M2" s="72">
        <v>1.9675999999999999E-2</v>
      </c>
      <c r="N2" s="72">
        <v>1.8436000000000001E-2</v>
      </c>
      <c r="O2" s="72">
        <v>1.7410999999999999E-2</v>
      </c>
      <c r="P2" s="72">
        <v>1.5372E-2</v>
      </c>
      <c r="Q2" s="72">
        <v>1.3207E-2</v>
      </c>
      <c r="R2" s="72">
        <v>1.146E-2</v>
      </c>
      <c r="S2" s="72">
        <v>9.9039999999999996E-3</v>
      </c>
      <c r="T2" s="72">
        <v>7.868E-3</v>
      </c>
      <c r="U2" s="72">
        <v>6.7369999999999999E-3</v>
      </c>
      <c r="V2" s="72">
        <v>4.8250000000000003E-3</v>
      </c>
      <c r="W2" s="72">
        <v>3.8210000000000002E-3</v>
      </c>
      <c r="X2" s="72">
        <v>2.5370000000000002E-3</v>
      </c>
      <c r="Y2" s="72">
        <v>0</v>
      </c>
      <c r="Z2" s="72">
        <v>4.7199999999999998E-4</v>
      </c>
      <c r="AA2" s="72">
        <v>-2.0070000000000001E-3</v>
      </c>
      <c r="AB2" s="72">
        <v>-2.6589999999999999E-3</v>
      </c>
      <c r="AC2" s="72">
        <v>-3.4139999999999999E-3</v>
      </c>
      <c r="AD2" s="72">
        <v>-5.4520000000000002E-3</v>
      </c>
      <c r="AE2" s="72">
        <v>-7.1700000000000002E-3</v>
      </c>
      <c r="AF2" s="72">
        <v>-7.4159999999999998E-3</v>
      </c>
      <c r="AG2" s="72">
        <v>-8.7279999999999996E-3</v>
      </c>
      <c r="AH2" s="72">
        <v>-1.0517E-2</v>
      </c>
      <c r="AI2" s="72">
        <v>-1.1382E-2</v>
      </c>
    </row>
    <row r="3" spans="1:35" ht="13.5" customHeight="1" x14ac:dyDescent="0.2">
      <c r="A3" s="72">
        <v>3.6473999999999999E-2</v>
      </c>
      <c r="B3" s="72">
        <v>3.5694999999999998E-2</v>
      </c>
      <c r="C3" s="72">
        <v>3.4334000000000003E-2</v>
      </c>
      <c r="D3" s="72">
        <v>3.3496999999999999E-2</v>
      </c>
      <c r="E3" s="72">
        <v>3.1868E-2</v>
      </c>
      <c r="F3" s="72">
        <v>3.1104E-2</v>
      </c>
      <c r="G3" s="72">
        <v>2.9564E-2</v>
      </c>
      <c r="H3" s="72">
        <v>2.8386999999999999E-2</v>
      </c>
      <c r="I3" s="72">
        <v>2.6988999999999999E-2</v>
      </c>
      <c r="J3" s="72">
        <v>2.5388999999999998E-2</v>
      </c>
      <c r="K3" s="72">
        <v>2.3949999999999999E-2</v>
      </c>
      <c r="L3" s="72">
        <v>2.2634999999999999E-2</v>
      </c>
      <c r="M3" s="72">
        <v>2.1017999999999998E-2</v>
      </c>
      <c r="N3" s="72">
        <v>1.9449999999999999E-2</v>
      </c>
      <c r="O3" s="72">
        <v>1.8266000000000001E-2</v>
      </c>
      <c r="P3" s="72">
        <v>1.6081000000000002E-2</v>
      </c>
      <c r="Q3" s="72">
        <v>1.3557E-2</v>
      </c>
      <c r="R3" s="72">
        <v>1.1906999999999999E-2</v>
      </c>
      <c r="S3" s="72">
        <v>1.0194E-2</v>
      </c>
      <c r="T3" s="72">
        <v>8.1969999999999994E-3</v>
      </c>
      <c r="U3" s="72">
        <v>6.8469999999999998E-3</v>
      </c>
      <c r="V3" s="72">
        <v>5.3270000000000001E-3</v>
      </c>
      <c r="W3" s="72">
        <v>3.6779999999999998E-3</v>
      </c>
      <c r="X3" s="72">
        <v>2.1059999999999998E-3</v>
      </c>
      <c r="Y3" s="72">
        <v>0</v>
      </c>
      <c r="Z3" s="72">
        <v>-7.3700000000000002E-4</v>
      </c>
      <c r="AA3" s="72">
        <v>-2.784E-3</v>
      </c>
      <c r="AB3" s="72">
        <v>-4.0870000000000004E-3</v>
      </c>
      <c r="AC3" s="72">
        <v>-5.378E-3</v>
      </c>
      <c r="AD3" s="72">
        <v>-6.9959999999999996E-3</v>
      </c>
      <c r="AE3" s="72">
        <v>-8.8920000000000006E-3</v>
      </c>
      <c r="AF3" s="72">
        <v>-9.4649999999999995E-3</v>
      </c>
      <c r="AG3" s="72">
        <v>-1.0992E-2</v>
      </c>
      <c r="AH3" s="72">
        <v>-1.3037999999999999E-2</v>
      </c>
      <c r="AI3" s="72">
        <v>-1.4274999999999999E-2</v>
      </c>
    </row>
    <row r="4" spans="1:35" ht="13.5" customHeight="1" x14ac:dyDescent="0.2">
      <c r="A4" s="72">
        <v>3.9049E-2</v>
      </c>
      <c r="B4" s="72">
        <v>3.8668000000000001E-2</v>
      </c>
      <c r="C4" s="72">
        <v>3.7506999999999999E-2</v>
      </c>
      <c r="D4" s="72">
        <v>3.6413000000000001E-2</v>
      </c>
      <c r="E4" s="72">
        <v>3.4779999999999998E-2</v>
      </c>
      <c r="F4" s="72">
        <v>3.3741E-2</v>
      </c>
      <c r="G4" s="72">
        <v>3.2361000000000001E-2</v>
      </c>
      <c r="H4" s="72">
        <v>3.0741999999999998E-2</v>
      </c>
      <c r="I4" s="72">
        <v>2.9381999999999998E-2</v>
      </c>
      <c r="J4" s="72">
        <v>2.7539000000000001E-2</v>
      </c>
      <c r="K4" s="72">
        <v>2.5766000000000001E-2</v>
      </c>
      <c r="L4" s="72">
        <v>2.4864000000000001E-2</v>
      </c>
      <c r="M4" s="72">
        <v>2.2848E-2</v>
      </c>
      <c r="N4" s="72">
        <v>2.1255E-2</v>
      </c>
      <c r="O4" s="72">
        <v>1.9859000000000002E-2</v>
      </c>
      <c r="P4" s="72">
        <v>1.7658E-2</v>
      </c>
      <c r="Q4" s="72">
        <v>1.5093000000000001E-2</v>
      </c>
      <c r="R4" s="72">
        <v>1.3584000000000001E-2</v>
      </c>
      <c r="S4" s="72">
        <v>1.1343000000000001E-2</v>
      </c>
      <c r="T4" s="72">
        <v>9.4289999999999999E-3</v>
      </c>
      <c r="U4" s="72">
        <v>8.123E-3</v>
      </c>
      <c r="V4" s="72">
        <v>6.1260000000000004E-3</v>
      </c>
      <c r="W4" s="72">
        <v>4.3280000000000002E-3</v>
      </c>
      <c r="X4" s="72">
        <v>2.3939999999999999E-3</v>
      </c>
      <c r="Y4" s="72">
        <v>0</v>
      </c>
      <c r="Z4" s="72">
        <v>-9.2400000000000002E-4</v>
      </c>
      <c r="AA4" s="72">
        <v>-3.1849999999999999E-3</v>
      </c>
      <c r="AB4" s="72">
        <v>-4.6010000000000001E-3</v>
      </c>
      <c r="AC4" s="72">
        <v>-6.1460000000000004E-3</v>
      </c>
      <c r="AD4" s="72">
        <v>-7.535E-3</v>
      </c>
      <c r="AE4" s="72">
        <v>-9.613E-3</v>
      </c>
      <c r="AF4" s="72">
        <v>-1.0723999999999999E-2</v>
      </c>
      <c r="AG4" s="72">
        <v>-1.2357999999999999E-2</v>
      </c>
      <c r="AH4" s="72">
        <v>-1.4375000000000001E-2</v>
      </c>
      <c r="AI4" s="72">
        <v>-1.5803000000000001E-2</v>
      </c>
    </row>
    <row r="5" spans="1:35" ht="13.5" customHeight="1" x14ac:dyDescent="0.2">
      <c r="A5" s="72">
        <v>4.0805000000000001E-2</v>
      </c>
      <c r="B5" s="72">
        <v>4.0547E-2</v>
      </c>
      <c r="C5" s="72">
        <v>3.9627000000000002E-2</v>
      </c>
      <c r="D5" s="72">
        <v>3.8684000000000003E-2</v>
      </c>
      <c r="E5" s="72">
        <v>3.7058000000000001E-2</v>
      </c>
      <c r="F5" s="72">
        <v>3.5855999999999999E-2</v>
      </c>
      <c r="G5" s="72">
        <v>3.4296E-2</v>
      </c>
      <c r="H5" s="72">
        <v>3.2696999999999997E-2</v>
      </c>
      <c r="I5" s="72">
        <v>3.1245999999999999E-2</v>
      </c>
      <c r="J5" s="72">
        <v>2.9274000000000001E-2</v>
      </c>
      <c r="K5" s="72">
        <v>2.7702000000000001E-2</v>
      </c>
      <c r="L5" s="72">
        <v>2.6398000000000001E-2</v>
      </c>
      <c r="M5" s="72">
        <v>2.4587000000000001E-2</v>
      </c>
      <c r="N5" s="72">
        <v>2.2484000000000001E-2</v>
      </c>
      <c r="O5" s="72">
        <v>2.1291999999999998E-2</v>
      </c>
      <c r="P5" s="72">
        <v>1.8932000000000001E-2</v>
      </c>
      <c r="Q5" s="72">
        <v>1.6313999999999999E-2</v>
      </c>
      <c r="R5" s="72">
        <v>1.4256E-2</v>
      </c>
      <c r="S5" s="72">
        <v>1.2444E-2</v>
      </c>
      <c r="T5" s="72">
        <v>1.0185E-2</v>
      </c>
      <c r="U5" s="72">
        <v>8.0389999999999993E-3</v>
      </c>
      <c r="V5" s="72">
        <v>6.1240000000000001E-3</v>
      </c>
      <c r="W5" s="72">
        <v>4.1180000000000001E-3</v>
      </c>
      <c r="X5" s="72">
        <v>2.3930000000000002E-3</v>
      </c>
      <c r="Y5" s="72">
        <v>0</v>
      </c>
      <c r="Z5" s="72">
        <v>-1.0640000000000001E-3</v>
      </c>
      <c r="AA5" s="72">
        <v>-3.4580000000000001E-3</v>
      </c>
      <c r="AB5" s="72">
        <v>-4.8199999999999996E-3</v>
      </c>
      <c r="AC5" s="72">
        <v>-6.7889999999999999E-3</v>
      </c>
      <c r="AD5" s="72">
        <v>-8.4849999999999995E-3</v>
      </c>
      <c r="AE5" s="72">
        <v>-1.0555E-2</v>
      </c>
      <c r="AF5" s="72">
        <v>-1.1792E-2</v>
      </c>
      <c r="AG5" s="72">
        <v>-1.3811E-2</v>
      </c>
      <c r="AH5" s="72">
        <v>-1.6357E-2</v>
      </c>
      <c r="AI5" s="72">
        <v>-1.7755E-2</v>
      </c>
    </row>
    <row r="6" spans="1:35" ht="13.5" customHeight="1" x14ac:dyDescent="0.2">
      <c r="A6" s="72">
        <v>4.0633000000000002E-2</v>
      </c>
      <c r="B6" s="72">
        <v>4.0502000000000003E-2</v>
      </c>
      <c r="C6" s="72">
        <v>3.9490999999999998E-2</v>
      </c>
      <c r="D6" s="72">
        <v>3.8591E-2</v>
      </c>
      <c r="E6" s="72">
        <v>3.7163000000000002E-2</v>
      </c>
      <c r="F6" s="72">
        <v>3.6040999999999997E-2</v>
      </c>
      <c r="G6" s="72">
        <v>3.4453999999999999E-2</v>
      </c>
      <c r="H6" s="72">
        <v>3.2922E-2</v>
      </c>
      <c r="I6" s="72">
        <v>3.1565000000000003E-2</v>
      </c>
      <c r="J6" s="72">
        <v>2.9569000000000002E-2</v>
      </c>
      <c r="K6" s="72">
        <v>2.784E-2</v>
      </c>
      <c r="L6" s="72">
        <v>2.6402999999999999E-2</v>
      </c>
      <c r="M6" s="72">
        <v>2.4381E-2</v>
      </c>
      <c r="N6" s="72">
        <v>2.2726E-2</v>
      </c>
      <c r="O6" s="72">
        <v>2.1079000000000001E-2</v>
      </c>
      <c r="P6" s="72">
        <v>1.8797999999999999E-2</v>
      </c>
      <c r="Q6" s="72">
        <v>1.6487999999999999E-2</v>
      </c>
      <c r="R6" s="72">
        <v>1.4482999999999999E-2</v>
      </c>
      <c r="S6" s="72">
        <v>1.2253E-2</v>
      </c>
      <c r="T6" s="72">
        <v>1.0321E-2</v>
      </c>
      <c r="U6" s="72">
        <v>8.3669999999999994E-3</v>
      </c>
      <c r="V6" s="72">
        <v>6.2170000000000003E-3</v>
      </c>
      <c r="W6" s="72">
        <v>4.5019999999999999E-3</v>
      </c>
      <c r="X6" s="72">
        <v>2.5209999999999998E-3</v>
      </c>
      <c r="Y6" s="72">
        <v>0</v>
      </c>
      <c r="Z6" s="72">
        <v>-1.193E-3</v>
      </c>
      <c r="AA6" s="72">
        <v>-3.385E-3</v>
      </c>
      <c r="AB6" s="72">
        <v>-5.13E-3</v>
      </c>
      <c r="AC6" s="72">
        <v>-7.0660000000000002E-3</v>
      </c>
      <c r="AD6" s="72">
        <v>-8.5039999999999994E-3</v>
      </c>
      <c r="AE6" s="72">
        <v>-1.0711999999999999E-2</v>
      </c>
      <c r="AF6" s="72">
        <v>-1.1943E-2</v>
      </c>
      <c r="AG6" s="72">
        <v>-1.3952000000000001E-2</v>
      </c>
      <c r="AH6" s="72">
        <v>-1.6104E-2</v>
      </c>
      <c r="AI6" s="72">
        <v>-1.8131999999999999E-2</v>
      </c>
    </row>
    <row r="7" spans="1:35" ht="13.5" customHeight="1" x14ac:dyDescent="0.2">
      <c r="A7" s="72">
        <v>3.9593000000000003E-2</v>
      </c>
      <c r="B7" s="72">
        <v>3.9392000000000003E-2</v>
      </c>
      <c r="C7" s="72">
        <v>3.8357000000000002E-2</v>
      </c>
      <c r="D7" s="72">
        <v>3.7361999999999999E-2</v>
      </c>
      <c r="E7" s="72">
        <v>3.5817000000000002E-2</v>
      </c>
      <c r="F7" s="72">
        <v>3.4837E-2</v>
      </c>
      <c r="G7" s="72">
        <v>3.3288999999999999E-2</v>
      </c>
      <c r="H7" s="72">
        <v>3.1890000000000002E-2</v>
      </c>
      <c r="I7" s="72">
        <v>3.0343999999999999E-2</v>
      </c>
      <c r="J7" s="72">
        <v>2.8674000000000002E-2</v>
      </c>
      <c r="K7" s="72">
        <v>2.6967000000000001E-2</v>
      </c>
      <c r="L7" s="72">
        <v>2.5683999999999998E-2</v>
      </c>
      <c r="M7" s="72">
        <v>2.3671000000000001E-2</v>
      </c>
      <c r="N7" s="72">
        <v>2.1992000000000001E-2</v>
      </c>
      <c r="O7" s="72">
        <v>2.0611999999999998E-2</v>
      </c>
      <c r="P7" s="72">
        <v>1.8350000000000002E-2</v>
      </c>
      <c r="Q7" s="72">
        <v>1.6094000000000001E-2</v>
      </c>
      <c r="R7" s="72">
        <v>1.4348E-2</v>
      </c>
      <c r="S7" s="72">
        <v>1.2111E-2</v>
      </c>
      <c r="T7" s="72">
        <v>9.9959999999999997E-3</v>
      </c>
      <c r="U7" s="72">
        <v>8.182E-3</v>
      </c>
      <c r="V7" s="72">
        <v>6.28E-3</v>
      </c>
      <c r="W7" s="72">
        <v>4.2420000000000001E-3</v>
      </c>
      <c r="X7" s="72">
        <v>2.1900000000000001E-3</v>
      </c>
      <c r="Y7" s="72">
        <v>0</v>
      </c>
      <c r="Z7" s="72">
        <v>-1.2049999999999999E-3</v>
      </c>
      <c r="AA7" s="72">
        <v>-3.3500000000000001E-3</v>
      </c>
      <c r="AB7" s="72">
        <v>-4.8500000000000001E-3</v>
      </c>
      <c r="AC7" s="72">
        <v>-6.6909999999999999E-3</v>
      </c>
      <c r="AD7" s="72">
        <v>-8.5310000000000004E-3</v>
      </c>
      <c r="AE7" s="72">
        <v>-1.0293E-2</v>
      </c>
      <c r="AF7" s="72">
        <v>-1.1682E-2</v>
      </c>
      <c r="AG7" s="72">
        <v>-1.3624000000000001E-2</v>
      </c>
      <c r="AH7" s="72">
        <v>-1.5854E-2</v>
      </c>
      <c r="AI7" s="72">
        <v>-1.7427000000000002E-2</v>
      </c>
    </row>
    <row r="8" spans="1:35" ht="13.5" customHeight="1" x14ac:dyDescent="0.2">
      <c r="A8" s="72">
        <v>3.7532000000000003E-2</v>
      </c>
      <c r="B8" s="72">
        <v>3.7190000000000001E-2</v>
      </c>
      <c r="C8" s="72">
        <v>3.6310000000000002E-2</v>
      </c>
      <c r="D8" s="72">
        <v>3.5334999999999998E-2</v>
      </c>
      <c r="E8" s="72">
        <v>3.3867000000000001E-2</v>
      </c>
      <c r="F8" s="72">
        <v>3.2861000000000001E-2</v>
      </c>
      <c r="G8" s="72">
        <v>3.1385000000000003E-2</v>
      </c>
      <c r="H8" s="72">
        <v>3.0176000000000001E-2</v>
      </c>
      <c r="I8" s="72">
        <v>2.8988E-2</v>
      </c>
      <c r="J8" s="72">
        <v>2.7317000000000001E-2</v>
      </c>
      <c r="K8" s="72">
        <v>2.5739000000000001E-2</v>
      </c>
      <c r="L8" s="72">
        <v>2.4448999999999999E-2</v>
      </c>
      <c r="M8" s="72">
        <v>2.2721000000000002E-2</v>
      </c>
      <c r="N8" s="72">
        <v>2.0861000000000001E-2</v>
      </c>
      <c r="O8" s="72">
        <v>1.9768999999999998E-2</v>
      </c>
      <c r="P8" s="72">
        <v>1.7572999999999998E-2</v>
      </c>
      <c r="Q8" s="72">
        <v>1.5521E-2</v>
      </c>
      <c r="R8" s="72">
        <v>1.3613999999999999E-2</v>
      </c>
      <c r="S8" s="72">
        <v>1.1653E-2</v>
      </c>
      <c r="T8" s="72">
        <v>9.6469999999999993E-3</v>
      </c>
      <c r="U8" s="72">
        <v>7.8110000000000002E-3</v>
      </c>
      <c r="V8" s="72">
        <v>5.692E-3</v>
      </c>
      <c r="W8" s="72">
        <v>4.0899999999999999E-3</v>
      </c>
      <c r="X8" s="72">
        <v>2.1090000000000002E-3</v>
      </c>
      <c r="Y8" s="72">
        <v>0</v>
      </c>
      <c r="Z8" s="72">
        <v>-1.1310000000000001E-3</v>
      </c>
      <c r="AA8" s="72">
        <v>-3.1289999999999998E-3</v>
      </c>
      <c r="AB8" s="72">
        <v>-4.5970000000000004E-3</v>
      </c>
      <c r="AC8" s="72">
        <v>-6.3940000000000004E-3</v>
      </c>
      <c r="AD8" s="72">
        <v>-8.038E-3</v>
      </c>
      <c r="AE8" s="72">
        <v>-1.0003E-2</v>
      </c>
      <c r="AF8" s="72">
        <v>-1.1155E-2</v>
      </c>
      <c r="AG8" s="72">
        <v>-1.3037E-2</v>
      </c>
      <c r="AH8" s="72">
        <v>-1.5125E-2</v>
      </c>
      <c r="AI8" s="72">
        <v>-1.66E-2</v>
      </c>
    </row>
    <row r="9" spans="1:35" ht="13.5" customHeight="1" x14ac:dyDescent="0.2">
      <c r="A9" s="72">
        <v>3.6164000000000002E-2</v>
      </c>
      <c r="B9" s="72">
        <v>3.5790000000000002E-2</v>
      </c>
      <c r="C9" s="72">
        <v>3.4699000000000001E-2</v>
      </c>
      <c r="D9" s="72">
        <v>3.3806000000000003E-2</v>
      </c>
      <c r="E9" s="72">
        <v>3.2482999999999998E-2</v>
      </c>
      <c r="F9" s="72">
        <v>3.1413999999999997E-2</v>
      </c>
      <c r="G9" s="72">
        <v>3.0067E-2</v>
      </c>
      <c r="H9" s="72">
        <v>2.8673000000000001E-2</v>
      </c>
      <c r="I9" s="72">
        <v>2.7401999999999999E-2</v>
      </c>
      <c r="J9" s="72">
        <v>2.5807E-2</v>
      </c>
      <c r="K9" s="72">
        <v>2.4441000000000001E-2</v>
      </c>
      <c r="L9" s="72">
        <v>2.3109999999999999E-2</v>
      </c>
      <c r="M9" s="72">
        <v>2.138E-2</v>
      </c>
      <c r="N9" s="72">
        <v>1.9782000000000001E-2</v>
      </c>
      <c r="O9" s="72">
        <v>1.8554999999999999E-2</v>
      </c>
      <c r="P9" s="72">
        <v>1.6479000000000001E-2</v>
      </c>
      <c r="Q9" s="72">
        <v>1.447E-2</v>
      </c>
      <c r="R9" s="72">
        <v>1.2815999999999999E-2</v>
      </c>
      <c r="S9" s="72">
        <v>1.0867E-2</v>
      </c>
      <c r="T9" s="72">
        <v>9.0320000000000001E-3</v>
      </c>
      <c r="U9" s="72">
        <v>7.1879999999999999E-3</v>
      </c>
      <c r="V9" s="72">
        <v>5.4450000000000002E-3</v>
      </c>
      <c r="W9" s="72">
        <v>3.5070000000000001E-3</v>
      </c>
      <c r="X9" s="72">
        <v>1.9810000000000001E-3</v>
      </c>
      <c r="Y9" s="72">
        <v>0</v>
      </c>
      <c r="Z9" s="72">
        <v>-1.464E-3</v>
      </c>
      <c r="AA9" s="72">
        <v>-3.2799999999999999E-3</v>
      </c>
      <c r="AB9" s="72">
        <v>-4.6810000000000003E-3</v>
      </c>
      <c r="AC9" s="72">
        <v>-6.2859999999999999E-3</v>
      </c>
      <c r="AD9" s="72">
        <v>-7.8759999999999993E-3</v>
      </c>
      <c r="AE9" s="72">
        <v>-9.4479999999999998E-3</v>
      </c>
      <c r="AF9" s="72">
        <v>-1.0588E-2</v>
      </c>
      <c r="AG9" s="72">
        <v>-1.2452E-2</v>
      </c>
      <c r="AH9" s="72">
        <v>-1.4419E-2</v>
      </c>
      <c r="AI9" s="72">
        <v>-1.5668999999999999E-2</v>
      </c>
    </row>
    <row r="10" spans="1:35" ht="13.5" customHeight="1" x14ac:dyDescent="0.2">
      <c r="A10" s="72">
        <v>3.4798999999999997E-2</v>
      </c>
      <c r="B10" s="72">
        <v>3.4315999999999999E-2</v>
      </c>
      <c r="C10" s="72">
        <v>3.3320000000000002E-2</v>
      </c>
      <c r="D10" s="72">
        <v>3.2281999999999998E-2</v>
      </c>
      <c r="E10" s="72">
        <v>3.0887999999999999E-2</v>
      </c>
      <c r="F10" s="72">
        <v>2.9940999999999999E-2</v>
      </c>
      <c r="G10" s="72">
        <v>2.861E-2</v>
      </c>
      <c r="H10" s="72">
        <v>2.7396E-2</v>
      </c>
      <c r="I10" s="72">
        <v>2.6145000000000002E-2</v>
      </c>
      <c r="J10" s="72">
        <v>2.4695000000000002E-2</v>
      </c>
      <c r="K10" s="72">
        <v>2.3421000000000001E-2</v>
      </c>
      <c r="L10" s="72">
        <v>2.2179999999999998E-2</v>
      </c>
      <c r="M10" s="72">
        <v>2.0631E-2</v>
      </c>
      <c r="N10" s="72">
        <v>1.916E-2</v>
      </c>
      <c r="O10" s="72">
        <v>1.789E-2</v>
      </c>
      <c r="P10" s="72">
        <v>1.5949999999999999E-2</v>
      </c>
      <c r="Q10" s="72">
        <v>1.4178E-2</v>
      </c>
      <c r="R10" s="72">
        <v>1.2489E-2</v>
      </c>
      <c r="S10" s="72">
        <v>1.0649E-2</v>
      </c>
      <c r="T10" s="72">
        <v>8.8990000000000007E-3</v>
      </c>
      <c r="U10" s="72">
        <v>7.2389999999999998E-3</v>
      </c>
      <c r="V10" s="72">
        <v>5.4279999999999997E-3</v>
      </c>
      <c r="W10" s="72">
        <v>3.7439999999999999E-3</v>
      </c>
      <c r="X10" s="72">
        <v>1.9580000000000001E-3</v>
      </c>
      <c r="Y10" s="72">
        <v>0</v>
      </c>
      <c r="Z10" s="72">
        <v>-1.212E-3</v>
      </c>
      <c r="AA10" s="72">
        <v>-2.8509999999999998E-3</v>
      </c>
      <c r="AB10" s="72">
        <v>-4.2220000000000001E-3</v>
      </c>
      <c r="AC10" s="72">
        <v>-5.6620000000000004E-3</v>
      </c>
      <c r="AD10" s="72">
        <v>-7.3920000000000001E-3</v>
      </c>
      <c r="AE10" s="72">
        <v>-8.9079999999999993E-3</v>
      </c>
      <c r="AF10" s="72">
        <v>-1.0178E-2</v>
      </c>
      <c r="AG10" s="72">
        <v>-1.1624000000000001E-2</v>
      </c>
      <c r="AH10" s="72">
        <v>-1.3476E-2</v>
      </c>
      <c r="AI10" s="72">
        <v>-1.4663000000000001E-2</v>
      </c>
    </row>
    <row r="11" spans="1:35" ht="13.5" customHeight="1" x14ac:dyDescent="0.2">
      <c r="A11" s="72">
        <v>3.3128999999999999E-2</v>
      </c>
      <c r="B11" s="72">
        <v>3.2655999999999998E-2</v>
      </c>
      <c r="C11" s="72">
        <v>3.1690000000000003E-2</v>
      </c>
      <c r="D11" s="72">
        <v>3.0682000000000001E-2</v>
      </c>
      <c r="E11" s="72">
        <v>2.9482999999999999E-2</v>
      </c>
      <c r="F11" s="72">
        <v>2.8431000000000001E-2</v>
      </c>
      <c r="G11" s="72">
        <v>2.7292E-2</v>
      </c>
      <c r="H11" s="72">
        <v>2.6099000000000001E-2</v>
      </c>
      <c r="I11" s="72">
        <v>2.5041999999999998E-2</v>
      </c>
      <c r="J11" s="72">
        <v>2.3546999999999998E-2</v>
      </c>
      <c r="K11" s="72">
        <v>2.2277000000000002E-2</v>
      </c>
      <c r="L11" s="72">
        <v>2.1094000000000002E-2</v>
      </c>
      <c r="M11" s="72">
        <v>1.9654999999999999E-2</v>
      </c>
      <c r="N11" s="72">
        <v>1.8079000000000001E-2</v>
      </c>
      <c r="O11" s="72">
        <v>1.7016E-2</v>
      </c>
      <c r="P11" s="72">
        <v>1.5181999999999999E-2</v>
      </c>
      <c r="Q11" s="72">
        <v>1.346E-2</v>
      </c>
      <c r="R11" s="72">
        <v>1.1788E-2</v>
      </c>
      <c r="S11" s="72">
        <v>1.0033E-2</v>
      </c>
      <c r="T11" s="72">
        <v>8.2550000000000002E-3</v>
      </c>
      <c r="U11" s="72">
        <v>6.5709999999999996E-3</v>
      </c>
      <c r="V11" s="72">
        <v>5.0600000000000003E-3</v>
      </c>
      <c r="W11" s="72">
        <v>3.5279999999999999E-3</v>
      </c>
      <c r="X11" s="72">
        <v>1.673E-3</v>
      </c>
      <c r="Y11" s="72">
        <v>0</v>
      </c>
      <c r="Z11" s="72">
        <v>-1.1429999999999999E-3</v>
      </c>
      <c r="AA11" s="72">
        <v>-2.7820000000000002E-3</v>
      </c>
      <c r="AB11" s="72">
        <v>-4.0940000000000004E-3</v>
      </c>
      <c r="AC11" s="72">
        <v>-5.6600000000000001E-3</v>
      </c>
      <c r="AD11" s="72">
        <v>-7.169E-3</v>
      </c>
      <c r="AE11" s="72">
        <v>-8.633E-3</v>
      </c>
      <c r="AF11" s="72">
        <v>-9.6749999999999996E-3</v>
      </c>
      <c r="AG11" s="72">
        <v>-1.1186E-2</v>
      </c>
      <c r="AH11" s="72">
        <v>-1.2848E-2</v>
      </c>
      <c r="AI11" s="72">
        <v>-1.4010999999999999E-2</v>
      </c>
    </row>
    <row r="12" spans="1:35" ht="13.5" customHeight="1" x14ac:dyDescent="0.2">
      <c r="A12" s="72">
        <v>3.1931000000000001E-2</v>
      </c>
      <c r="B12" s="72">
        <v>3.1476999999999998E-2</v>
      </c>
      <c r="C12" s="72">
        <v>3.0424E-2</v>
      </c>
      <c r="D12" s="72">
        <v>2.9432E-2</v>
      </c>
      <c r="E12" s="72">
        <v>2.8261000000000001E-2</v>
      </c>
      <c r="F12" s="72">
        <v>2.7283999999999999E-2</v>
      </c>
      <c r="G12" s="72">
        <v>2.6065000000000001E-2</v>
      </c>
      <c r="H12" s="72">
        <v>2.4895E-2</v>
      </c>
      <c r="I12" s="72">
        <v>2.3813999999999998E-2</v>
      </c>
      <c r="J12" s="72">
        <v>2.2504E-2</v>
      </c>
      <c r="K12" s="72">
        <v>2.1180000000000001E-2</v>
      </c>
      <c r="L12" s="72">
        <v>1.9966000000000001E-2</v>
      </c>
      <c r="M12" s="72">
        <v>1.8605E-2</v>
      </c>
      <c r="N12" s="72">
        <v>1.7201999999999999E-2</v>
      </c>
      <c r="O12" s="72">
        <v>1.6052E-2</v>
      </c>
      <c r="P12" s="72">
        <v>1.4286E-2</v>
      </c>
      <c r="Q12" s="72">
        <v>1.2762000000000001E-2</v>
      </c>
      <c r="R12" s="72">
        <v>1.1162E-2</v>
      </c>
      <c r="S12" s="72">
        <v>9.5399999999999999E-3</v>
      </c>
      <c r="T12" s="72">
        <v>7.9369999999999996E-3</v>
      </c>
      <c r="U12" s="72">
        <v>6.496E-3</v>
      </c>
      <c r="V12" s="72">
        <v>4.895E-3</v>
      </c>
      <c r="W12" s="72">
        <v>3.2780000000000001E-3</v>
      </c>
      <c r="X12" s="72">
        <v>1.596E-3</v>
      </c>
      <c r="Y12" s="72">
        <v>0</v>
      </c>
      <c r="Z12" s="72">
        <v>-1.1119999999999999E-3</v>
      </c>
      <c r="AA12" s="72">
        <v>-2.7339999999999999E-3</v>
      </c>
      <c r="AB12" s="72">
        <v>-3.9810000000000002E-3</v>
      </c>
      <c r="AC12" s="72">
        <v>-5.2779999999999997E-3</v>
      </c>
      <c r="AD12" s="72">
        <v>-6.829E-3</v>
      </c>
      <c r="AE12" s="72">
        <v>-8.1600000000000006E-3</v>
      </c>
      <c r="AF12" s="72">
        <v>-9.2049999999999996E-3</v>
      </c>
      <c r="AG12" s="72">
        <v>-1.0611000000000001E-2</v>
      </c>
      <c r="AH12" s="72">
        <v>-1.218E-2</v>
      </c>
      <c r="AI12" s="72">
        <v>-1.3217E-2</v>
      </c>
    </row>
    <row r="13" spans="1:35" ht="13.5" customHeight="1" x14ac:dyDescent="0.2">
      <c r="A13" s="72">
        <v>3.0734000000000001E-2</v>
      </c>
      <c r="B13" s="72">
        <v>3.0277999999999999E-2</v>
      </c>
      <c r="C13" s="72">
        <v>2.9315999999999998E-2</v>
      </c>
      <c r="D13" s="72">
        <v>2.8379999999999999E-2</v>
      </c>
      <c r="E13" s="72">
        <v>2.7129E-2</v>
      </c>
      <c r="F13" s="72">
        <v>2.6185E-2</v>
      </c>
      <c r="G13" s="72">
        <v>2.5021000000000002E-2</v>
      </c>
      <c r="H13" s="72">
        <v>2.3987000000000001E-2</v>
      </c>
      <c r="I13" s="72">
        <v>2.2842000000000001E-2</v>
      </c>
      <c r="J13" s="72">
        <v>2.1644E-2</v>
      </c>
      <c r="K13" s="72">
        <v>2.0479000000000001E-2</v>
      </c>
      <c r="L13" s="72">
        <v>1.9359000000000001E-2</v>
      </c>
      <c r="M13" s="72">
        <v>1.7922E-2</v>
      </c>
      <c r="N13" s="72">
        <v>1.6730999999999999E-2</v>
      </c>
      <c r="O13" s="72">
        <v>1.5592E-2</v>
      </c>
      <c r="P13" s="72">
        <v>1.4017999999999999E-2</v>
      </c>
      <c r="Q13" s="72">
        <v>1.2377000000000001E-2</v>
      </c>
      <c r="R13" s="72">
        <v>1.0916E-2</v>
      </c>
      <c r="S13" s="72">
        <v>9.3050000000000008E-3</v>
      </c>
      <c r="T13" s="72">
        <v>7.724E-3</v>
      </c>
      <c r="U13" s="72">
        <v>6.1409999999999998E-3</v>
      </c>
      <c r="V13" s="72">
        <v>4.5909999999999996E-3</v>
      </c>
      <c r="W13" s="72">
        <v>3.1220000000000002E-3</v>
      </c>
      <c r="X13" s="72">
        <v>1.49E-3</v>
      </c>
      <c r="Y13" s="72">
        <v>0</v>
      </c>
      <c r="Z13" s="72">
        <v>-9.6500000000000004E-4</v>
      </c>
      <c r="AA13" s="72">
        <v>-2.4320000000000001E-3</v>
      </c>
      <c r="AB13" s="72">
        <v>-3.581E-3</v>
      </c>
      <c r="AC13" s="72">
        <v>-5.0949999999999997E-3</v>
      </c>
      <c r="AD13" s="72">
        <v>-6.4510000000000001E-3</v>
      </c>
      <c r="AE13" s="72">
        <v>-7.7799999999999996E-3</v>
      </c>
      <c r="AF13" s="72">
        <v>-8.8559999999999993E-3</v>
      </c>
      <c r="AG13" s="72">
        <v>-1.0083E-2</v>
      </c>
      <c r="AH13" s="72">
        <v>-1.1726E-2</v>
      </c>
      <c r="AI13" s="72">
        <v>-1.2668E-2</v>
      </c>
    </row>
    <row r="14" spans="1:35" ht="13.5" customHeight="1" x14ac:dyDescent="0.2">
      <c r="A14" s="72">
        <v>2.9160999999999999E-2</v>
      </c>
      <c r="B14" s="72">
        <v>2.8719000000000001E-2</v>
      </c>
      <c r="C14" s="72">
        <v>2.7817000000000001E-2</v>
      </c>
      <c r="D14" s="72">
        <v>2.6859000000000001E-2</v>
      </c>
      <c r="E14" s="72">
        <v>2.5772E-2</v>
      </c>
      <c r="F14" s="72">
        <v>2.4881E-2</v>
      </c>
      <c r="G14" s="72">
        <v>2.3769999999999999E-2</v>
      </c>
      <c r="H14" s="72">
        <v>2.2686999999999999E-2</v>
      </c>
      <c r="I14" s="72">
        <v>2.1736999999999999E-2</v>
      </c>
      <c r="J14" s="72">
        <v>2.0591999999999999E-2</v>
      </c>
      <c r="K14" s="72">
        <v>1.9428999999999998E-2</v>
      </c>
      <c r="L14" s="72">
        <v>1.8370999999999998E-2</v>
      </c>
      <c r="M14" s="72">
        <v>1.7069000000000001E-2</v>
      </c>
      <c r="N14" s="72">
        <v>1.5796000000000001E-2</v>
      </c>
      <c r="O14" s="72">
        <v>1.4798E-2</v>
      </c>
      <c r="P14" s="72">
        <v>1.3150999999999999E-2</v>
      </c>
      <c r="Q14" s="72">
        <v>1.1712E-2</v>
      </c>
      <c r="R14" s="72">
        <v>1.0238000000000001E-2</v>
      </c>
      <c r="S14" s="72">
        <v>8.744E-3</v>
      </c>
      <c r="T14" s="72">
        <v>7.1650000000000004E-3</v>
      </c>
      <c r="U14" s="72">
        <v>5.79E-3</v>
      </c>
      <c r="V14" s="72">
        <v>4.2839999999999996E-3</v>
      </c>
      <c r="W14" s="72">
        <v>2.9350000000000001E-3</v>
      </c>
      <c r="X14" s="72">
        <v>1.508E-3</v>
      </c>
      <c r="Y14" s="72">
        <v>0</v>
      </c>
      <c r="Z14" s="72">
        <v>-1.0449999999999999E-3</v>
      </c>
      <c r="AA14" s="72">
        <v>-2.3679999999999999E-3</v>
      </c>
      <c r="AB14" s="72">
        <v>-3.5999999999999999E-3</v>
      </c>
      <c r="AC14" s="72">
        <v>-4.8690000000000001E-3</v>
      </c>
      <c r="AD14" s="72">
        <v>-6.1500000000000001E-3</v>
      </c>
      <c r="AE14" s="72">
        <v>-7.4720000000000003E-3</v>
      </c>
      <c r="AF14" s="72">
        <v>-8.4049999999999993E-3</v>
      </c>
      <c r="AG14" s="72">
        <v>-9.7079999999999996E-3</v>
      </c>
      <c r="AH14" s="72">
        <v>-1.1179E-2</v>
      </c>
      <c r="AI14" s="72">
        <v>-1.2109999999999999E-2</v>
      </c>
    </row>
    <row r="15" spans="1:35" ht="13.5" customHeight="1" x14ac:dyDescent="0.2">
      <c r="A15" s="72">
        <v>2.8632999999999999E-2</v>
      </c>
      <c r="B15" s="72">
        <v>2.8178999999999999E-2</v>
      </c>
      <c r="C15" s="72">
        <v>2.7182999999999999E-2</v>
      </c>
      <c r="D15" s="72">
        <v>2.6256000000000002E-2</v>
      </c>
      <c r="E15" s="72">
        <v>2.5083999999999999E-2</v>
      </c>
      <c r="F15" s="72">
        <v>2.4219999999999998E-2</v>
      </c>
      <c r="G15" s="72">
        <v>2.3085000000000001E-2</v>
      </c>
      <c r="H15" s="72">
        <v>2.2037999999999999E-2</v>
      </c>
      <c r="I15" s="72">
        <v>2.0972000000000001E-2</v>
      </c>
      <c r="J15" s="72">
        <v>1.9935999999999999E-2</v>
      </c>
      <c r="K15" s="72">
        <v>1.8796E-2</v>
      </c>
      <c r="L15" s="72">
        <v>1.7769E-2</v>
      </c>
      <c r="M15" s="72">
        <v>1.6531000000000001E-2</v>
      </c>
      <c r="N15" s="72">
        <v>1.5344E-2</v>
      </c>
      <c r="O15" s="72">
        <v>1.4256E-2</v>
      </c>
      <c r="P15" s="72">
        <v>1.2822E-2</v>
      </c>
      <c r="Q15" s="72">
        <v>1.1394E-2</v>
      </c>
      <c r="R15" s="72">
        <v>1.0109999999999999E-2</v>
      </c>
      <c r="S15" s="72">
        <v>8.5500000000000003E-3</v>
      </c>
      <c r="T15" s="72">
        <v>7.1590000000000004E-3</v>
      </c>
      <c r="U15" s="72">
        <v>5.7780000000000001E-3</v>
      </c>
      <c r="V15" s="72">
        <v>4.3229999999999996E-3</v>
      </c>
      <c r="W15" s="72">
        <v>2.911E-3</v>
      </c>
      <c r="X15" s="72">
        <v>1.4809999999999999E-3</v>
      </c>
      <c r="Y15" s="72">
        <v>0</v>
      </c>
      <c r="Z15" s="72">
        <v>-1.003E-3</v>
      </c>
      <c r="AA15" s="72">
        <v>-2.2409999999999999E-3</v>
      </c>
      <c r="AB15" s="72">
        <v>-3.4229999999999998E-3</v>
      </c>
      <c r="AC15" s="72">
        <v>-4.6579999999999998E-3</v>
      </c>
      <c r="AD15" s="72">
        <v>-5.914E-3</v>
      </c>
      <c r="AE15" s="72">
        <v>-6.999E-3</v>
      </c>
      <c r="AF15" s="72">
        <v>-8.0649999999999993E-3</v>
      </c>
      <c r="AG15" s="72">
        <v>-9.2650000000000007E-3</v>
      </c>
      <c r="AH15" s="72">
        <v>-1.0666E-2</v>
      </c>
      <c r="AI15" s="72">
        <v>-1.1495E-2</v>
      </c>
    </row>
    <row r="16" spans="1:35" ht="13.5" customHeight="1" x14ac:dyDescent="0.2">
      <c r="A16" s="72">
        <v>2.7578999999999999E-2</v>
      </c>
      <c r="B16" s="72">
        <v>2.7067999999999998E-2</v>
      </c>
      <c r="C16" s="72">
        <v>2.6169000000000001E-2</v>
      </c>
      <c r="D16" s="72">
        <v>2.5267000000000001E-2</v>
      </c>
      <c r="E16" s="72">
        <v>2.4125000000000001E-2</v>
      </c>
      <c r="F16" s="72">
        <v>2.3236E-2</v>
      </c>
      <c r="G16" s="72">
        <v>2.2197999999999999E-2</v>
      </c>
      <c r="H16" s="72">
        <v>2.1245E-2</v>
      </c>
      <c r="I16" s="72">
        <v>2.0288E-2</v>
      </c>
      <c r="J16" s="72">
        <v>1.9245999999999999E-2</v>
      </c>
      <c r="K16" s="72">
        <v>1.8182E-2</v>
      </c>
      <c r="L16" s="72">
        <v>1.7113E-2</v>
      </c>
      <c r="M16" s="72">
        <v>1.5966000000000001E-2</v>
      </c>
      <c r="N16" s="72">
        <v>1.4763999999999999E-2</v>
      </c>
      <c r="O16" s="72">
        <v>1.3851E-2</v>
      </c>
      <c r="P16" s="72">
        <v>1.2493000000000001E-2</v>
      </c>
      <c r="Q16" s="72">
        <v>1.0977000000000001E-2</v>
      </c>
      <c r="R16" s="72">
        <v>9.7129999999999994E-3</v>
      </c>
      <c r="S16" s="72">
        <v>8.3180000000000007E-3</v>
      </c>
      <c r="T16" s="72">
        <v>6.8170000000000001E-3</v>
      </c>
      <c r="U16" s="72">
        <v>5.4089999999999997E-3</v>
      </c>
      <c r="V16" s="72">
        <v>4.0169999999999997E-3</v>
      </c>
      <c r="W16" s="72">
        <v>2.777E-3</v>
      </c>
      <c r="X16" s="72">
        <v>1.3259999999999999E-3</v>
      </c>
      <c r="Y16" s="72">
        <v>0</v>
      </c>
      <c r="Z16" s="72">
        <v>-9.6500000000000004E-4</v>
      </c>
      <c r="AA16" s="72">
        <v>-2.1649999999999998E-3</v>
      </c>
      <c r="AB16" s="72">
        <v>-3.1770000000000001E-3</v>
      </c>
      <c r="AC16" s="72">
        <v>-4.4799999999999996E-3</v>
      </c>
      <c r="AD16" s="72">
        <v>-5.6220000000000003E-3</v>
      </c>
      <c r="AE16" s="72">
        <v>-6.7869999999999996E-3</v>
      </c>
      <c r="AF16" s="72">
        <v>-7.7460000000000003E-3</v>
      </c>
      <c r="AG16" s="72">
        <v>-9.0019999999999996E-3</v>
      </c>
      <c r="AH16" s="72">
        <v>-1.0325000000000001E-2</v>
      </c>
      <c r="AI16" s="72">
        <v>-1.1207999999999999E-2</v>
      </c>
    </row>
    <row r="17" spans="1:35" ht="13.5" customHeight="1" x14ac:dyDescent="0.2">
      <c r="A17" s="72">
        <v>2.6698E-2</v>
      </c>
      <c r="B17" s="72">
        <v>2.6203000000000001E-2</v>
      </c>
      <c r="C17" s="72">
        <v>2.5269E-2</v>
      </c>
      <c r="D17" s="72">
        <v>2.4339E-2</v>
      </c>
      <c r="E17" s="72">
        <v>2.3257E-2</v>
      </c>
      <c r="F17" s="72">
        <v>2.2409999999999999E-2</v>
      </c>
      <c r="G17" s="72">
        <v>2.1398E-2</v>
      </c>
      <c r="H17" s="72">
        <v>2.0344000000000001E-2</v>
      </c>
      <c r="I17" s="72">
        <v>1.9452000000000001E-2</v>
      </c>
      <c r="J17" s="72">
        <v>1.8425E-2</v>
      </c>
      <c r="K17" s="72">
        <v>1.7427999999999999E-2</v>
      </c>
      <c r="L17" s="72">
        <v>1.6386999999999999E-2</v>
      </c>
      <c r="M17" s="72">
        <v>1.5247999999999999E-2</v>
      </c>
      <c r="N17" s="72">
        <v>1.4186000000000001E-2</v>
      </c>
      <c r="O17" s="72">
        <v>1.3193E-2</v>
      </c>
      <c r="P17" s="72">
        <v>1.1821999999999999E-2</v>
      </c>
      <c r="Q17" s="72">
        <v>1.0545000000000001E-2</v>
      </c>
      <c r="R17" s="72">
        <v>9.2379999999999997E-3</v>
      </c>
      <c r="S17" s="72">
        <v>7.8270000000000006E-3</v>
      </c>
      <c r="T17" s="72">
        <v>6.4859999999999996E-3</v>
      </c>
      <c r="U17" s="72">
        <v>5.1780000000000003E-3</v>
      </c>
      <c r="V17" s="72">
        <v>3.9589999999999998E-3</v>
      </c>
      <c r="W17" s="72">
        <v>2.6250000000000002E-3</v>
      </c>
      <c r="X17" s="72">
        <v>1.323E-3</v>
      </c>
      <c r="Y17" s="72">
        <v>0</v>
      </c>
      <c r="Z17" s="72">
        <v>-9.9099999999999991E-4</v>
      </c>
      <c r="AA17" s="72">
        <v>-2.1510000000000001E-3</v>
      </c>
      <c r="AB17" s="72">
        <v>-3.225E-3</v>
      </c>
      <c r="AC17" s="72">
        <v>-4.398E-3</v>
      </c>
      <c r="AD17" s="72">
        <v>-5.4920000000000004E-3</v>
      </c>
      <c r="AE17" s="72">
        <v>-6.5820000000000002E-3</v>
      </c>
      <c r="AF17" s="72">
        <v>-7.5119999999999996E-3</v>
      </c>
      <c r="AG17" s="72">
        <v>-8.737E-3</v>
      </c>
      <c r="AH17" s="72">
        <v>-9.9310000000000006E-3</v>
      </c>
      <c r="AI17" s="72">
        <v>-1.0802000000000001E-2</v>
      </c>
    </row>
    <row r="18" spans="1:35" ht="13.5" customHeight="1" x14ac:dyDescent="0.2">
      <c r="A18" s="72">
        <v>2.5773999999999998E-2</v>
      </c>
      <c r="B18" s="72">
        <v>2.5298000000000001E-2</v>
      </c>
      <c r="C18" s="72">
        <v>2.4383999999999999E-2</v>
      </c>
      <c r="D18" s="72">
        <v>2.3519000000000002E-2</v>
      </c>
      <c r="E18" s="72">
        <v>2.2502000000000001E-2</v>
      </c>
      <c r="F18" s="72">
        <v>2.164E-2</v>
      </c>
      <c r="G18" s="72">
        <v>2.0615000000000001E-2</v>
      </c>
      <c r="H18" s="72">
        <v>1.9722E-2</v>
      </c>
      <c r="I18" s="72">
        <v>1.8758E-2</v>
      </c>
      <c r="J18" s="72">
        <v>1.7791999999999999E-2</v>
      </c>
      <c r="K18" s="72">
        <v>1.6844999999999999E-2</v>
      </c>
      <c r="L18" s="72">
        <v>1.5821000000000002E-2</v>
      </c>
      <c r="M18" s="72">
        <v>1.4736000000000001E-2</v>
      </c>
      <c r="N18" s="72">
        <v>1.3749000000000001E-2</v>
      </c>
      <c r="O18" s="72">
        <v>1.2744999999999999E-2</v>
      </c>
      <c r="P18" s="72">
        <v>1.1520000000000001E-2</v>
      </c>
      <c r="Q18" s="72">
        <v>1.0196E-2</v>
      </c>
      <c r="R18" s="72">
        <v>9.0019999999999996E-3</v>
      </c>
      <c r="S18" s="72">
        <v>7.6569999999999997E-3</v>
      </c>
      <c r="T18" s="72">
        <v>6.3639999999999999E-3</v>
      </c>
      <c r="U18" s="72">
        <v>5.1580000000000003E-3</v>
      </c>
      <c r="V18" s="72">
        <v>3.862E-3</v>
      </c>
      <c r="W18" s="72">
        <v>2.6020000000000001E-3</v>
      </c>
      <c r="X18" s="72">
        <v>1.289E-3</v>
      </c>
      <c r="Y18" s="72">
        <v>0</v>
      </c>
      <c r="Z18" s="72">
        <v>-9.0700000000000004E-4</v>
      </c>
      <c r="AA18" s="72">
        <v>-1.9629999999999999E-3</v>
      </c>
      <c r="AB18" s="72">
        <v>-2.875E-3</v>
      </c>
      <c r="AC18" s="72">
        <v>-3.9969999999999997E-3</v>
      </c>
      <c r="AD18" s="72">
        <v>-5.097E-3</v>
      </c>
      <c r="AE18" s="72">
        <v>-6.2009999999999999E-3</v>
      </c>
      <c r="AF18" s="72">
        <v>-7.1040000000000001E-3</v>
      </c>
      <c r="AG18" s="72">
        <v>-8.2360000000000003E-3</v>
      </c>
      <c r="AH18" s="72">
        <v>-9.4999999999999998E-3</v>
      </c>
      <c r="AI18" s="72">
        <v>-1.0317E-2</v>
      </c>
    </row>
    <row r="19" spans="1:35" ht="13.5" customHeight="1" x14ac:dyDescent="0.2">
      <c r="A19" s="72">
        <v>2.4830000000000001E-2</v>
      </c>
      <c r="B19" s="72">
        <v>2.4337000000000001E-2</v>
      </c>
      <c r="C19" s="72">
        <v>2.3505999999999999E-2</v>
      </c>
      <c r="D19" s="72">
        <v>2.2606000000000001E-2</v>
      </c>
      <c r="E19" s="72">
        <v>2.1562999999999999E-2</v>
      </c>
      <c r="F19" s="72">
        <v>2.0711E-2</v>
      </c>
      <c r="G19" s="72">
        <v>1.9812E-2</v>
      </c>
      <c r="H19" s="72">
        <v>1.8887999999999999E-2</v>
      </c>
      <c r="I19" s="72">
        <v>1.8053E-2</v>
      </c>
      <c r="J19" s="72">
        <v>1.7146000000000002E-2</v>
      </c>
      <c r="K19" s="72">
        <v>1.6150999999999999E-2</v>
      </c>
      <c r="L19" s="72">
        <v>1.5257E-2</v>
      </c>
      <c r="M19" s="72">
        <v>1.4194999999999999E-2</v>
      </c>
      <c r="N19" s="72">
        <v>1.3084999999999999E-2</v>
      </c>
      <c r="O19" s="72">
        <v>1.2225E-2</v>
      </c>
      <c r="P19" s="72">
        <v>1.1055000000000001E-2</v>
      </c>
      <c r="Q19" s="72">
        <v>9.7959999999999992E-3</v>
      </c>
      <c r="R19" s="72">
        <v>8.5990000000000007E-3</v>
      </c>
      <c r="S19" s="72">
        <v>7.2849999999999998E-3</v>
      </c>
      <c r="T19" s="72">
        <v>5.9909999999999998E-3</v>
      </c>
      <c r="U19" s="72">
        <v>4.8149999999999998E-3</v>
      </c>
      <c r="V19" s="72">
        <v>3.5300000000000002E-3</v>
      </c>
      <c r="W19" s="72">
        <v>2.4120000000000001E-3</v>
      </c>
      <c r="X19" s="72">
        <v>1.1659999999999999E-3</v>
      </c>
      <c r="Y19" s="72">
        <v>0</v>
      </c>
      <c r="Z19" s="72">
        <v>-8.4900000000000004E-4</v>
      </c>
      <c r="AA19" s="72">
        <v>-1.9319999999999999E-3</v>
      </c>
      <c r="AB19" s="72">
        <v>-2.8779999999999999E-3</v>
      </c>
      <c r="AC19" s="72">
        <v>-3.9820000000000003E-3</v>
      </c>
      <c r="AD19" s="72">
        <v>-4.9959999999999996E-3</v>
      </c>
      <c r="AE19" s="72">
        <v>-6.0410000000000004E-3</v>
      </c>
      <c r="AF19" s="72">
        <v>-6.9420000000000003E-3</v>
      </c>
      <c r="AG19" s="72">
        <v>-8.0820000000000006E-3</v>
      </c>
      <c r="AH19" s="72">
        <v>-9.2580000000000006E-3</v>
      </c>
      <c r="AI19" s="72">
        <v>-1.0066E-2</v>
      </c>
    </row>
    <row r="20" spans="1:35" ht="13.5" customHeight="1" x14ac:dyDescent="0.2">
      <c r="A20" s="72">
        <v>2.3938999999999998E-2</v>
      </c>
      <c r="B20" s="72">
        <v>2.3517E-2</v>
      </c>
      <c r="C20" s="72">
        <v>2.2644000000000001E-2</v>
      </c>
      <c r="D20" s="72">
        <v>2.1808000000000001E-2</v>
      </c>
      <c r="E20" s="72">
        <v>2.0881E-2</v>
      </c>
      <c r="F20" s="72">
        <v>2.0063999999999999E-2</v>
      </c>
      <c r="G20" s="72">
        <v>1.9177E-2</v>
      </c>
      <c r="H20" s="72">
        <v>1.8270000000000002E-2</v>
      </c>
      <c r="I20" s="72">
        <v>1.7420999999999999E-2</v>
      </c>
      <c r="J20" s="72">
        <v>1.652E-2</v>
      </c>
      <c r="K20" s="72">
        <v>1.5589E-2</v>
      </c>
      <c r="L20" s="72">
        <v>1.4666E-2</v>
      </c>
      <c r="M20" s="72">
        <v>1.3616E-2</v>
      </c>
      <c r="N20" s="72">
        <v>1.2656000000000001E-2</v>
      </c>
      <c r="O20" s="72">
        <v>1.1741E-2</v>
      </c>
      <c r="P20" s="72">
        <v>1.0586999999999999E-2</v>
      </c>
      <c r="Q20" s="72">
        <v>9.4129999999999995E-3</v>
      </c>
      <c r="R20" s="72">
        <v>8.3230000000000005E-3</v>
      </c>
      <c r="S20" s="72">
        <v>7.0590000000000002E-3</v>
      </c>
      <c r="T20" s="72">
        <v>5.8510000000000003E-3</v>
      </c>
      <c r="U20" s="72">
        <v>4.7390000000000002E-3</v>
      </c>
      <c r="V20" s="72">
        <v>3.5799999999999998E-3</v>
      </c>
      <c r="W20" s="72">
        <v>2.431E-3</v>
      </c>
      <c r="X20" s="72">
        <v>1.199E-3</v>
      </c>
      <c r="Y20" s="72">
        <v>0</v>
      </c>
      <c r="Z20" s="72">
        <v>-8.4099999999999995E-4</v>
      </c>
      <c r="AA20" s="72">
        <v>-1.843E-3</v>
      </c>
      <c r="AB20" s="72">
        <v>-2.7759999999999998E-3</v>
      </c>
      <c r="AC20" s="72">
        <v>-3.7450000000000001E-3</v>
      </c>
      <c r="AD20" s="72">
        <v>-4.7679999999999997E-3</v>
      </c>
      <c r="AE20" s="72">
        <v>-5.7499999999999999E-3</v>
      </c>
      <c r="AF20" s="72">
        <v>-6.6800000000000002E-3</v>
      </c>
      <c r="AG20" s="72">
        <v>-7.7640000000000001E-3</v>
      </c>
      <c r="AH20" s="72">
        <v>-8.8850000000000005E-3</v>
      </c>
      <c r="AI20" s="72">
        <v>-9.6629999999999997E-3</v>
      </c>
    </row>
    <row r="21" spans="1:35" ht="13.5" customHeight="1" x14ac:dyDescent="0.2">
      <c r="A21" s="72">
        <v>2.3452000000000001E-2</v>
      </c>
      <c r="B21" s="72">
        <v>2.2963000000000001E-2</v>
      </c>
      <c r="C21" s="72">
        <v>2.2116E-2</v>
      </c>
      <c r="D21" s="72">
        <v>2.1271999999999999E-2</v>
      </c>
      <c r="E21" s="72">
        <v>2.0205999999999998E-2</v>
      </c>
      <c r="F21" s="72">
        <v>1.9394000000000002E-2</v>
      </c>
      <c r="G21" s="72">
        <v>1.8443999999999999E-2</v>
      </c>
      <c r="H21" s="72">
        <v>1.7624000000000001E-2</v>
      </c>
      <c r="I21" s="72">
        <v>1.6760000000000001E-2</v>
      </c>
      <c r="J21" s="72">
        <v>1.5883999999999999E-2</v>
      </c>
      <c r="K21" s="72">
        <v>1.5067000000000001E-2</v>
      </c>
      <c r="L21" s="72">
        <v>1.4189999999999999E-2</v>
      </c>
      <c r="M21" s="72">
        <v>1.3181999999999999E-2</v>
      </c>
      <c r="N21" s="72">
        <v>1.2269E-2</v>
      </c>
      <c r="O21" s="72">
        <v>1.1384E-2</v>
      </c>
      <c r="P21" s="72">
        <v>1.0319E-2</v>
      </c>
      <c r="Q21" s="72">
        <v>9.2119999999999997E-3</v>
      </c>
      <c r="R21" s="72">
        <v>8.1150000000000007E-3</v>
      </c>
      <c r="S21" s="72">
        <v>6.8900000000000003E-3</v>
      </c>
      <c r="T21" s="72">
        <v>5.7210000000000004E-3</v>
      </c>
      <c r="U21" s="72">
        <v>4.509E-3</v>
      </c>
      <c r="V21" s="72">
        <v>3.3830000000000002E-3</v>
      </c>
      <c r="W21" s="72">
        <v>2.238E-3</v>
      </c>
      <c r="X21" s="72">
        <v>1.073E-3</v>
      </c>
      <c r="Y21" s="72">
        <v>0</v>
      </c>
      <c r="Z21" s="72">
        <v>-8.1300000000000003E-4</v>
      </c>
      <c r="AA21" s="72">
        <v>-1.7420000000000001E-3</v>
      </c>
      <c r="AB21" s="72">
        <v>-2.532E-3</v>
      </c>
      <c r="AC21" s="72">
        <v>-3.5439999999999998E-3</v>
      </c>
      <c r="AD21" s="72">
        <v>-4.5820000000000001E-3</v>
      </c>
      <c r="AE21" s="72">
        <v>-5.5259999999999997E-3</v>
      </c>
      <c r="AF21" s="72">
        <v>-6.3689999999999997E-3</v>
      </c>
      <c r="AG21" s="72">
        <v>-7.4229999999999999E-3</v>
      </c>
      <c r="AH21" s="72">
        <v>-8.5819999999999994E-3</v>
      </c>
      <c r="AI21" s="72">
        <v>-9.3259999999999992E-3</v>
      </c>
    </row>
    <row r="22" spans="1:35" ht="13.5" customHeight="1" x14ac:dyDescent="0.2">
      <c r="A22" s="72">
        <v>2.2731000000000001E-2</v>
      </c>
      <c r="B22" s="72">
        <v>2.2251E-2</v>
      </c>
      <c r="C22" s="72">
        <v>2.1437000000000001E-2</v>
      </c>
      <c r="D22" s="72">
        <v>2.0608999999999999E-2</v>
      </c>
      <c r="E22" s="72">
        <v>1.9640999999999999E-2</v>
      </c>
      <c r="F22" s="72">
        <v>1.8891999999999999E-2</v>
      </c>
      <c r="G22" s="72">
        <v>1.7967E-2</v>
      </c>
      <c r="H22" s="72">
        <v>1.7160999999999999E-2</v>
      </c>
      <c r="I22" s="72">
        <v>1.6383999999999999E-2</v>
      </c>
      <c r="J22" s="72">
        <v>1.5485000000000001E-2</v>
      </c>
      <c r="K22" s="72">
        <v>1.4626E-2</v>
      </c>
      <c r="L22" s="72">
        <v>1.3793E-2</v>
      </c>
      <c r="M22" s="72">
        <v>1.2839E-2</v>
      </c>
      <c r="N22" s="72">
        <v>1.184E-2</v>
      </c>
      <c r="O22" s="72">
        <v>1.1041E-2</v>
      </c>
      <c r="P22" s="72">
        <v>9.953E-3</v>
      </c>
      <c r="Q22" s="72">
        <v>8.8140000000000007E-3</v>
      </c>
      <c r="R22" s="72">
        <v>7.7689999999999999E-3</v>
      </c>
      <c r="S22" s="72">
        <v>6.6249999999999998E-3</v>
      </c>
      <c r="T22" s="72">
        <v>5.4640000000000001E-3</v>
      </c>
      <c r="U22" s="72">
        <v>4.2929999999999999E-3</v>
      </c>
      <c r="V22" s="72">
        <v>3.2799999999999999E-3</v>
      </c>
      <c r="W22" s="72">
        <v>2.232E-3</v>
      </c>
      <c r="X22" s="72">
        <v>1.062E-3</v>
      </c>
      <c r="Y22" s="72">
        <v>0</v>
      </c>
      <c r="Z22" s="72">
        <v>-7.7200000000000001E-4</v>
      </c>
      <c r="AA22" s="72">
        <v>-1.671E-3</v>
      </c>
      <c r="AB22" s="72">
        <v>-2.575E-3</v>
      </c>
      <c r="AC22" s="72">
        <v>-3.5379999999999999E-3</v>
      </c>
      <c r="AD22" s="72">
        <v>-4.5069999999999997E-3</v>
      </c>
      <c r="AE22" s="72">
        <v>-5.4450000000000002E-3</v>
      </c>
      <c r="AF22" s="72">
        <v>-6.3010000000000002E-3</v>
      </c>
      <c r="AG22" s="72">
        <v>-7.3439999999999998E-3</v>
      </c>
      <c r="AH22" s="72">
        <v>-8.4370000000000001E-3</v>
      </c>
      <c r="AI22" s="72">
        <v>-9.1570000000000002E-3</v>
      </c>
    </row>
    <row r="23" spans="1:35" ht="13.5" customHeight="1" x14ac:dyDescent="0.2">
      <c r="A23" s="72">
        <v>2.2359E-2</v>
      </c>
      <c r="B23" s="72">
        <v>2.1892000000000002E-2</v>
      </c>
      <c r="C23" s="72">
        <v>2.1007000000000001E-2</v>
      </c>
      <c r="D23" s="72">
        <v>2.0157999999999999E-2</v>
      </c>
      <c r="E23" s="72">
        <v>1.9202E-2</v>
      </c>
      <c r="F23" s="72">
        <v>1.8387000000000001E-2</v>
      </c>
      <c r="G23" s="72">
        <v>1.7492000000000001E-2</v>
      </c>
      <c r="H23" s="72">
        <v>1.6663000000000001E-2</v>
      </c>
      <c r="I23" s="72">
        <v>1.5852999999999999E-2</v>
      </c>
      <c r="J23" s="72">
        <v>1.5009E-2</v>
      </c>
      <c r="K23" s="72">
        <v>1.4193000000000001E-2</v>
      </c>
      <c r="L23" s="72">
        <v>1.3377E-2</v>
      </c>
      <c r="M23" s="72">
        <v>1.2373E-2</v>
      </c>
      <c r="N23" s="72">
        <v>1.1528999999999999E-2</v>
      </c>
      <c r="O23" s="72">
        <v>1.0662E-2</v>
      </c>
      <c r="P23" s="72">
        <v>9.5989999999999999E-3</v>
      </c>
      <c r="Q23" s="72">
        <v>8.5089999999999992E-3</v>
      </c>
      <c r="R23" s="72">
        <v>7.4999999999999997E-3</v>
      </c>
      <c r="S23" s="72">
        <v>6.4070000000000004E-3</v>
      </c>
      <c r="T23" s="72">
        <v>5.3080000000000002E-3</v>
      </c>
      <c r="U23" s="72">
        <v>4.254E-3</v>
      </c>
      <c r="V23" s="72">
        <v>3.1800000000000001E-3</v>
      </c>
      <c r="W23" s="72">
        <v>2.1350000000000002E-3</v>
      </c>
      <c r="X23" s="72">
        <v>1.0480000000000001E-3</v>
      </c>
      <c r="Y23" s="72">
        <v>0</v>
      </c>
      <c r="Z23" s="72">
        <v>-8.1599999999999999E-4</v>
      </c>
      <c r="AA23" s="72">
        <v>-1.668E-3</v>
      </c>
      <c r="AB23" s="72">
        <v>-2.4840000000000001E-3</v>
      </c>
      <c r="AC23" s="72">
        <v>-3.3400000000000001E-3</v>
      </c>
      <c r="AD23" s="72">
        <v>-4.3010000000000001E-3</v>
      </c>
      <c r="AE23" s="72">
        <v>-5.1710000000000002E-3</v>
      </c>
      <c r="AF23" s="72">
        <v>-6.0460000000000002E-3</v>
      </c>
      <c r="AG23" s="72">
        <v>-7.0800000000000004E-3</v>
      </c>
      <c r="AH23" s="72">
        <v>-8.1150000000000007E-3</v>
      </c>
      <c r="AI23" s="72">
        <v>-8.7939999999999997E-3</v>
      </c>
    </row>
    <row r="24" spans="1:35" ht="13.5" customHeight="1" x14ac:dyDescent="0.2">
      <c r="A24" s="72">
        <v>2.1586000000000001E-2</v>
      </c>
      <c r="B24" s="72">
        <v>2.1083000000000001E-2</v>
      </c>
      <c r="C24" s="72">
        <v>2.0288E-2</v>
      </c>
      <c r="D24" s="72">
        <v>1.9463999999999999E-2</v>
      </c>
      <c r="E24" s="72">
        <v>1.8485999999999999E-2</v>
      </c>
      <c r="F24" s="72">
        <v>1.7721000000000001E-2</v>
      </c>
      <c r="G24" s="72">
        <v>1.6843E-2</v>
      </c>
      <c r="H24" s="72">
        <v>1.61E-2</v>
      </c>
      <c r="I24" s="72">
        <v>1.5288E-2</v>
      </c>
      <c r="J24" s="72">
        <v>1.4557E-2</v>
      </c>
      <c r="K24" s="72">
        <v>1.3717999999999999E-2</v>
      </c>
      <c r="L24" s="72">
        <v>1.2905E-2</v>
      </c>
      <c r="M24" s="72">
        <v>1.2062E-2</v>
      </c>
      <c r="N24" s="72">
        <v>1.1145E-2</v>
      </c>
      <c r="O24" s="72">
        <v>1.0326E-2</v>
      </c>
      <c r="P24" s="72">
        <v>9.3869999999999995E-3</v>
      </c>
      <c r="Q24" s="72">
        <v>8.3160000000000005E-3</v>
      </c>
      <c r="R24" s="72">
        <v>7.2810000000000001E-3</v>
      </c>
      <c r="S24" s="72">
        <v>6.1830000000000001E-3</v>
      </c>
      <c r="T24" s="72">
        <v>5.1050000000000002E-3</v>
      </c>
      <c r="U24" s="72">
        <v>4.0350000000000004E-3</v>
      </c>
      <c r="V24" s="72">
        <v>3.0219999999999999E-3</v>
      </c>
      <c r="W24" s="72">
        <v>2.055E-3</v>
      </c>
      <c r="X24" s="72">
        <v>9.6400000000000001E-4</v>
      </c>
      <c r="Y24" s="72">
        <v>0</v>
      </c>
      <c r="Z24" s="72">
        <v>-7.1500000000000003E-4</v>
      </c>
      <c r="AA24" s="72">
        <v>-1.5449999999999999E-3</v>
      </c>
      <c r="AB24" s="72">
        <v>-2.3189999999999999E-3</v>
      </c>
      <c r="AC24" s="72">
        <v>-3.2200000000000002E-3</v>
      </c>
      <c r="AD24" s="72">
        <v>-4.1320000000000003E-3</v>
      </c>
      <c r="AE24" s="72">
        <v>-5.0309999999999999E-3</v>
      </c>
      <c r="AF24" s="72">
        <v>-5.8539999999999998E-3</v>
      </c>
      <c r="AG24" s="72">
        <v>-6.8409999999999999E-3</v>
      </c>
      <c r="AH24" s="72">
        <v>-7.9150000000000002E-3</v>
      </c>
      <c r="AI24" s="72">
        <v>-8.6149999999999994E-3</v>
      </c>
    </row>
    <row r="25" spans="1:35" ht="13.5" customHeight="1" x14ac:dyDescent="0.2">
      <c r="A25" s="72">
        <v>2.1311E-2</v>
      </c>
      <c r="B25" s="72">
        <v>2.0832E-2</v>
      </c>
      <c r="C25" s="72">
        <v>1.9987000000000001E-2</v>
      </c>
      <c r="D25" s="72">
        <v>1.9165999999999999E-2</v>
      </c>
      <c r="E25" s="72">
        <v>1.8221000000000001E-2</v>
      </c>
      <c r="F25" s="72">
        <v>1.7430999999999999E-2</v>
      </c>
      <c r="G25" s="72">
        <v>1.6612999999999999E-2</v>
      </c>
      <c r="H25" s="72">
        <v>1.5782999999999998E-2</v>
      </c>
      <c r="I25" s="72">
        <v>1.5049999999999999E-2</v>
      </c>
      <c r="J25" s="72">
        <v>1.4244E-2</v>
      </c>
      <c r="K25" s="72">
        <v>1.3409000000000001E-2</v>
      </c>
      <c r="L25" s="72">
        <v>1.2632000000000001E-2</v>
      </c>
      <c r="M25" s="72">
        <v>1.176E-2</v>
      </c>
      <c r="N25" s="72">
        <v>1.0869E-2</v>
      </c>
      <c r="O25" s="72">
        <v>1.0071E-2</v>
      </c>
      <c r="P25" s="72">
        <v>9.0329999999999994E-3</v>
      </c>
      <c r="Q25" s="72">
        <v>8.0739999999999996E-3</v>
      </c>
      <c r="R25" s="72">
        <v>7.0569999999999999E-3</v>
      </c>
      <c r="S25" s="72">
        <v>6.0419999999999996E-3</v>
      </c>
      <c r="T25" s="72">
        <v>4.9439999999999996E-3</v>
      </c>
      <c r="U25" s="72">
        <v>3.9420000000000002E-3</v>
      </c>
      <c r="V25" s="72">
        <v>2.9759999999999999E-3</v>
      </c>
      <c r="W25" s="72">
        <v>2.0470000000000002E-3</v>
      </c>
      <c r="X25" s="72">
        <v>9.859999999999999E-4</v>
      </c>
      <c r="Y25" s="72">
        <v>0</v>
      </c>
      <c r="Z25" s="72">
        <v>-7.2400000000000003E-4</v>
      </c>
      <c r="AA25" s="72">
        <v>-1.572E-3</v>
      </c>
      <c r="AB25" s="72">
        <v>-2.349E-3</v>
      </c>
      <c r="AC25" s="72">
        <v>-3.2070000000000002E-3</v>
      </c>
      <c r="AD25" s="72">
        <v>-4.0429999999999997E-3</v>
      </c>
      <c r="AE25" s="72">
        <v>-4.9449999999999997E-3</v>
      </c>
      <c r="AF25" s="72">
        <v>-5.7340000000000004E-3</v>
      </c>
      <c r="AG25" s="72">
        <v>-6.7029999999999998E-3</v>
      </c>
      <c r="AH25" s="72">
        <v>-7.705E-3</v>
      </c>
      <c r="AI25" s="72">
        <v>-8.397E-3</v>
      </c>
    </row>
    <row r="26" spans="1:35" ht="13.5" customHeight="1" x14ac:dyDescent="0.2">
      <c r="A26" s="72">
        <v>2.0726000000000001E-2</v>
      </c>
      <c r="B26" s="72">
        <v>2.0239E-2</v>
      </c>
      <c r="C26" s="72">
        <v>1.9358E-2</v>
      </c>
      <c r="D26" s="72">
        <v>1.8551999999999999E-2</v>
      </c>
      <c r="E26" s="72">
        <v>1.7616E-2</v>
      </c>
      <c r="F26" s="72">
        <v>1.6848999999999999E-2</v>
      </c>
      <c r="G26" s="72">
        <v>1.5994000000000001E-2</v>
      </c>
      <c r="H26" s="72">
        <v>1.5226E-2</v>
      </c>
      <c r="I26" s="72">
        <v>1.444E-2</v>
      </c>
      <c r="J26" s="72">
        <v>1.3703E-2</v>
      </c>
      <c r="K26" s="72">
        <v>1.2921E-2</v>
      </c>
      <c r="L26" s="72">
        <v>1.2177E-2</v>
      </c>
      <c r="M26" s="72">
        <v>1.1327E-2</v>
      </c>
      <c r="N26" s="72">
        <v>1.051E-2</v>
      </c>
      <c r="O26" s="72">
        <v>9.6819999999999996E-3</v>
      </c>
      <c r="P26" s="72">
        <v>8.7559999999999999E-3</v>
      </c>
      <c r="Q26" s="72">
        <v>7.7910000000000002E-3</v>
      </c>
      <c r="R26" s="72">
        <v>6.894E-3</v>
      </c>
      <c r="S26" s="72">
        <v>5.8560000000000001E-3</v>
      </c>
      <c r="T26" s="72">
        <v>4.8780000000000004E-3</v>
      </c>
      <c r="U26" s="72">
        <v>3.898E-3</v>
      </c>
      <c r="V26" s="72">
        <v>2.8900000000000002E-3</v>
      </c>
      <c r="W26" s="72">
        <v>1.933E-3</v>
      </c>
      <c r="X26" s="72">
        <v>9.2299999999999999E-4</v>
      </c>
      <c r="Y26" s="72">
        <v>0</v>
      </c>
      <c r="Z26" s="72">
        <v>-7.0299999999999996E-4</v>
      </c>
      <c r="AA26" s="72">
        <v>-1.4580000000000001E-3</v>
      </c>
      <c r="AB26" s="72">
        <v>-2.1679999999999998E-3</v>
      </c>
      <c r="AC26" s="72">
        <v>-2.9910000000000002E-3</v>
      </c>
      <c r="AD26" s="72">
        <v>-3.81E-3</v>
      </c>
      <c r="AE26" s="72">
        <v>-4.6470000000000001E-3</v>
      </c>
      <c r="AF26" s="72">
        <v>-5.4539999999999996E-3</v>
      </c>
      <c r="AG26" s="72">
        <v>-6.4000000000000003E-3</v>
      </c>
      <c r="AH26" s="72">
        <v>-7.378E-3</v>
      </c>
      <c r="AI26" s="72">
        <v>-8.0719999999999993E-3</v>
      </c>
    </row>
    <row r="27" spans="1:35" ht="13.5" customHeight="1" x14ac:dyDescent="0.2">
      <c r="A27" s="72">
        <v>2.0336E-2</v>
      </c>
      <c r="B27" s="72">
        <v>1.9796999999999999E-2</v>
      </c>
      <c r="C27" s="72">
        <v>1.8969E-2</v>
      </c>
      <c r="D27" s="72">
        <v>1.8155000000000001E-2</v>
      </c>
      <c r="E27" s="72">
        <v>1.7211000000000001E-2</v>
      </c>
      <c r="F27" s="72">
        <v>1.6435000000000002E-2</v>
      </c>
      <c r="G27" s="72">
        <v>1.5605000000000001E-2</v>
      </c>
      <c r="H27" s="72">
        <v>1.4880000000000001E-2</v>
      </c>
      <c r="I27" s="72">
        <v>1.4115000000000001E-2</v>
      </c>
      <c r="J27" s="72">
        <v>1.3410999999999999E-2</v>
      </c>
      <c r="K27" s="72">
        <v>1.265E-2</v>
      </c>
      <c r="L27" s="72">
        <v>1.1854999999999999E-2</v>
      </c>
      <c r="M27" s="72">
        <v>1.1032999999999999E-2</v>
      </c>
      <c r="N27" s="72">
        <v>1.0196999999999999E-2</v>
      </c>
      <c r="O27" s="72">
        <v>9.4699999999999993E-3</v>
      </c>
      <c r="P27" s="72">
        <v>8.5559999999999994E-3</v>
      </c>
      <c r="Q27" s="72">
        <v>7.5880000000000001E-3</v>
      </c>
      <c r="R27" s="72">
        <v>6.6379999999999998E-3</v>
      </c>
      <c r="S27" s="72">
        <v>5.6140000000000001E-3</v>
      </c>
      <c r="T27" s="72">
        <v>4.6629999999999996E-3</v>
      </c>
      <c r="U27" s="72">
        <v>3.7069999999999998E-3</v>
      </c>
      <c r="V27" s="72">
        <v>2.7139999999999998E-3</v>
      </c>
      <c r="W27" s="72">
        <v>1.843E-3</v>
      </c>
      <c r="X27" s="72">
        <v>8.7699999999999996E-4</v>
      </c>
      <c r="Y27" s="72">
        <v>0</v>
      </c>
      <c r="Z27" s="72">
        <v>-6.5399999999999996E-4</v>
      </c>
      <c r="AA27" s="72">
        <v>-1.4289999999999999E-3</v>
      </c>
      <c r="AB27" s="72">
        <v>-2.1359999999999999E-3</v>
      </c>
      <c r="AC27" s="72">
        <v>-2.9689999999999999E-3</v>
      </c>
      <c r="AD27" s="72">
        <v>-3.7720000000000002E-3</v>
      </c>
      <c r="AE27" s="72">
        <v>-4.6389999999999999E-3</v>
      </c>
      <c r="AF27" s="72">
        <v>-5.3610000000000003E-3</v>
      </c>
      <c r="AG27" s="72">
        <v>-6.2950000000000002E-3</v>
      </c>
      <c r="AH27" s="72">
        <v>-7.2859999999999999E-3</v>
      </c>
      <c r="AI27" s="72">
        <v>-7.9419999999999994E-3</v>
      </c>
    </row>
    <row r="28" spans="1:35" ht="13.5" customHeight="1" x14ac:dyDescent="0.2">
      <c r="A28" s="72">
        <v>1.9902E-2</v>
      </c>
      <c r="B28" s="72">
        <v>1.9400000000000001E-2</v>
      </c>
      <c r="C28" s="72">
        <v>1.8543E-2</v>
      </c>
      <c r="D28" s="72">
        <v>1.77E-2</v>
      </c>
      <c r="E28" s="72">
        <v>1.6816000000000001E-2</v>
      </c>
      <c r="F28" s="72">
        <v>1.602E-2</v>
      </c>
      <c r="G28" s="72">
        <v>1.5206000000000001E-2</v>
      </c>
      <c r="H28" s="72">
        <v>1.4411999999999999E-2</v>
      </c>
      <c r="I28" s="72">
        <v>1.372E-2</v>
      </c>
      <c r="J28" s="72">
        <v>1.2992E-2</v>
      </c>
      <c r="K28" s="72">
        <v>1.2218E-2</v>
      </c>
      <c r="L28" s="72">
        <v>1.1466E-2</v>
      </c>
      <c r="M28" s="72">
        <v>1.0647999999999999E-2</v>
      </c>
      <c r="N28" s="72">
        <v>9.8530000000000006E-3</v>
      </c>
      <c r="O28" s="72">
        <v>9.0959999999999999E-3</v>
      </c>
      <c r="P28" s="72">
        <v>8.1790000000000005E-3</v>
      </c>
      <c r="Q28" s="72">
        <v>7.293E-3</v>
      </c>
      <c r="R28" s="72">
        <v>6.3699999999999998E-3</v>
      </c>
      <c r="S28" s="72">
        <v>5.4120000000000001E-3</v>
      </c>
      <c r="T28" s="72">
        <v>4.4520000000000002E-3</v>
      </c>
      <c r="U28" s="72">
        <v>3.542E-3</v>
      </c>
      <c r="V28" s="72">
        <v>2.6679999999999998E-3</v>
      </c>
      <c r="W28" s="72">
        <v>1.779E-3</v>
      </c>
      <c r="X28" s="72">
        <v>8.4800000000000001E-4</v>
      </c>
      <c r="Y28" s="72">
        <v>0</v>
      </c>
      <c r="Z28" s="72">
        <v>-6.9700000000000003E-4</v>
      </c>
      <c r="AA28" s="72">
        <v>-1.4189999999999999E-3</v>
      </c>
      <c r="AB28" s="72">
        <v>-2.137E-3</v>
      </c>
      <c r="AC28" s="72">
        <v>-2.9060000000000002E-3</v>
      </c>
      <c r="AD28" s="72">
        <v>-3.6319999999999998E-3</v>
      </c>
      <c r="AE28" s="72">
        <v>-4.4400000000000004E-3</v>
      </c>
      <c r="AF28" s="72">
        <v>-5.1879999999999999E-3</v>
      </c>
      <c r="AG28" s="72">
        <v>-6.084E-3</v>
      </c>
      <c r="AH28" s="72">
        <v>-6.9890000000000004E-3</v>
      </c>
      <c r="AI28" s="72">
        <v>-7.6730000000000001E-3</v>
      </c>
    </row>
    <row r="29" spans="1:35" ht="13.5" customHeight="1" x14ac:dyDescent="0.2">
      <c r="A29" s="72">
        <v>1.9467999999999999E-2</v>
      </c>
      <c r="B29" s="72">
        <v>1.8936999999999999E-2</v>
      </c>
      <c r="C29" s="72">
        <v>1.8102E-2</v>
      </c>
      <c r="D29" s="72">
        <v>1.7288000000000001E-2</v>
      </c>
      <c r="E29" s="72">
        <v>1.6364E-2</v>
      </c>
      <c r="F29" s="72">
        <v>1.5579000000000001E-2</v>
      </c>
      <c r="G29" s="72">
        <v>1.4794E-2</v>
      </c>
      <c r="H29" s="72">
        <v>1.4038E-2</v>
      </c>
      <c r="I29" s="72">
        <v>1.333E-2</v>
      </c>
      <c r="J29" s="72">
        <v>1.2645E-2</v>
      </c>
      <c r="K29" s="72">
        <v>1.192E-2</v>
      </c>
      <c r="L29" s="72">
        <v>1.119E-2</v>
      </c>
      <c r="M29" s="72">
        <v>1.0399E-2</v>
      </c>
      <c r="N29" s="72">
        <v>9.6489999999999996E-3</v>
      </c>
      <c r="O29" s="72">
        <v>8.9049999999999997E-3</v>
      </c>
      <c r="P29" s="72">
        <v>8.0520000000000001E-3</v>
      </c>
      <c r="Q29" s="72">
        <v>7.1520000000000004E-3</v>
      </c>
      <c r="R29" s="72">
        <v>6.3099999999999996E-3</v>
      </c>
      <c r="S29" s="72">
        <v>5.3200000000000001E-3</v>
      </c>
      <c r="T29" s="72">
        <v>4.4089999999999997E-3</v>
      </c>
      <c r="U29" s="72">
        <v>3.5070000000000001E-3</v>
      </c>
      <c r="V29" s="72">
        <v>2.5929999999999998E-3</v>
      </c>
      <c r="W29" s="72">
        <v>1.7409999999999999E-3</v>
      </c>
      <c r="X29" s="72">
        <v>8.0099999999999995E-4</v>
      </c>
      <c r="Y29" s="72">
        <v>0</v>
      </c>
      <c r="Z29" s="72">
        <v>-6.3500000000000004E-4</v>
      </c>
      <c r="AA29" s="72">
        <v>-1.305E-3</v>
      </c>
      <c r="AB29" s="72">
        <v>-1.923E-3</v>
      </c>
      <c r="AC29" s="72">
        <v>-2.7079999999999999E-3</v>
      </c>
      <c r="AD29" s="72">
        <v>-3.4689999999999999E-3</v>
      </c>
      <c r="AE29" s="72">
        <v>-4.1949999999999999E-3</v>
      </c>
      <c r="AF29" s="72">
        <v>-4.9199999999999999E-3</v>
      </c>
      <c r="AG29" s="72">
        <v>-5.8339999999999998E-3</v>
      </c>
      <c r="AH29" s="72">
        <v>-6.7470000000000004E-3</v>
      </c>
      <c r="AI29" s="72">
        <v>-7.3709999999999999E-3</v>
      </c>
    </row>
    <row r="30" spans="1:35" ht="13.5" customHeight="1" x14ac:dyDescent="0.2">
      <c r="A30" s="72">
        <v>1.8745999999999999E-2</v>
      </c>
      <c r="B30" s="72">
        <v>1.8211999999999999E-2</v>
      </c>
      <c r="C30" s="72">
        <v>1.7429E-2</v>
      </c>
      <c r="D30" s="72">
        <v>1.6636000000000001E-2</v>
      </c>
      <c r="E30" s="72">
        <v>1.5744999999999999E-2</v>
      </c>
      <c r="F30" s="72">
        <v>1.5007E-2</v>
      </c>
      <c r="G30" s="72">
        <v>1.4233000000000001E-2</v>
      </c>
      <c r="H30" s="72">
        <v>1.3514E-2</v>
      </c>
      <c r="I30" s="72">
        <v>1.2855999999999999E-2</v>
      </c>
      <c r="J30" s="72">
        <v>1.214E-2</v>
      </c>
      <c r="K30" s="72">
        <v>1.1452E-2</v>
      </c>
      <c r="L30" s="72">
        <v>1.0737999999999999E-2</v>
      </c>
      <c r="M30" s="72">
        <v>9.9419999999999994E-3</v>
      </c>
      <c r="N30" s="72">
        <v>9.1929999999999998E-3</v>
      </c>
      <c r="O30" s="72">
        <v>8.5109999999999995E-3</v>
      </c>
      <c r="P30" s="72">
        <v>7.6779999999999999E-3</v>
      </c>
      <c r="Q30" s="72">
        <v>6.7970000000000001E-3</v>
      </c>
      <c r="R30" s="72">
        <v>5.9239999999999996E-3</v>
      </c>
      <c r="S30" s="72">
        <v>5.012E-3</v>
      </c>
      <c r="T30" s="72">
        <v>4.1240000000000001E-3</v>
      </c>
      <c r="U30" s="72">
        <v>3.2450000000000001E-3</v>
      </c>
      <c r="V30" s="72">
        <v>2.408E-3</v>
      </c>
      <c r="W30" s="72">
        <v>1.6180000000000001E-3</v>
      </c>
      <c r="X30" s="72">
        <v>7.4100000000000001E-4</v>
      </c>
      <c r="Y30" s="72">
        <v>0</v>
      </c>
      <c r="Z30" s="72">
        <v>-6.2100000000000002E-4</v>
      </c>
      <c r="AA30" s="72">
        <v>-1.317E-3</v>
      </c>
      <c r="AB30" s="72">
        <v>-1.9840000000000001E-3</v>
      </c>
      <c r="AC30" s="72">
        <v>-2.7169999999999998E-3</v>
      </c>
      <c r="AD30" s="72">
        <v>-3.3999999999999998E-3</v>
      </c>
      <c r="AE30" s="72">
        <v>-4.1640000000000002E-3</v>
      </c>
      <c r="AF30" s="72">
        <v>-4.8329999999999996E-3</v>
      </c>
      <c r="AG30" s="72">
        <v>-5.7159999999999997E-3</v>
      </c>
      <c r="AH30" s="72">
        <v>-6.5950000000000002E-3</v>
      </c>
      <c r="AI30" s="72">
        <v>-7.2069999999999999E-3</v>
      </c>
    </row>
    <row r="31" spans="1:35" ht="13.5" customHeight="1" x14ac:dyDescent="0.2">
      <c r="A31" s="72">
        <v>1.8190999999999999E-2</v>
      </c>
      <c r="B31" s="72">
        <v>1.7714000000000001E-2</v>
      </c>
      <c r="C31" s="72">
        <v>1.6899999999999998E-2</v>
      </c>
      <c r="D31" s="72">
        <v>1.6098999999999999E-2</v>
      </c>
      <c r="E31" s="72">
        <v>1.5244000000000001E-2</v>
      </c>
      <c r="F31" s="72">
        <v>1.4517E-2</v>
      </c>
      <c r="G31" s="72">
        <v>1.3757E-2</v>
      </c>
      <c r="H31" s="72">
        <v>1.3037E-2</v>
      </c>
      <c r="I31" s="72">
        <v>1.2359999999999999E-2</v>
      </c>
      <c r="J31" s="72">
        <v>1.1710999999999999E-2</v>
      </c>
      <c r="K31" s="72">
        <v>1.1018E-2</v>
      </c>
      <c r="L31" s="72">
        <v>1.0366E-2</v>
      </c>
      <c r="M31" s="72">
        <v>9.6109999999999998E-3</v>
      </c>
      <c r="N31" s="72">
        <v>8.8649999999999996E-3</v>
      </c>
      <c r="O31" s="72">
        <v>8.1919999999999996E-3</v>
      </c>
      <c r="P31" s="72">
        <v>7.378E-3</v>
      </c>
      <c r="Q31" s="72">
        <v>6.5919999999999998E-3</v>
      </c>
      <c r="R31" s="72">
        <v>5.7780000000000001E-3</v>
      </c>
      <c r="S31" s="72">
        <v>4.8609999999999999E-3</v>
      </c>
      <c r="T31" s="72">
        <v>4.0619999999999996E-3</v>
      </c>
      <c r="U31" s="72">
        <v>3.2339999999999999E-3</v>
      </c>
      <c r="V31" s="72">
        <v>2.415E-3</v>
      </c>
      <c r="W31" s="72">
        <v>1.611E-3</v>
      </c>
      <c r="X31" s="72">
        <v>7.54E-4</v>
      </c>
      <c r="Y31" s="72">
        <v>0</v>
      </c>
      <c r="Z31" s="72">
        <v>-6.1600000000000001E-4</v>
      </c>
      <c r="AA31" s="72">
        <v>-1.238E-3</v>
      </c>
      <c r="AB31" s="72">
        <v>-1.8829999999999999E-3</v>
      </c>
      <c r="AC31" s="72">
        <v>-2.5149999999999999E-3</v>
      </c>
      <c r="AD31" s="72">
        <v>-3.2209999999999999E-3</v>
      </c>
      <c r="AE31" s="72">
        <v>-3.9170000000000003E-3</v>
      </c>
      <c r="AF31" s="72">
        <v>-4.5950000000000001E-3</v>
      </c>
      <c r="AG31" s="72">
        <v>-5.4180000000000001E-3</v>
      </c>
      <c r="AH31" s="72">
        <v>-6.2709999999999997E-3</v>
      </c>
      <c r="AI31" s="72">
        <v>-6.842E-3</v>
      </c>
    </row>
    <row r="32" spans="1:35" ht="13.5" customHeight="1" x14ac:dyDescent="0.2">
      <c r="A32" s="72">
        <v>1.8044000000000001E-2</v>
      </c>
      <c r="B32" s="72">
        <v>1.7520000000000001E-2</v>
      </c>
      <c r="C32" s="72">
        <v>1.6722999999999998E-2</v>
      </c>
      <c r="D32" s="72">
        <v>1.5932999999999999E-2</v>
      </c>
      <c r="E32" s="72">
        <v>1.5044E-2</v>
      </c>
      <c r="F32" s="72">
        <v>1.4305999999999999E-2</v>
      </c>
      <c r="G32" s="72">
        <v>1.3564E-2</v>
      </c>
      <c r="H32" s="72">
        <v>1.2885000000000001E-2</v>
      </c>
      <c r="I32" s="72">
        <v>1.2212000000000001E-2</v>
      </c>
      <c r="J32" s="72">
        <v>1.158E-2</v>
      </c>
      <c r="K32" s="72">
        <v>1.0913000000000001E-2</v>
      </c>
      <c r="L32" s="72">
        <v>1.0203E-2</v>
      </c>
      <c r="M32" s="72">
        <v>9.4959999999999992E-3</v>
      </c>
      <c r="N32" s="72">
        <v>8.7729999999999995E-3</v>
      </c>
      <c r="O32" s="72">
        <v>8.1119999999999994E-3</v>
      </c>
      <c r="P32" s="72">
        <v>7.3029999999999996E-3</v>
      </c>
      <c r="Q32" s="72">
        <v>6.4819999999999999E-3</v>
      </c>
      <c r="R32" s="72">
        <v>5.6959999999999997E-3</v>
      </c>
      <c r="S32" s="72">
        <v>4.7930000000000004E-3</v>
      </c>
      <c r="T32" s="72">
        <v>3.9420000000000002E-3</v>
      </c>
      <c r="U32" s="72">
        <v>3.107E-3</v>
      </c>
      <c r="V32" s="72">
        <v>2.2920000000000002E-3</v>
      </c>
      <c r="W32" s="72">
        <v>1.5200000000000001E-3</v>
      </c>
      <c r="X32" s="72">
        <v>7.3499999999999998E-4</v>
      </c>
      <c r="Y32" s="72">
        <v>0</v>
      </c>
      <c r="Z32" s="72">
        <v>-5.5900000000000004E-4</v>
      </c>
      <c r="AA32" s="72">
        <v>-1.173E-3</v>
      </c>
      <c r="AB32" s="72">
        <v>-1.735E-3</v>
      </c>
      <c r="AC32" s="72">
        <v>-2.421E-3</v>
      </c>
      <c r="AD32" s="72">
        <v>-3.1159999999999998E-3</v>
      </c>
      <c r="AE32" s="72">
        <v>-3.7729999999999999E-3</v>
      </c>
      <c r="AF32" s="72">
        <v>-4.4180000000000001E-3</v>
      </c>
      <c r="AG32" s="72">
        <v>-5.215E-3</v>
      </c>
      <c r="AH32" s="72">
        <v>-6.0790000000000002E-3</v>
      </c>
      <c r="AI32" s="72">
        <v>-6.6350000000000003E-3</v>
      </c>
    </row>
    <row r="33" spans="1:35" ht="13.5" customHeight="1" x14ac:dyDescent="0.2">
      <c r="A33" s="72">
        <v>1.7509E-2</v>
      </c>
      <c r="B33" s="72">
        <v>1.7021000000000001E-2</v>
      </c>
      <c r="C33" s="72">
        <v>1.6258000000000002E-2</v>
      </c>
      <c r="D33" s="72">
        <v>1.5480000000000001E-2</v>
      </c>
      <c r="E33" s="72">
        <v>1.4659999999999999E-2</v>
      </c>
      <c r="F33" s="72">
        <v>1.3955E-2</v>
      </c>
      <c r="G33" s="72">
        <v>1.3231E-2</v>
      </c>
      <c r="H33" s="72">
        <v>1.2518E-2</v>
      </c>
      <c r="I33" s="72">
        <v>1.1897E-2</v>
      </c>
      <c r="J33" s="72">
        <v>1.1259999999999999E-2</v>
      </c>
      <c r="K33" s="72">
        <v>1.0560999999999999E-2</v>
      </c>
      <c r="L33" s="72">
        <v>9.9159999999999995E-3</v>
      </c>
      <c r="M33" s="72">
        <v>9.1789999999999997E-3</v>
      </c>
      <c r="N33" s="72">
        <v>8.4440000000000001E-3</v>
      </c>
      <c r="O33" s="72">
        <v>7.8120000000000004E-3</v>
      </c>
      <c r="P33" s="72">
        <v>7.0159999999999997E-3</v>
      </c>
      <c r="Q33" s="72">
        <v>6.2420000000000002E-3</v>
      </c>
      <c r="R33" s="72">
        <v>5.4409999999999997E-3</v>
      </c>
      <c r="S33" s="72">
        <v>4.6049999999999997E-3</v>
      </c>
      <c r="T33" s="72">
        <v>3.8049999999999998E-3</v>
      </c>
      <c r="U33" s="72">
        <v>3.016E-3</v>
      </c>
      <c r="V33" s="72">
        <v>2.2300000000000002E-3</v>
      </c>
      <c r="W33" s="72">
        <v>1.485E-3</v>
      </c>
      <c r="X33" s="72">
        <v>7.3099999999999999E-4</v>
      </c>
      <c r="Y33" s="72">
        <v>0</v>
      </c>
      <c r="Z33" s="72">
        <v>-5.4500000000000002E-4</v>
      </c>
      <c r="AA33" s="72">
        <v>-1.188E-3</v>
      </c>
      <c r="AB33" s="72">
        <v>-1.7910000000000001E-3</v>
      </c>
      <c r="AC33" s="72">
        <v>-2.4169999999999999E-3</v>
      </c>
      <c r="AD33" s="72">
        <v>-3.0409999999999999E-3</v>
      </c>
      <c r="AE33" s="72">
        <v>-3.7339999999999999E-3</v>
      </c>
      <c r="AF33" s="72">
        <v>-4.359E-3</v>
      </c>
      <c r="AG33" s="72">
        <v>-5.1209999999999997E-3</v>
      </c>
      <c r="AH33" s="72">
        <v>-5.9480000000000002E-3</v>
      </c>
      <c r="AI33" s="72">
        <v>-6.4570000000000001E-3</v>
      </c>
    </row>
    <row r="34" spans="1:35" ht="13.5" customHeight="1" x14ac:dyDescent="0.2">
      <c r="A34" s="72">
        <v>1.7087999999999999E-2</v>
      </c>
      <c r="B34" s="72">
        <v>1.6611000000000001E-2</v>
      </c>
      <c r="C34" s="72">
        <v>1.5827000000000001E-2</v>
      </c>
      <c r="D34" s="72">
        <v>1.5053E-2</v>
      </c>
      <c r="E34" s="72">
        <v>1.4239E-2</v>
      </c>
      <c r="F34" s="72">
        <v>1.3511E-2</v>
      </c>
      <c r="G34" s="72">
        <v>1.2793000000000001E-2</v>
      </c>
      <c r="H34" s="72">
        <v>1.2114E-2</v>
      </c>
      <c r="I34" s="72">
        <v>1.1507E-2</v>
      </c>
      <c r="J34" s="72">
        <v>1.0872E-2</v>
      </c>
      <c r="K34" s="72">
        <v>1.0255999999999999E-2</v>
      </c>
      <c r="L34" s="72">
        <v>9.6069999999999992E-3</v>
      </c>
      <c r="M34" s="72">
        <v>8.9029999999999995E-3</v>
      </c>
      <c r="N34" s="72">
        <v>8.26E-3</v>
      </c>
      <c r="O34" s="72">
        <v>7.6E-3</v>
      </c>
      <c r="P34" s="72">
        <v>6.8120000000000003E-3</v>
      </c>
      <c r="Q34" s="72">
        <v>6.084E-3</v>
      </c>
      <c r="R34" s="72">
        <v>5.3379999999999999E-3</v>
      </c>
      <c r="S34" s="72">
        <v>4.5129999999999997E-3</v>
      </c>
      <c r="T34" s="72">
        <v>3.7439999999999999E-3</v>
      </c>
      <c r="U34" s="72">
        <v>2.9970000000000001E-3</v>
      </c>
      <c r="V34" s="72">
        <v>2.1900000000000001E-3</v>
      </c>
      <c r="W34" s="72">
        <v>1.4610000000000001E-3</v>
      </c>
      <c r="X34" s="72">
        <v>6.9700000000000003E-4</v>
      </c>
      <c r="Y34" s="72">
        <v>0</v>
      </c>
      <c r="Z34" s="72">
        <v>-5.4000000000000001E-4</v>
      </c>
      <c r="AA34" s="72">
        <v>-1.1100000000000001E-3</v>
      </c>
      <c r="AB34" s="72">
        <v>-1.6459999999999999E-3</v>
      </c>
      <c r="AC34" s="72">
        <v>-2.2590000000000002E-3</v>
      </c>
      <c r="AD34" s="72">
        <v>-2.898E-3</v>
      </c>
      <c r="AE34" s="72">
        <v>-3.5170000000000002E-3</v>
      </c>
      <c r="AF34" s="72">
        <v>-4.1469999999999996E-3</v>
      </c>
      <c r="AG34" s="72">
        <v>-4.8719999999999996E-3</v>
      </c>
      <c r="AH34" s="72">
        <v>-5.7190000000000001E-3</v>
      </c>
      <c r="AI34" s="72">
        <v>-6.1580000000000003E-3</v>
      </c>
    </row>
    <row r="35" spans="1:35" ht="13.5" customHeight="1" x14ac:dyDescent="0.2">
      <c r="A35" s="72">
        <v>1.6648E-2</v>
      </c>
      <c r="B35" s="72">
        <v>1.6163E-2</v>
      </c>
      <c r="C35" s="72">
        <v>1.5432E-2</v>
      </c>
      <c r="D35" s="72">
        <v>1.4688E-2</v>
      </c>
      <c r="E35" s="72">
        <v>1.3858000000000001E-2</v>
      </c>
      <c r="F35" s="72">
        <v>1.316E-2</v>
      </c>
      <c r="G35" s="72">
        <v>1.2482999999999999E-2</v>
      </c>
      <c r="H35" s="72">
        <v>1.1838E-2</v>
      </c>
      <c r="I35" s="72">
        <v>1.1243E-2</v>
      </c>
      <c r="J35" s="72">
        <v>1.0626E-2</v>
      </c>
      <c r="K35" s="72">
        <v>1.0005E-2</v>
      </c>
      <c r="L35" s="72">
        <v>9.3830000000000007E-3</v>
      </c>
      <c r="M35" s="72">
        <v>8.6879999999999995E-3</v>
      </c>
      <c r="N35" s="72">
        <v>8.0260000000000001E-3</v>
      </c>
      <c r="O35" s="72">
        <v>7.4400000000000004E-3</v>
      </c>
      <c r="P35" s="72">
        <v>6.6449999999999999E-3</v>
      </c>
      <c r="Q35" s="72">
        <v>5.8950000000000001E-3</v>
      </c>
      <c r="R35" s="72">
        <v>5.1650000000000003E-3</v>
      </c>
      <c r="S35" s="72">
        <v>4.3990000000000001E-3</v>
      </c>
      <c r="T35" s="72">
        <v>3.5890000000000002E-3</v>
      </c>
      <c r="U35" s="72">
        <v>2.8240000000000001E-3</v>
      </c>
      <c r="V35" s="72">
        <v>2.0300000000000001E-3</v>
      </c>
      <c r="W35" s="72">
        <v>1.387E-3</v>
      </c>
      <c r="X35" s="72">
        <v>6.4999999999999997E-4</v>
      </c>
      <c r="Y35" s="72">
        <v>0</v>
      </c>
      <c r="Z35" s="72">
        <v>-5.2800000000000004E-4</v>
      </c>
      <c r="AA35" s="72">
        <v>-1.0989999999999999E-3</v>
      </c>
      <c r="AB35" s="72">
        <v>-1.6789999999999999E-3</v>
      </c>
      <c r="AC35" s="72">
        <v>-2.3110000000000001E-3</v>
      </c>
      <c r="AD35" s="72">
        <v>-2.895E-3</v>
      </c>
      <c r="AE35" s="72">
        <v>-3.5400000000000002E-3</v>
      </c>
      <c r="AF35" s="72">
        <v>-4.1570000000000001E-3</v>
      </c>
      <c r="AG35" s="72">
        <v>-4.829E-3</v>
      </c>
      <c r="AH35" s="72">
        <v>-5.6889999999999996E-3</v>
      </c>
      <c r="AI35" s="72">
        <v>-6.1279999999999998E-3</v>
      </c>
    </row>
    <row r="36" spans="1:35" ht="13.5" customHeight="1" x14ac:dyDescent="0.2">
      <c r="A36" s="72">
        <v>1.6376000000000002E-2</v>
      </c>
      <c r="B36" s="72">
        <v>1.5914999999999999E-2</v>
      </c>
      <c r="C36" s="72">
        <v>1.5195999999999999E-2</v>
      </c>
      <c r="D36" s="72">
        <v>1.4461999999999999E-2</v>
      </c>
      <c r="E36" s="72">
        <v>1.3693E-2</v>
      </c>
      <c r="F36" s="72">
        <v>1.3021E-2</v>
      </c>
      <c r="G36" s="72">
        <v>1.2331E-2</v>
      </c>
      <c r="H36" s="72">
        <v>1.1677999999999999E-2</v>
      </c>
      <c r="I36" s="72">
        <v>1.1102000000000001E-2</v>
      </c>
      <c r="J36" s="72">
        <v>1.0477999999999999E-2</v>
      </c>
      <c r="K36" s="72">
        <v>9.8530000000000006E-3</v>
      </c>
      <c r="L36" s="72">
        <v>9.2599999999999991E-3</v>
      </c>
      <c r="M36" s="72">
        <v>8.5629999999999994E-3</v>
      </c>
      <c r="N36" s="72">
        <v>7.8910000000000004E-3</v>
      </c>
      <c r="O36" s="72">
        <v>7.3039999999999997E-3</v>
      </c>
      <c r="P36" s="72">
        <v>6.4980000000000003E-3</v>
      </c>
      <c r="Q36" s="72">
        <v>5.8219999999999999E-3</v>
      </c>
      <c r="R36" s="72">
        <v>5.1019999999999998E-3</v>
      </c>
      <c r="S36" s="72">
        <v>4.3E-3</v>
      </c>
      <c r="T36" s="72">
        <v>3.5560000000000001E-3</v>
      </c>
      <c r="U36" s="72">
        <v>2.8210000000000002E-3</v>
      </c>
      <c r="V36" s="72">
        <v>2.0660000000000001E-3</v>
      </c>
      <c r="W36" s="72">
        <v>1.389E-3</v>
      </c>
      <c r="X36" s="72">
        <v>6.6399999999999999E-4</v>
      </c>
      <c r="Y36" s="72">
        <v>0</v>
      </c>
      <c r="Z36" s="72">
        <v>-5.2999999999999998E-4</v>
      </c>
      <c r="AA36" s="72">
        <v>-1.1100000000000001E-3</v>
      </c>
      <c r="AB36" s="72">
        <v>-1.689E-3</v>
      </c>
      <c r="AC36" s="72">
        <v>-2.3019999999999998E-3</v>
      </c>
      <c r="AD36" s="72">
        <v>-2.8140000000000001E-3</v>
      </c>
      <c r="AE36" s="72">
        <v>-3.457E-3</v>
      </c>
      <c r="AF36" s="72">
        <v>-4.0559999999999997E-3</v>
      </c>
      <c r="AG36" s="72">
        <v>-4.7190000000000001E-3</v>
      </c>
      <c r="AH36" s="72">
        <v>-5.4929999999999996E-3</v>
      </c>
      <c r="AI36" s="72">
        <v>-5.9220000000000002E-3</v>
      </c>
    </row>
    <row r="37" spans="1:35" ht="13.5" customHeight="1" x14ac:dyDescent="0.2">
      <c r="A37" s="72">
        <v>1.6305E-2</v>
      </c>
      <c r="B37" s="72">
        <v>1.5810999999999999E-2</v>
      </c>
      <c r="C37" s="72">
        <v>1.5076000000000001E-2</v>
      </c>
      <c r="D37" s="72">
        <v>1.4322E-2</v>
      </c>
      <c r="E37" s="72">
        <v>1.3507999999999999E-2</v>
      </c>
      <c r="F37" s="72">
        <v>1.2808999999999999E-2</v>
      </c>
      <c r="G37" s="72">
        <v>1.2128999999999999E-2</v>
      </c>
      <c r="H37" s="72">
        <v>1.1468000000000001E-2</v>
      </c>
      <c r="I37" s="72">
        <v>1.0878000000000001E-2</v>
      </c>
      <c r="J37" s="72">
        <v>1.0284E-2</v>
      </c>
      <c r="K37" s="72">
        <v>9.6419999999999995E-3</v>
      </c>
      <c r="L37" s="72">
        <v>9.0559999999999998E-3</v>
      </c>
      <c r="M37" s="72">
        <v>8.3909999999999992E-3</v>
      </c>
      <c r="N37" s="72">
        <v>7.7460000000000003E-3</v>
      </c>
      <c r="O37" s="72">
        <v>7.1380000000000002E-3</v>
      </c>
      <c r="P37" s="72">
        <v>6.4079999999999996E-3</v>
      </c>
      <c r="Q37" s="72">
        <v>5.7200000000000003E-3</v>
      </c>
      <c r="R37" s="72">
        <v>5.0280000000000004E-3</v>
      </c>
      <c r="S37" s="72">
        <v>4.2399999999999998E-3</v>
      </c>
      <c r="T37" s="72">
        <v>3.5100000000000001E-3</v>
      </c>
      <c r="U37" s="72">
        <v>2.7539999999999999E-3</v>
      </c>
      <c r="V37" s="72">
        <v>1.957E-3</v>
      </c>
      <c r="W37" s="72">
        <v>1.3159999999999999E-3</v>
      </c>
      <c r="X37" s="72">
        <v>6.3000000000000003E-4</v>
      </c>
      <c r="Y37" s="72">
        <v>0</v>
      </c>
      <c r="Z37" s="72">
        <v>-5.1900000000000004E-4</v>
      </c>
      <c r="AA37" s="72">
        <v>-1.0939999999999999E-3</v>
      </c>
      <c r="AB37" s="72">
        <v>-1.621E-3</v>
      </c>
      <c r="AC37" s="72">
        <v>-2.2399999999999998E-3</v>
      </c>
      <c r="AD37" s="72">
        <v>-2.7750000000000001E-3</v>
      </c>
      <c r="AE37" s="72">
        <v>-3.3609999999999998E-3</v>
      </c>
      <c r="AF37" s="72">
        <v>-4.0029999999999996E-3</v>
      </c>
      <c r="AG37" s="72">
        <v>-4.6010000000000001E-3</v>
      </c>
      <c r="AH37" s="72">
        <v>-5.4029999999999998E-3</v>
      </c>
      <c r="AI37" s="72">
        <v>-5.7720000000000002E-3</v>
      </c>
    </row>
    <row r="38" spans="1:35" ht="13.5" customHeight="1" x14ac:dyDescent="0.2">
      <c r="A38" s="72">
        <v>1.6028000000000001E-2</v>
      </c>
      <c r="B38" s="72">
        <v>1.5549E-2</v>
      </c>
      <c r="C38" s="72">
        <v>1.4858E-2</v>
      </c>
      <c r="D38" s="72">
        <v>1.4128999999999999E-2</v>
      </c>
      <c r="E38" s="72">
        <v>1.3344999999999999E-2</v>
      </c>
      <c r="F38" s="72">
        <v>1.2675000000000001E-2</v>
      </c>
      <c r="G38" s="72">
        <v>1.2E-2</v>
      </c>
      <c r="H38" s="72">
        <v>1.1388000000000001E-2</v>
      </c>
      <c r="I38" s="72">
        <v>1.0822999999999999E-2</v>
      </c>
      <c r="J38" s="72">
        <v>1.0217E-2</v>
      </c>
      <c r="K38" s="72">
        <v>9.5899999999999996E-3</v>
      </c>
      <c r="L38" s="72">
        <v>9.0060000000000001E-3</v>
      </c>
      <c r="M38" s="72">
        <v>8.3300000000000006E-3</v>
      </c>
      <c r="N38" s="72">
        <v>7.6740000000000003E-3</v>
      </c>
      <c r="O38" s="72">
        <v>7.1349999999999998E-3</v>
      </c>
      <c r="P38" s="72">
        <v>6.3330000000000001E-3</v>
      </c>
      <c r="Q38" s="72">
        <v>5.6730000000000001E-3</v>
      </c>
      <c r="R38" s="72">
        <v>4.9569999999999996E-3</v>
      </c>
      <c r="S38" s="72">
        <v>4.1770000000000002E-3</v>
      </c>
      <c r="T38" s="72">
        <v>3.4659999999999999E-3</v>
      </c>
      <c r="U38" s="72">
        <v>2.6849999999999999E-3</v>
      </c>
      <c r="V38" s="72">
        <v>1.8829999999999999E-3</v>
      </c>
      <c r="W38" s="72">
        <v>1.2750000000000001E-3</v>
      </c>
      <c r="X38" s="72">
        <v>6.1700000000000004E-4</v>
      </c>
      <c r="Y38" s="72">
        <v>0</v>
      </c>
      <c r="Z38" s="72">
        <v>-5.2300000000000003E-4</v>
      </c>
      <c r="AA38" s="72">
        <v>-1.134E-3</v>
      </c>
      <c r="AB38" s="72">
        <v>-1.727E-3</v>
      </c>
      <c r="AC38" s="72">
        <v>-2.362E-3</v>
      </c>
      <c r="AD38" s="72">
        <v>-2.8089999999999999E-3</v>
      </c>
      <c r="AE38" s="72">
        <v>-3.473E-3</v>
      </c>
      <c r="AF38" s="72">
        <v>-4.0870000000000004E-3</v>
      </c>
      <c r="AG38" s="72">
        <v>-4.6690000000000004E-3</v>
      </c>
      <c r="AH38" s="72">
        <v>-5.4679999999999998E-3</v>
      </c>
      <c r="AI38" s="72">
        <v>-5.8240000000000002E-3</v>
      </c>
    </row>
    <row r="39" spans="1:35" ht="13.5" customHeight="1" x14ac:dyDescent="0.2">
      <c r="A39" s="72">
        <v>1.6164999999999999E-2</v>
      </c>
      <c r="B39" s="72">
        <v>1.5712E-2</v>
      </c>
      <c r="C39" s="72">
        <v>1.4983E-2</v>
      </c>
      <c r="D39" s="72">
        <v>1.4265E-2</v>
      </c>
      <c r="E39" s="72">
        <v>1.3518000000000001E-2</v>
      </c>
      <c r="F39" s="72">
        <v>1.2813E-2</v>
      </c>
      <c r="G39" s="72">
        <v>1.2135E-2</v>
      </c>
      <c r="H39" s="72">
        <v>1.1455E-2</v>
      </c>
      <c r="I39" s="72">
        <v>1.0913000000000001E-2</v>
      </c>
      <c r="J39" s="72">
        <v>1.0272999999999999E-2</v>
      </c>
      <c r="K39" s="72">
        <v>9.6360000000000005E-3</v>
      </c>
      <c r="L39" s="72">
        <v>9.0489999999999998E-3</v>
      </c>
      <c r="M39" s="72">
        <v>8.3800000000000003E-3</v>
      </c>
      <c r="N39" s="72">
        <v>7.7079999999999996E-3</v>
      </c>
      <c r="O39" s="72">
        <v>7.1209999999999997E-3</v>
      </c>
      <c r="P39" s="72">
        <v>6.3359999999999996E-3</v>
      </c>
      <c r="Q39" s="72">
        <v>5.7200000000000003E-3</v>
      </c>
      <c r="R39" s="72">
        <v>4.9979999999999998E-3</v>
      </c>
      <c r="S39" s="72">
        <v>4.2110000000000003E-3</v>
      </c>
      <c r="T39" s="72">
        <v>3.4759999999999999E-3</v>
      </c>
      <c r="U39" s="72">
        <v>2.7009999999999998E-3</v>
      </c>
      <c r="V39" s="72">
        <v>1.9239999999999999E-3</v>
      </c>
      <c r="W39" s="72">
        <v>1.317E-3</v>
      </c>
      <c r="X39" s="72">
        <v>6.2500000000000001E-4</v>
      </c>
      <c r="Y39" s="72">
        <v>0</v>
      </c>
      <c r="Z39" s="72">
        <v>-5.5000000000000003E-4</v>
      </c>
      <c r="AA39" s="72">
        <v>-1.1919999999999999E-3</v>
      </c>
      <c r="AB39" s="72">
        <v>-1.763E-3</v>
      </c>
      <c r="AC39" s="72">
        <v>-2.3770000000000002E-3</v>
      </c>
      <c r="AD39" s="72">
        <v>-2.849E-3</v>
      </c>
      <c r="AE39" s="72">
        <v>-3.4740000000000001E-3</v>
      </c>
      <c r="AF39" s="72">
        <v>-4.1209999999999997E-3</v>
      </c>
      <c r="AG39" s="72">
        <v>-4.6769999999999997E-3</v>
      </c>
      <c r="AH39" s="72">
        <v>-5.4299999999999999E-3</v>
      </c>
      <c r="AI39" s="72">
        <v>-5.7670000000000004E-3</v>
      </c>
    </row>
    <row r="40" spans="1:35" ht="13.5" customHeight="1" x14ac:dyDescent="0.2">
      <c r="A40" s="72">
        <v>1.5986E-2</v>
      </c>
      <c r="B40" s="72">
        <v>1.5498E-2</v>
      </c>
      <c r="C40" s="72">
        <v>1.4793000000000001E-2</v>
      </c>
      <c r="D40" s="72">
        <v>1.4054000000000001E-2</v>
      </c>
      <c r="E40" s="72">
        <v>1.3261999999999999E-2</v>
      </c>
      <c r="F40" s="72">
        <v>1.2565E-2</v>
      </c>
      <c r="G40" s="72">
        <v>1.1896E-2</v>
      </c>
      <c r="H40" s="72">
        <v>1.1263E-2</v>
      </c>
      <c r="I40" s="72">
        <v>1.0723E-2</v>
      </c>
      <c r="J40" s="72">
        <v>1.0120000000000001E-2</v>
      </c>
      <c r="K40" s="72">
        <v>9.5130000000000006E-3</v>
      </c>
      <c r="L40" s="72">
        <v>8.9569999999999997E-3</v>
      </c>
      <c r="M40" s="72">
        <v>8.3020000000000004E-3</v>
      </c>
      <c r="N40" s="72">
        <v>7.6540000000000002E-3</v>
      </c>
      <c r="O40" s="72">
        <v>7.0829999999999999E-3</v>
      </c>
      <c r="P40" s="72">
        <v>6.3249999999999999E-3</v>
      </c>
      <c r="Q40" s="72">
        <v>5.6849999999999999E-3</v>
      </c>
      <c r="R40" s="72">
        <v>4.9800000000000001E-3</v>
      </c>
      <c r="S40" s="72">
        <v>4.1970000000000002E-3</v>
      </c>
      <c r="T40" s="72">
        <v>3.46E-3</v>
      </c>
      <c r="U40" s="72">
        <v>2.6749999999999999E-3</v>
      </c>
      <c r="V40" s="72">
        <v>1.8860000000000001E-3</v>
      </c>
      <c r="W40" s="72">
        <v>1.2509999999999999E-3</v>
      </c>
      <c r="X40" s="72">
        <v>5.8699999999999996E-4</v>
      </c>
      <c r="Y40" s="72">
        <v>0</v>
      </c>
      <c r="Z40" s="72">
        <v>-5.4299999999999997E-4</v>
      </c>
      <c r="AA40" s="72">
        <v>-1.173E-3</v>
      </c>
      <c r="AB40" s="72">
        <v>-1.7420000000000001E-3</v>
      </c>
      <c r="AC40" s="72">
        <v>-2.405E-3</v>
      </c>
      <c r="AD40" s="72">
        <v>-2.875E-3</v>
      </c>
      <c r="AE40" s="72">
        <v>-3.5249999999999999E-3</v>
      </c>
      <c r="AF40" s="72">
        <v>-4.1570000000000001E-3</v>
      </c>
      <c r="AG40" s="72">
        <v>-4.7190000000000001E-3</v>
      </c>
      <c r="AH40" s="72">
        <v>-5.4660000000000004E-3</v>
      </c>
      <c r="AI40" s="72">
        <v>-5.7990000000000003E-3</v>
      </c>
    </row>
    <row r="41" spans="1:35" ht="13.5" customHeight="1" x14ac:dyDescent="0.2">
      <c r="A41" s="72">
        <v>1.5990000000000001E-2</v>
      </c>
      <c r="B41" s="72">
        <v>1.5535E-2</v>
      </c>
      <c r="C41" s="72">
        <v>1.4859000000000001E-2</v>
      </c>
      <c r="D41" s="72">
        <v>1.4142999999999999E-2</v>
      </c>
      <c r="E41" s="72">
        <v>1.3403E-2</v>
      </c>
      <c r="F41" s="72">
        <v>1.2725999999999999E-2</v>
      </c>
      <c r="G41" s="72">
        <v>1.2030000000000001E-2</v>
      </c>
      <c r="H41" s="72">
        <v>1.1394E-2</v>
      </c>
      <c r="I41" s="72">
        <v>1.0864E-2</v>
      </c>
      <c r="J41" s="72">
        <v>1.0225E-2</v>
      </c>
      <c r="K41" s="72">
        <v>9.6039999999999997E-3</v>
      </c>
      <c r="L41" s="72">
        <v>9.0390000000000002E-3</v>
      </c>
      <c r="M41" s="72">
        <v>8.3599999999999994E-3</v>
      </c>
      <c r="N41" s="72">
        <v>7.7260000000000002E-3</v>
      </c>
      <c r="O41" s="72">
        <v>7.1300000000000001E-3</v>
      </c>
      <c r="P41" s="72">
        <v>6.3680000000000004E-3</v>
      </c>
      <c r="Q41" s="72">
        <v>5.7200000000000003E-3</v>
      </c>
      <c r="R41" s="72">
        <v>4.9909999999999998E-3</v>
      </c>
      <c r="S41" s="72">
        <v>4.2050000000000004E-3</v>
      </c>
      <c r="T41" s="72">
        <v>3.473E-3</v>
      </c>
      <c r="U41" s="72">
        <v>2.6779999999999998E-3</v>
      </c>
      <c r="V41" s="72">
        <v>1.928E-3</v>
      </c>
      <c r="W41" s="72">
        <v>1.245E-3</v>
      </c>
      <c r="X41" s="72">
        <v>6.1300000000000005E-4</v>
      </c>
      <c r="Y41" s="72">
        <v>0</v>
      </c>
      <c r="Z41" s="72">
        <v>-5.6300000000000002E-4</v>
      </c>
      <c r="AA41" s="72">
        <v>-1.217E-3</v>
      </c>
      <c r="AB41" s="72">
        <v>-1.8190000000000001E-3</v>
      </c>
      <c r="AC41" s="72">
        <v>-2.4480000000000001E-3</v>
      </c>
      <c r="AD41" s="72">
        <v>-2.9190000000000002E-3</v>
      </c>
      <c r="AE41" s="72">
        <v>-3.578E-3</v>
      </c>
      <c r="AF41" s="72">
        <v>-4.1879999999999999E-3</v>
      </c>
      <c r="AG41" s="72">
        <v>-4.7749999999999997E-3</v>
      </c>
      <c r="AH41" s="72">
        <v>-5.4720000000000003E-3</v>
      </c>
      <c r="AI41" s="72">
        <v>-5.8089999999999999E-3</v>
      </c>
    </row>
    <row r="42" spans="1:35" ht="13.5" customHeight="1" x14ac:dyDescent="0.2">
      <c r="A42" s="72">
        <v>1.6851999999999999E-2</v>
      </c>
      <c r="B42" s="72">
        <v>1.6367E-2</v>
      </c>
      <c r="C42" s="72">
        <v>1.5606999999999999E-2</v>
      </c>
      <c r="D42" s="72">
        <v>1.4860999999999999E-2</v>
      </c>
      <c r="E42" s="72">
        <v>1.4089000000000001E-2</v>
      </c>
      <c r="F42" s="72">
        <v>1.3416000000000001E-2</v>
      </c>
      <c r="G42" s="72">
        <v>1.2715000000000001E-2</v>
      </c>
      <c r="H42" s="72">
        <v>1.204E-2</v>
      </c>
      <c r="I42" s="72">
        <v>1.1426E-2</v>
      </c>
      <c r="J42" s="72">
        <v>1.0791E-2</v>
      </c>
      <c r="K42" s="72">
        <v>1.0106E-2</v>
      </c>
      <c r="L42" s="72">
        <v>9.4769999999999993E-3</v>
      </c>
      <c r="M42" s="72">
        <v>8.7589999999999994E-3</v>
      </c>
      <c r="N42" s="72">
        <v>8.1180000000000002E-3</v>
      </c>
      <c r="O42" s="72">
        <v>7.4830000000000001E-3</v>
      </c>
      <c r="P42" s="72">
        <v>6.7019999999999996E-3</v>
      </c>
      <c r="Q42" s="72">
        <v>5.9969999999999997E-3</v>
      </c>
      <c r="R42" s="72">
        <v>5.2180000000000004E-3</v>
      </c>
      <c r="S42" s="72">
        <v>4.3909999999999999E-3</v>
      </c>
      <c r="T42" s="72">
        <v>3.614E-3</v>
      </c>
      <c r="U42" s="72">
        <v>2.859E-3</v>
      </c>
      <c r="V42" s="72">
        <v>2.0950000000000001E-3</v>
      </c>
      <c r="W42" s="72">
        <v>1.3990000000000001E-3</v>
      </c>
      <c r="X42" s="72">
        <v>6.7100000000000005E-4</v>
      </c>
      <c r="Y42" s="72">
        <v>0</v>
      </c>
      <c r="Z42" s="72">
        <v>-5.6499999999999996E-4</v>
      </c>
      <c r="AA42" s="72">
        <v>-1.147E-3</v>
      </c>
      <c r="AB42" s="72">
        <v>-1.72E-3</v>
      </c>
      <c r="AC42" s="72">
        <v>-2.2520000000000001E-3</v>
      </c>
      <c r="AD42" s="72">
        <v>-2.8029999999999999E-3</v>
      </c>
      <c r="AE42" s="72">
        <v>-3.3530000000000001E-3</v>
      </c>
      <c r="AF42" s="72">
        <v>-3.8560000000000001E-3</v>
      </c>
      <c r="AG42" s="72">
        <v>-4.5059999999999996E-3</v>
      </c>
      <c r="AH42" s="72">
        <v>-5.169E-3</v>
      </c>
      <c r="AI42" s="72">
        <v>-5.587E-3</v>
      </c>
    </row>
    <row r="43" spans="1:35" ht="13.5" customHeight="1" x14ac:dyDescent="0.2">
      <c r="A43" s="72">
        <v>1.6938000000000002E-2</v>
      </c>
      <c r="B43" s="72">
        <v>1.6445000000000001E-2</v>
      </c>
      <c r="C43" s="72">
        <v>1.5664000000000001E-2</v>
      </c>
      <c r="D43" s="72">
        <v>1.4921E-2</v>
      </c>
      <c r="E43" s="72">
        <v>1.4128E-2</v>
      </c>
      <c r="F43" s="72">
        <v>1.3445E-2</v>
      </c>
      <c r="G43" s="72">
        <v>1.2697999999999999E-2</v>
      </c>
      <c r="H43" s="72">
        <v>1.2024E-2</v>
      </c>
      <c r="I43" s="72">
        <v>1.1403999999999999E-2</v>
      </c>
      <c r="J43" s="72">
        <v>1.0777E-2</v>
      </c>
      <c r="K43" s="72">
        <v>1.0123E-2</v>
      </c>
      <c r="L43" s="72">
        <v>9.4800000000000006E-3</v>
      </c>
      <c r="M43" s="72">
        <v>8.7950000000000007E-3</v>
      </c>
      <c r="N43" s="72">
        <v>8.1810000000000008E-3</v>
      </c>
      <c r="O43" s="72">
        <v>7.5079999999999999E-3</v>
      </c>
      <c r="P43" s="72">
        <v>6.7660000000000003E-3</v>
      </c>
      <c r="Q43" s="72">
        <v>6.0410000000000004E-3</v>
      </c>
      <c r="R43" s="72">
        <v>5.2760000000000003E-3</v>
      </c>
      <c r="S43" s="72">
        <v>4.4619999999999998E-3</v>
      </c>
      <c r="T43" s="72">
        <v>3.7030000000000001E-3</v>
      </c>
      <c r="U43" s="72">
        <v>2.941E-3</v>
      </c>
      <c r="V43" s="72">
        <v>2.1580000000000002E-3</v>
      </c>
      <c r="W43" s="72">
        <v>1.4419999999999999E-3</v>
      </c>
      <c r="X43" s="72">
        <v>6.7000000000000002E-4</v>
      </c>
      <c r="Y43" s="72">
        <v>0</v>
      </c>
      <c r="Z43" s="72">
        <v>-5.53E-4</v>
      </c>
      <c r="AA43" s="72">
        <v>-1.1379999999999999E-3</v>
      </c>
      <c r="AB43" s="72">
        <v>-1.7179999999999999E-3</v>
      </c>
      <c r="AC43" s="72">
        <v>-2.281E-3</v>
      </c>
      <c r="AD43" s="72">
        <v>-2.8310000000000002E-3</v>
      </c>
      <c r="AE43" s="72">
        <v>-3.4030000000000002E-3</v>
      </c>
      <c r="AF43" s="72">
        <v>-3.9300000000000003E-3</v>
      </c>
      <c r="AG43" s="72">
        <v>-4.5149999999999999E-3</v>
      </c>
      <c r="AH43" s="72">
        <v>-5.1850000000000004E-3</v>
      </c>
      <c r="AI43" s="72">
        <v>-5.6150000000000002E-3</v>
      </c>
    </row>
    <row r="44" spans="1:35" ht="13.5" customHeight="1" x14ac:dyDescent="0.2">
      <c r="A44" s="72">
        <v>1.6766E-2</v>
      </c>
      <c r="B44" s="72">
        <v>1.6284E-2</v>
      </c>
      <c r="C44" s="72">
        <v>1.5576E-2</v>
      </c>
      <c r="D44" s="72">
        <v>1.4865E-2</v>
      </c>
      <c r="E44" s="72">
        <v>1.4082000000000001E-2</v>
      </c>
      <c r="F44" s="72">
        <v>1.342E-2</v>
      </c>
      <c r="G44" s="72">
        <v>1.2728E-2</v>
      </c>
      <c r="H44" s="72">
        <v>1.2076999999999999E-2</v>
      </c>
      <c r="I44" s="72">
        <v>1.1474E-2</v>
      </c>
      <c r="J44" s="72">
        <v>1.0852000000000001E-2</v>
      </c>
      <c r="K44" s="72">
        <v>1.0207000000000001E-2</v>
      </c>
      <c r="L44" s="72">
        <v>9.5829999999999995E-3</v>
      </c>
      <c r="M44" s="72">
        <v>8.9029999999999995E-3</v>
      </c>
      <c r="N44" s="72">
        <v>8.2450000000000006E-3</v>
      </c>
      <c r="O44" s="72">
        <v>7.6350000000000003E-3</v>
      </c>
      <c r="P44" s="72">
        <v>6.8640000000000003E-3</v>
      </c>
      <c r="Q44" s="72">
        <v>6.0860000000000003E-3</v>
      </c>
      <c r="R44" s="72">
        <v>5.3189999999999999E-3</v>
      </c>
      <c r="S44" s="72">
        <v>4.496E-3</v>
      </c>
      <c r="T44" s="72">
        <v>3.718E-3</v>
      </c>
      <c r="U44" s="72">
        <v>2.9069999999999999E-3</v>
      </c>
      <c r="V44" s="72">
        <v>2.1450000000000002E-3</v>
      </c>
      <c r="W44" s="72">
        <v>1.4250000000000001E-3</v>
      </c>
      <c r="X44" s="72">
        <v>6.6500000000000001E-4</v>
      </c>
      <c r="Y44" s="72">
        <v>0</v>
      </c>
      <c r="Z44" s="72">
        <v>-5.62E-4</v>
      </c>
      <c r="AA44" s="72">
        <v>-1.1429999999999999E-3</v>
      </c>
      <c r="AB44" s="72">
        <v>-1.717E-3</v>
      </c>
      <c r="AC44" s="72">
        <v>-2.3110000000000001E-3</v>
      </c>
      <c r="AD44" s="72">
        <v>-2.8700000000000002E-3</v>
      </c>
      <c r="AE44" s="72">
        <v>-3.4320000000000002E-3</v>
      </c>
      <c r="AF44" s="72">
        <v>-3.9550000000000002E-3</v>
      </c>
      <c r="AG44" s="72">
        <v>-4.5399999999999998E-3</v>
      </c>
      <c r="AH44" s="72">
        <v>-5.195E-3</v>
      </c>
      <c r="AI44" s="72">
        <v>-5.5989999999999998E-3</v>
      </c>
    </row>
    <row r="45" spans="1:35" ht="13.5" customHeight="1" x14ac:dyDescent="0.2">
      <c r="A45" s="72">
        <v>1.6587000000000001E-2</v>
      </c>
      <c r="B45" s="72">
        <v>1.6111E-2</v>
      </c>
      <c r="C45" s="72">
        <v>1.5350000000000001E-2</v>
      </c>
      <c r="D45" s="72">
        <v>1.4618000000000001E-2</v>
      </c>
      <c r="E45" s="72">
        <v>1.3877E-2</v>
      </c>
      <c r="F45" s="72">
        <v>1.3247E-2</v>
      </c>
      <c r="G45" s="72">
        <v>1.2552000000000001E-2</v>
      </c>
      <c r="H45" s="72">
        <v>1.1908999999999999E-2</v>
      </c>
      <c r="I45" s="72">
        <v>1.1306E-2</v>
      </c>
      <c r="J45" s="72">
        <v>1.0723999999999999E-2</v>
      </c>
      <c r="K45" s="72">
        <v>1.0057999999999999E-2</v>
      </c>
      <c r="L45" s="72">
        <v>9.4380000000000002E-3</v>
      </c>
      <c r="M45" s="72">
        <v>8.7659999999999995E-3</v>
      </c>
      <c r="N45" s="72">
        <v>8.1499999999999993E-3</v>
      </c>
      <c r="O45" s="72">
        <v>7.502E-3</v>
      </c>
      <c r="P45" s="72">
        <v>6.7409999999999996E-3</v>
      </c>
      <c r="Q45" s="72">
        <v>6.0289999999999996E-3</v>
      </c>
      <c r="R45" s="72">
        <v>5.2729999999999999E-3</v>
      </c>
      <c r="S45" s="72">
        <v>4.4520000000000002E-3</v>
      </c>
      <c r="T45" s="72">
        <v>3.6679999999999998E-3</v>
      </c>
      <c r="U45" s="72">
        <v>2.8879999999999999E-3</v>
      </c>
      <c r="V45" s="72">
        <v>2.14E-3</v>
      </c>
      <c r="W45" s="72">
        <v>1.4400000000000001E-3</v>
      </c>
      <c r="X45" s="72">
        <v>6.96E-4</v>
      </c>
      <c r="Y45" s="72">
        <v>0</v>
      </c>
      <c r="Z45" s="72">
        <v>-5.9100000000000005E-4</v>
      </c>
      <c r="AA45" s="72">
        <v>-1.1980000000000001E-3</v>
      </c>
      <c r="AB45" s="72">
        <v>-1.7799999999999999E-3</v>
      </c>
      <c r="AC45" s="72">
        <v>-2.3709999999999998E-3</v>
      </c>
      <c r="AD45" s="72">
        <v>-2.905E-3</v>
      </c>
      <c r="AE45" s="72">
        <v>-3.4740000000000001E-3</v>
      </c>
      <c r="AF45" s="72">
        <v>-3.9769999999999996E-3</v>
      </c>
      <c r="AG45" s="72">
        <v>-4.561E-3</v>
      </c>
      <c r="AH45" s="72">
        <v>-5.176E-3</v>
      </c>
      <c r="AI45" s="72">
        <v>-5.5370000000000003E-3</v>
      </c>
    </row>
    <row r="46" spans="1:35" ht="13.5" customHeight="1" x14ac:dyDescent="0.2">
      <c r="A46" s="72">
        <v>1.6473999999999999E-2</v>
      </c>
      <c r="B46" s="72">
        <v>1.5970000000000002E-2</v>
      </c>
      <c r="C46" s="72">
        <v>1.5226999999999999E-2</v>
      </c>
      <c r="D46" s="72">
        <v>1.4496999999999999E-2</v>
      </c>
      <c r="E46" s="72">
        <v>1.3755E-2</v>
      </c>
      <c r="F46" s="72">
        <v>1.3096E-2</v>
      </c>
      <c r="G46" s="72">
        <v>1.2409E-2</v>
      </c>
      <c r="H46" s="72">
        <v>1.1801000000000001E-2</v>
      </c>
      <c r="I46" s="72">
        <v>1.1193E-2</v>
      </c>
      <c r="J46" s="72">
        <v>1.0581E-2</v>
      </c>
      <c r="K46" s="72">
        <v>9.9620000000000004E-3</v>
      </c>
      <c r="L46" s="72">
        <v>9.3449999999999991E-3</v>
      </c>
      <c r="M46" s="72">
        <v>8.6789999999999992E-3</v>
      </c>
      <c r="N46" s="72">
        <v>8.0689999999999998E-3</v>
      </c>
      <c r="O46" s="72">
        <v>7.4619999999999999E-3</v>
      </c>
      <c r="P46" s="72">
        <v>6.7470000000000004E-3</v>
      </c>
      <c r="Q46" s="72">
        <v>6.0200000000000002E-3</v>
      </c>
      <c r="R46" s="72">
        <v>5.2589999999999998E-3</v>
      </c>
      <c r="S46" s="72">
        <v>4.4510000000000001E-3</v>
      </c>
      <c r="T46" s="72">
        <v>3.702E-3</v>
      </c>
      <c r="U46" s="72">
        <v>2.9369999999999999E-3</v>
      </c>
      <c r="V46" s="72">
        <v>2.1649999999999998E-3</v>
      </c>
      <c r="W46" s="72">
        <v>1.4549999999999999E-3</v>
      </c>
      <c r="X46" s="72">
        <v>6.6699999999999995E-4</v>
      </c>
      <c r="Y46" s="72">
        <v>0</v>
      </c>
      <c r="Z46" s="72">
        <v>-5.6499999999999996E-4</v>
      </c>
      <c r="AA46" s="72">
        <v>-1.134E-3</v>
      </c>
      <c r="AB46" s="72">
        <v>-1.735E-3</v>
      </c>
      <c r="AC46" s="72">
        <v>-2.3219999999999998E-3</v>
      </c>
      <c r="AD46" s="72">
        <v>-2.8930000000000002E-3</v>
      </c>
      <c r="AE46" s="72">
        <v>-3.4350000000000001E-3</v>
      </c>
      <c r="AF46" s="72">
        <v>-3.973E-3</v>
      </c>
      <c r="AG46" s="72">
        <v>-4.4819999999999999E-3</v>
      </c>
      <c r="AH46" s="72">
        <v>-5.0850000000000001E-3</v>
      </c>
      <c r="AI46" s="72">
        <v>-5.4520000000000002E-3</v>
      </c>
    </row>
    <row r="47" spans="1:35" ht="13.5" customHeight="1" x14ac:dyDescent="0.2">
      <c r="A47" s="72">
        <v>1.619E-2</v>
      </c>
      <c r="B47" s="72">
        <v>1.5713999999999999E-2</v>
      </c>
      <c r="C47" s="72">
        <v>1.5017000000000001E-2</v>
      </c>
      <c r="D47" s="72">
        <v>1.4323000000000001E-2</v>
      </c>
      <c r="E47" s="72">
        <v>1.359E-2</v>
      </c>
      <c r="F47" s="72">
        <v>1.295E-2</v>
      </c>
      <c r="G47" s="72">
        <v>1.2288E-2</v>
      </c>
      <c r="H47" s="72">
        <v>1.1668E-2</v>
      </c>
      <c r="I47" s="72">
        <v>1.1084E-2</v>
      </c>
      <c r="J47" s="72">
        <v>1.0498E-2</v>
      </c>
      <c r="K47" s="72">
        <v>9.8740000000000008E-3</v>
      </c>
      <c r="L47" s="72">
        <v>9.2549999999999993E-3</v>
      </c>
      <c r="M47" s="72">
        <v>8.5950000000000002E-3</v>
      </c>
      <c r="N47" s="72">
        <v>7.9579999999999998E-3</v>
      </c>
      <c r="O47" s="72">
        <v>7.3610000000000004E-3</v>
      </c>
      <c r="P47" s="72">
        <v>6.62E-3</v>
      </c>
      <c r="Q47" s="72">
        <v>5.8690000000000001E-3</v>
      </c>
      <c r="R47" s="72">
        <v>5.1279999999999997E-3</v>
      </c>
      <c r="S47" s="72">
        <v>4.346E-3</v>
      </c>
      <c r="T47" s="72">
        <v>3.5660000000000002E-3</v>
      </c>
      <c r="U47" s="72">
        <v>2.8019999999999998E-3</v>
      </c>
      <c r="V47" s="72">
        <v>2.0400000000000001E-3</v>
      </c>
      <c r="W47" s="72">
        <v>1.3680000000000001E-3</v>
      </c>
      <c r="X47" s="72">
        <v>6.2600000000000004E-4</v>
      </c>
      <c r="Y47" s="72">
        <v>0</v>
      </c>
      <c r="Z47" s="72">
        <v>-5.4600000000000004E-4</v>
      </c>
      <c r="AA47" s="72">
        <v>-1.1169999999999999E-3</v>
      </c>
      <c r="AB47" s="72">
        <v>-1.6969999999999999E-3</v>
      </c>
      <c r="AC47" s="72">
        <v>-2.3E-3</v>
      </c>
      <c r="AD47" s="72">
        <v>-2.8219999999999999E-3</v>
      </c>
      <c r="AE47" s="72">
        <v>-3.4160000000000002E-3</v>
      </c>
      <c r="AF47" s="72">
        <v>-3.8890000000000001E-3</v>
      </c>
      <c r="AG47" s="72">
        <v>-4.411E-3</v>
      </c>
      <c r="AH47" s="72">
        <v>-4.9820000000000003E-3</v>
      </c>
      <c r="AI47" s="72">
        <v>-5.3290000000000004E-3</v>
      </c>
    </row>
    <row r="48" spans="1:35" ht="13.5" customHeight="1" x14ac:dyDescent="0.2">
      <c r="A48" s="72">
        <v>1.5949999999999999E-2</v>
      </c>
      <c r="B48" s="72">
        <v>1.549E-2</v>
      </c>
      <c r="C48" s="72">
        <v>1.4767000000000001E-2</v>
      </c>
      <c r="D48" s="72">
        <v>1.4064999999999999E-2</v>
      </c>
      <c r="E48" s="72">
        <v>1.3363E-2</v>
      </c>
      <c r="F48" s="72">
        <v>1.2747E-2</v>
      </c>
      <c r="G48" s="72">
        <v>1.2076E-2</v>
      </c>
      <c r="H48" s="72">
        <v>1.15E-2</v>
      </c>
      <c r="I48" s="72">
        <v>1.0907E-2</v>
      </c>
      <c r="J48" s="72">
        <v>1.0345999999999999E-2</v>
      </c>
      <c r="K48" s="72">
        <v>9.7389999999999994E-3</v>
      </c>
      <c r="L48" s="72">
        <v>9.162E-3</v>
      </c>
      <c r="M48" s="72">
        <v>8.5380000000000005E-3</v>
      </c>
      <c r="N48" s="72">
        <v>7.9660000000000009E-3</v>
      </c>
      <c r="O48" s="72">
        <v>7.3330000000000001E-3</v>
      </c>
      <c r="P48" s="72">
        <v>6.6169999999999996E-3</v>
      </c>
      <c r="Q48" s="72">
        <v>5.9129999999999999E-3</v>
      </c>
      <c r="R48" s="72">
        <v>5.1809999999999998E-3</v>
      </c>
      <c r="S48" s="72">
        <v>4.3740000000000003E-3</v>
      </c>
      <c r="T48" s="72">
        <v>3.6289999999999998E-3</v>
      </c>
      <c r="U48" s="72">
        <v>2.8869999999999998E-3</v>
      </c>
      <c r="V48" s="72">
        <v>2.1359999999999999E-3</v>
      </c>
      <c r="W48" s="72">
        <v>1.4239999999999999E-3</v>
      </c>
      <c r="X48" s="72">
        <v>6.8999999999999997E-4</v>
      </c>
      <c r="Y48" s="72">
        <v>0</v>
      </c>
      <c r="Z48" s="72">
        <v>-5.8E-4</v>
      </c>
      <c r="AA48" s="72">
        <v>-1.181E-3</v>
      </c>
      <c r="AB48" s="72">
        <v>-1.758E-3</v>
      </c>
      <c r="AC48" s="72">
        <v>-2.3470000000000001E-3</v>
      </c>
      <c r="AD48" s="72">
        <v>-2.8660000000000001E-3</v>
      </c>
      <c r="AE48" s="72">
        <v>-3.4009999999999999E-3</v>
      </c>
      <c r="AF48" s="72">
        <v>-3.846E-3</v>
      </c>
      <c r="AG48" s="72">
        <v>-4.3140000000000001E-3</v>
      </c>
      <c r="AH48" s="72">
        <v>-4.8520000000000004E-3</v>
      </c>
      <c r="AI48" s="72">
        <v>-5.1590000000000004E-3</v>
      </c>
    </row>
    <row r="49" spans="1:35" ht="13.5" customHeight="1" x14ac:dyDescent="0.2">
      <c r="A49" s="72">
        <v>1.5356E-2</v>
      </c>
      <c r="B49" s="72">
        <v>1.5004999999999999E-2</v>
      </c>
      <c r="C49" s="72">
        <v>1.4324999999999999E-2</v>
      </c>
      <c r="D49" s="72">
        <v>1.3665E-2</v>
      </c>
      <c r="E49" s="72">
        <v>1.2942E-2</v>
      </c>
      <c r="F49" s="72">
        <v>1.2341E-2</v>
      </c>
      <c r="G49" s="72">
        <v>1.1705E-2</v>
      </c>
      <c r="H49" s="72">
        <v>1.1119E-2</v>
      </c>
      <c r="I49" s="72">
        <v>1.0559000000000001E-2</v>
      </c>
      <c r="J49" s="72">
        <v>1.0018000000000001E-2</v>
      </c>
      <c r="K49" s="72">
        <v>9.4310000000000001E-3</v>
      </c>
      <c r="L49" s="72">
        <v>8.8739999999999999E-3</v>
      </c>
      <c r="M49" s="72">
        <v>8.2679999999999993E-3</v>
      </c>
      <c r="N49" s="72">
        <v>7.698E-3</v>
      </c>
      <c r="O49" s="72">
        <v>7.1250000000000003E-3</v>
      </c>
      <c r="P49" s="72">
        <v>6.4380000000000001E-3</v>
      </c>
      <c r="Q49" s="72">
        <v>5.7400000000000003E-3</v>
      </c>
      <c r="R49" s="72">
        <v>5.0090000000000004E-3</v>
      </c>
      <c r="S49" s="72">
        <v>4.254E-3</v>
      </c>
      <c r="T49" s="72">
        <v>3.5010000000000002E-3</v>
      </c>
      <c r="U49" s="72">
        <v>2.7699999999999999E-3</v>
      </c>
      <c r="V49" s="72">
        <v>2.0170000000000001E-3</v>
      </c>
      <c r="W49" s="72">
        <v>1.3519999999999999E-3</v>
      </c>
      <c r="X49" s="72">
        <v>6.2399999999999999E-4</v>
      </c>
      <c r="Y49" s="72">
        <v>0</v>
      </c>
      <c r="Z49" s="72">
        <v>-5.5999999999999995E-4</v>
      </c>
      <c r="AA49" s="72">
        <v>-1.114E-3</v>
      </c>
      <c r="AB49" s="72">
        <v>-1.689E-3</v>
      </c>
      <c r="AC49" s="72">
        <v>-2.2950000000000002E-3</v>
      </c>
      <c r="AD49" s="72">
        <v>-2.856E-3</v>
      </c>
      <c r="AE49" s="72">
        <v>-3.3969999999999998E-3</v>
      </c>
      <c r="AF49" s="72">
        <v>-3.8670000000000002E-3</v>
      </c>
      <c r="AG49" s="72">
        <v>-4.3400000000000001E-3</v>
      </c>
      <c r="AH49" s="72">
        <v>-4.8929999999999998E-3</v>
      </c>
      <c r="AI49" s="72">
        <v>-5.2370000000000003E-3</v>
      </c>
    </row>
    <row r="50" spans="1:35" ht="13.5" customHeight="1" x14ac:dyDescent="0.2">
      <c r="A50" s="72">
        <v>1.5021E-2</v>
      </c>
      <c r="B50" s="72">
        <v>1.4614E-2</v>
      </c>
      <c r="C50" s="72">
        <v>1.3932E-2</v>
      </c>
      <c r="D50" s="72">
        <v>1.328E-2</v>
      </c>
      <c r="E50" s="72">
        <v>1.26E-2</v>
      </c>
      <c r="F50" s="72">
        <v>1.2031999999999999E-2</v>
      </c>
      <c r="G50" s="72">
        <v>1.142E-2</v>
      </c>
      <c r="H50" s="72">
        <v>1.0855E-2</v>
      </c>
      <c r="I50" s="72">
        <v>1.0328E-2</v>
      </c>
      <c r="J50" s="72">
        <v>9.7859999999999996E-3</v>
      </c>
      <c r="K50" s="72">
        <v>9.1990000000000006E-3</v>
      </c>
      <c r="L50" s="72">
        <v>8.6320000000000008E-3</v>
      </c>
      <c r="M50" s="72">
        <v>8.0280000000000004E-3</v>
      </c>
      <c r="N50" s="72">
        <v>7.4700000000000001E-3</v>
      </c>
      <c r="O50" s="72">
        <v>6.9300000000000004E-3</v>
      </c>
      <c r="P50" s="72">
        <v>6.215E-3</v>
      </c>
      <c r="Q50" s="72">
        <v>5.5719999999999997E-3</v>
      </c>
      <c r="R50" s="72">
        <v>4.8640000000000003E-3</v>
      </c>
      <c r="S50" s="72">
        <v>4.1190000000000003E-3</v>
      </c>
      <c r="T50" s="72">
        <v>3.3960000000000001E-3</v>
      </c>
      <c r="U50" s="72">
        <v>2.6619999999999999E-3</v>
      </c>
      <c r="V50" s="72">
        <v>1.9759999999999999E-3</v>
      </c>
      <c r="W50" s="72">
        <v>1.335E-3</v>
      </c>
      <c r="X50" s="72">
        <v>6.29E-4</v>
      </c>
      <c r="Y50" s="72">
        <v>0</v>
      </c>
      <c r="Z50" s="72">
        <v>-5.4600000000000004E-4</v>
      </c>
      <c r="AA50" s="72">
        <v>-1.1169999999999999E-3</v>
      </c>
      <c r="AB50" s="72">
        <v>-1.6999999999999999E-3</v>
      </c>
      <c r="AC50" s="72">
        <v>-2.2699999999999999E-3</v>
      </c>
      <c r="AD50" s="72">
        <v>-2.7920000000000002E-3</v>
      </c>
      <c r="AE50" s="72">
        <v>-3.3440000000000002E-3</v>
      </c>
      <c r="AF50" s="72">
        <v>-3.7650000000000001E-3</v>
      </c>
      <c r="AG50" s="72">
        <v>-4.2240000000000003E-3</v>
      </c>
      <c r="AH50" s="72">
        <v>-4.7239999999999999E-3</v>
      </c>
      <c r="AI50" s="72">
        <v>-4.9919999999999999E-3</v>
      </c>
    </row>
    <row r="51" spans="1:35" ht="13.5" customHeight="1" x14ac:dyDescent="0.2">
      <c r="A51" s="72">
        <v>1.4703000000000001E-2</v>
      </c>
      <c r="B51" s="72">
        <v>1.4264000000000001E-2</v>
      </c>
      <c r="C51" s="72">
        <v>1.3580999999999999E-2</v>
      </c>
      <c r="D51" s="72">
        <v>1.295E-2</v>
      </c>
      <c r="E51" s="72">
        <v>1.227E-2</v>
      </c>
      <c r="F51" s="72">
        <v>1.167E-2</v>
      </c>
      <c r="G51" s="72">
        <v>1.1072E-2</v>
      </c>
      <c r="H51" s="72">
        <v>1.0532E-2</v>
      </c>
      <c r="I51" s="72">
        <v>9.9880000000000004E-3</v>
      </c>
      <c r="J51" s="72">
        <v>9.476E-3</v>
      </c>
      <c r="K51" s="72">
        <v>8.9580000000000007E-3</v>
      </c>
      <c r="L51" s="72">
        <v>8.4139999999999996E-3</v>
      </c>
      <c r="M51" s="72">
        <v>7.8449999999999995E-3</v>
      </c>
      <c r="N51" s="72">
        <v>7.2760000000000003E-3</v>
      </c>
      <c r="O51" s="72">
        <v>6.7419999999999997E-3</v>
      </c>
      <c r="P51" s="72">
        <v>6.0769999999999999E-3</v>
      </c>
      <c r="Q51" s="72">
        <v>5.45E-3</v>
      </c>
      <c r="R51" s="72">
        <v>4.7920000000000003E-3</v>
      </c>
      <c r="S51" s="72">
        <v>4.0429999999999997E-3</v>
      </c>
      <c r="T51" s="72">
        <v>3.362E-3</v>
      </c>
      <c r="U51" s="72">
        <v>2.673E-3</v>
      </c>
      <c r="V51" s="72">
        <v>1.9620000000000002E-3</v>
      </c>
      <c r="W51" s="72">
        <v>1.333E-3</v>
      </c>
      <c r="X51" s="72">
        <v>6.3199999999999997E-4</v>
      </c>
      <c r="Y51" s="72">
        <v>0</v>
      </c>
      <c r="Z51" s="72">
        <v>-5.13E-4</v>
      </c>
      <c r="AA51" s="72">
        <v>-1.0529999999999999E-3</v>
      </c>
      <c r="AB51" s="72">
        <v>-1.578E-3</v>
      </c>
      <c r="AC51" s="72">
        <v>-2.1059999999999998E-3</v>
      </c>
      <c r="AD51" s="72">
        <v>-2.6129999999999999E-3</v>
      </c>
      <c r="AE51" s="72">
        <v>-3.1050000000000001E-3</v>
      </c>
      <c r="AF51" s="72">
        <v>-3.532E-3</v>
      </c>
      <c r="AG51" s="72">
        <v>-3.96E-3</v>
      </c>
      <c r="AH51" s="72">
        <v>-4.4520000000000002E-3</v>
      </c>
      <c r="AI51" s="72">
        <v>-4.7689999999999998E-3</v>
      </c>
    </row>
    <row r="52" spans="1:35" ht="13.5" customHeight="1" x14ac:dyDescent="0.2">
      <c r="A52" s="72">
        <v>1.4148000000000001E-2</v>
      </c>
      <c r="B52" s="72">
        <v>1.3698E-2</v>
      </c>
      <c r="C52" s="72">
        <v>1.3051999999999999E-2</v>
      </c>
      <c r="D52" s="72">
        <v>1.2416999999999999E-2</v>
      </c>
      <c r="E52" s="72">
        <v>1.1738999999999999E-2</v>
      </c>
      <c r="F52" s="72">
        <v>1.1192000000000001E-2</v>
      </c>
      <c r="G52" s="72">
        <v>1.0605E-2</v>
      </c>
      <c r="H52" s="72">
        <v>1.0083999999999999E-2</v>
      </c>
      <c r="I52" s="72">
        <v>9.5840000000000005E-3</v>
      </c>
      <c r="J52" s="72">
        <v>9.0869999999999996E-3</v>
      </c>
      <c r="K52" s="72">
        <v>8.5699999999999995E-3</v>
      </c>
      <c r="L52" s="72">
        <v>8.0540000000000004E-3</v>
      </c>
      <c r="M52" s="72">
        <v>7.5009999999999999E-3</v>
      </c>
      <c r="N52" s="72">
        <v>6.9309999999999997E-3</v>
      </c>
      <c r="O52" s="72">
        <v>6.4380000000000001E-3</v>
      </c>
      <c r="P52" s="72">
        <v>5.8009999999999997E-3</v>
      </c>
      <c r="Q52" s="72">
        <v>5.1700000000000001E-3</v>
      </c>
      <c r="R52" s="72">
        <v>4.5199999999999997E-3</v>
      </c>
      <c r="S52" s="72">
        <v>3.8379999999999998E-3</v>
      </c>
      <c r="T52" s="72">
        <v>3.1689999999999999E-3</v>
      </c>
      <c r="U52" s="72">
        <v>2.49E-3</v>
      </c>
      <c r="V52" s="72">
        <v>1.8289999999999999E-3</v>
      </c>
      <c r="W52" s="72">
        <v>1.235E-3</v>
      </c>
      <c r="X52" s="72">
        <v>5.6899999999999995E-4</v>
      </c>
      <c r="Y52" s="72">
        <v>0</v>
      </c>
      <c r="Z52" s="72">
        <v>-4.7899999999999999E-4</v>
      </c>
      <c r="AA52" s="72">
        <v>-9.8799999999999995E-4</v>
      </c>
      <c r="AB52" s="72">
        <v>-1.518E-3</v>
      </c>
      <c r="AC52" s="72">
        <v>-2.088E-3</v>
      </c>
      <c r="AD52" s="72">
        <v>-2.5799999999999998E-3</v>
      </c>
      <c r="AE52" s="72">
        <v>-3.117E-3</v>
      </c>
      <c r="AF52" s="72">
        <v>-3.532E-3</v>
      </c>
      <c r="AG52" s="72">
        <v>-3.98E-3</v>
      </c>
      <c r="AH52" s="72">
        <v>-4.4759999999999999E-3</v>
      </c>
      <c r="AI52" s="72">
        <v>-4.8019999999999998E-3</v>
      </c>
    </row>
    <row r="53" spans="1:35" ht="13.5" customHeight="1" x14ac:dyDescent="0.2">
      <c r="A53" s="72">
        <v>1.3742000000000001E-2</v>
      </c>
      <c r="B53" s="72">
        <v>1.332E-2</v>
      </c>
      <c r="C53" s="72">
        <v>1.2671999999999999E-2</v>
      </c>
      <c r="D53" s="72">
        <v>1.2043E-2</v>
      </c>
      <c r="E53" s="72">
        <v>1.1401E-2</v>
      </c>
      <c r="F53" s="72">
        <v>1.0861000000000001E-2</v>
      </c>
      <c r="G53" s="72">
        <v>1.0289E-2</v>
      </c>
      <c r="H53" s="72">
        <v>9.7710000000000002E-3</v>
      </c>
      <c r="I53" s="72">
        <v>9.2790000000000008E-3</v>
      </c>
      <c r="J53" s="72">
        <v>8.7829999999999991E-3</v>
      </c>
      <c r="K53" s="72">
        <v>8.2679999999999993E-3</v>
      </c>
      <c r="L53" s="72">
        <v>7.7739999999999997E-3</v>
      </c>
      <c r="M53" s="72">
        <v>7.2459999999999998E-3</v>
      </c>
      <c r="N53" s="72">
        <v>6.7819999999999998E-3</v>
      </c>
      <c r="O53" s="72">
        <v>6.2839999999999997E-3</v>
      </c>
      <c r="P53" s="72">
        <v>5.6639999999999998E-3</v>
      </c>
      <c r="Q53" s="72">
        <v>5.0930000000000003E-3</v>
      </c>
      <c r="R53" s="72">
        <v>4.4619999999999998E-3</v>
      </c>
      <c r="S53" s="72">
        <v>3.7820000000000002E-3</v>
      </c>
      <c r="T53" s="72">
        <v>3.137E-3</v>
      </c>
      <c r="U53" s="72">
        <v>2.4849999999999998E-3</v>
      </c>
      <c r="V53" s="72">
        <v>1.848E-3</v>
      </c>
      <c r="W53" s="72">
        <v>1.256E-3</v>
      </c>
      <c r="X53" s="72">
        <v>6.0099999999999997E-4</v>
      </c>
      <c r="Y53" s="72">
        <v>0</v>
      </c>
      <c r="Z53" s="72">
        <v>-5.04E-4</v>
      </c>
      <c r="AA53" s="72">
        <v>-1.0380000000000001E-3</v>
      </c>
      <c r="AB53" s="72">
        <v>-1.5659999999999999E-3</v>
      </c>
      <c r="AC53" s="72">
        <v>-2.0839999999999999E-3</v>
      </c>
      <c r="AD53" s="72">
        <v>-2.5699999999999998E-3</v>
      </c>
      <c r="AE53" s="72">
        <v>-3.0790000000000001E-3</v>
      </c>
      <c r="AF53" s="72">
        <v>-3.503E-3</v>
      </c>
      <c r="AG53" s="72">
        <v>-3.9329999999999999E-3</v>
      </c>
      <c r="AH53" s="72">
        <v>-4.4000000000000003E-3</v>
      </c>
      <c r="AI53" s="72">
        <v>-4.7099999999999998E-3</v>
      </c>
    </row>
    <row r="54" spans="1:35" ht="13.5" customHeight="1" x14ac:dyDescent="0.2">
      <c r="A54" s="72">
        <v>1.3398E-2</v>
      </c>
      <c r="B54" s="72">
        <v>1.2985E-2</v>
      </c>
      <c r="C54" s="72">
        <v>1.2373E-2</v>
      </c>
      <c r="D54" s="72">
        <v>1.1764999999999999E-2</v>
      </c>
      <c r="E54" s="72">
        <v>1.1129999999999999E-2</v>
      </c>
      <c r="F54" s="72">
        <v>1.0592000000000001E-2</v>
      </c>
      <c r="G54" s="72">
        <v>1.0024999999999999E-2</v>
      </c>
      <c r="H54" s="72">
        <v>9.5329999999999998E-3</v>
      </c>
      <c r="I54" s="72">
        <v>9.0550000000000005E-3</v>
      </c>
      <c r="J54" s="72">
        <v>8.5699999999999995E-3</v>
      </c>
      <c r="K54" s="72">
        <v>8.0940000000000005E-3</v>
      </c>
      <c r="L54" s="72">
        <v>7.5960000000000003E-3</v>
      </c>
      <c r="M54" s="72">
        <v>7.0899999999999999E-3</v>
      </c>
      <c r="N54" s="72">
        <v>6.6299999999999996E-3</v>
      </c>
      <c r="O54" s="72">
        <v>6.1510000000000002E-3</v>
      </c>
      <c r="P54" s="72">
        <v>5.5570000000000003E-3</v>
      </c>
      <c r="Q54" s="72">
        <v>4.9789999999999999E-3</v>
      </c>
      <c r="R54" s="72">
        <v>4.3839999999999999E-3</v>
      </c>
      <c r="S54" s="72">
        <v>3.7100000000000002E-3</v>
      </c>
      <c r="T54" s="72">
        <v>3.0669999999999998E-3</v>
      </c>
      <c r="U54" s="72">
        <v>2.4359999999999998E-3</v>
      </c>
      <c r="V54" s="72">
        <v>1.7700000000000001E-3</v>
      </c>
      <c r="W54" s="72">
        <v>1.204E-3</v>
      </c>
      <c r="X54" s="72">
        <v>5.6400000000000005E-4</v>
      </c>
      <c r="Y54" s="72">
        <v>0</v>
      </c>
      <c r="Z54" s="72">
        <v>-4.95E-4</v>
      </c>
      <c r="AA54" s="72">
        <v>-9.9500000000000001E-4</v>
      </c>
      <c r="AB54" s="72">
        <v>-1.505E-3</v>
      </c>
      <c r="AC54" s="72">
        <v>-2.029E-3</v>
      </c>
      <c r="AD54" s="72">
        <v>-2.539E-3</v>
      </c>
      <c r="AE54" s="72">
        <v>-3.039E-3</v>
      </c>
      <c r="AF54" s="72">
        <v>-3.4810000000000002E-3</v>
      </c>
      <c r="AG54" s="72">
        <v>-3.9269999999999999E-3</v>
      </c>
      <c r="AH54" s="72">
        <v>-4.3940000000000003E-3</v>
      </c>
      <c r="AI54" s="72">
        <v>-4.6930000000000001E-3</v>
      </c>
    </row>
    <row r="55" spans="1:35" ht="13.5" customHeight="1" x14ac:dyDescent="0.2">
      <c r="A55" s="72">
        <v>1.3180000000000001E-2</v>
      </c>
      <c r="B55" s="72">
        <v>1.2744E-2</v>
      </c>
      <c r="C55" s="72">
        <v>1.2119E-2</v>
      </c>
      <c r="D55" s="72">
        <v>1.1531E-2</v>
      </c>
      <c r="E55" s="72">
        <v>1.0887000000000001E-2</v>
      </c>
      <c r="F55" s="72">
        <v>1.0370000000000001E-2</v>
      </c>
      <c r="G55" s="72">
        <v>9.8289999999999992E-3</v>
      </c>
      <c r="H55" s="72">
        <v>9.3390000000000001E-3</v>
      </c>
      <c r="I55" s="72">
        <v>8.8679999999999991E-3</v>
      </c>
      <c r="J55" s="72">
        <v>8.4100000000000008E-3</v>
      </c>
      <c r="K55" s="72">
        <v>7.9330000000000008E-3</v>
      </c>
      <c r="L55" s="72">
        <v>7.4729999999999996E-3</v>
      </c>
      <c r="M55" s="72">
        <v>6.9719999999999999E-3</v>
      </c>
      <c r="N55" s="72">
        <v>6.5069999999999998E-3</v>
      </c>
      <c r="O55" s="72">
        <v>6.0390000000000001E-3</v>
      </c>
      <c r="P55" s="72">
        <v>5.4330000000000003E-3</v>
      </c>
      <c r="Q55" s="72">
        <v>4.8549999999999999E-3</v>
      </c>
      <c r="R55" s="72">
        <v>4.2490000000000002E-3</v>
      </c>
      <c r="S55" s="72">
        <v>3.6159999999999999E-3</v>
      </c>
      <c r="T55" s="72">
        <v>2.9299999999999999E-3</v>
      </c>
      <c r="U55" s="72">
        <v>2.3270000000000001E-3</v>
      </c>
      <c r="V55" s="72">
        <v>1.7240000000000001E-3</v>
      </c>
      <c r="W55" s="72">
        <v>1.189E-3</v>
      </c>
      <c r="X55" s="72">
        <v>5.5999999999999995E-4</v>
      </c>
      <c r="Y55" s="72">
        <v>0</v>
      </c>
      <c r="Z55" s="72">
        <v>-4.4200000000000001E-4</v>
      </c>
      <c r="AA55" s="72">
        <v>-9.2400000000000002E-4</v>
      </c>
      <c r="AB55" s="72">
        <v>-1.41E-3</v>
      </c>
      <c r="AC55" s="72">
        <v>-1.931E-3</v>
      </c>
      <c r="AD55" s="72">
        <v>-2.392E-3</v>
      </c>
      <c r="AE55" s="72">
        <v>-2.8869999999999998E-3</v>
      </c>
      <c r="AF55" s="72">
        <v>-3.2820000000000002E-3</v>
      </c>
      <c r="AG55" s="72">
        <v>-3.7450000000000001E-3</v>
      </c>
      <c r="AH55" s="72">
        <v>-4.2110000000000003E-3</v>
      </c>
      <c r="AI55" s="72">
        <v>-4.5269999999999998E-3</v>
      </c>
    </row>
    <row r="56" spans="1:35" ht="13.5" customHeight="1" x14ac:dyDescent="0.2">
      <c r="A56" s="72">
        <v>1.2756999999999999E-2</v>
      </c>
      <c r="B56" s="72">
        <v>1.2370000000000001E-2</v>
      </c>
      <c r="C56" s="72">
        <v>1.1747E-2</v>
      </c>
      <c r="D56" s="72">
        <v>1.1150999999999999E-2</v>
      </c>
      <c r="E56" s="72">
        <v>1.0536999999999999E-2</v>
      </c>
      <c r="F56" s="72">
        <v>1.0005999999999999E-2</v>
      </c>
      <c r="G56" s="72">
        <v>9.4660000000000005E-3</v>
      </c>
      <c r="H56" s="72">
        <v>8.9569999999999997E-3</v>
      </c>
      <c r="I56" s="72">
        <v>8.489E-3</v>
      </c>
      <c r="J56" s="72">
        <v>8.0569999999999999E-3</v>
      </c>
      <c r="K56" s="72">
        <v>7.5849999999999997E-3</v>
      </c>
      <c r="L56" s="72">
        <v>7.1190000000000003E-3</v>
      </c>
      <c r="M56" s="72">
        <v>6.6039999999999996E-3</v>
      </c>
      <c r="N56" s="72">
        <v>6.1739999999999998E-3</v>
      </c>
      <c r="O56" s="72">
        <v>5.7200000000000003E-3</v>
      </c>
      <c r="P56" s="72">
        <v>5.1630000000000001E-3</v>
      </c>
      <c r="Q56" s="72">
        <v>4.6290000000000003E-3</v>
      </c>
      <c r="R56" s="72">
        <v>4.0679999999999996E-3</v>
      </c>
      <c r="S56" s="72">
        <v>3.4749999999999998E-3</v>
      </c>
      <c r="T56" s="72">
        <v>2.8639999999999998E-3</v>
      </c>
      <c r="U56" s="72">
        <v>2.2680000000000001E-3</v>
      </c>
      <c r="V56" s="72">
        <v>1.6739999999999999E-3</v>
      </c>
      <c r="W56" s="72">
        <v>1.1440000000000001E-3</v>
      </c>
      <c r="X56" s="72">
        <v>5.71E-4</v>
      </c>
      <c r="Y56" s="72">
        <v>0</v>
      </c>
      <c r="Z56" s="72">
        <v>-4.7399999999999997E-4</v>
      </c>
      <c r="AA56" s="72">
        <v>-9.3700000000000001E-4</v>
      </c>
      <c r="AB56" s="72">
        <v>-1.426E-3</v>
      </c>
      <c r="AC56" s="72">
        <v>-1.8910000000000001E-3</v>
      </c>
      <c r="AD56" s="72">
        <v>-2.3700000000000001E-3</v>
      </c>
      <c r="AE56" s="72">
        <v>-2.8540000000000002E-3</v>
      </c>
      <c r="AF56" s="72">
        <v>-3.2729999999999999E-3</v>
      </c>
      <c r="AG56" s="72">
        <v>-3.718E-3</v>
      </c>
      <c r="AH56" s="72">
        <v>-4.1949999999999999E-3</v>
      </c>
      <c r="AI56" s="72">
        <v>-4.4980000000000003E-3</v>
      </c>
    </row>
    <row r="57" spans="1:35" ht="13.5" customHeight="1" x14ac:dyDescent="0.2">
      <c r="A57" s="72">
        <v>1.242E-2</v>
      </c>
      <c r="B57" s="72">
        <v>1.201E-2</v>
      </c>
      <c r="C57" s="72">
        <v>1.1402000000000001E-2</v>
      </c>
      <c r="D57" s="72">
        <v>1.0836E-2</v>
      </c>
      <c r="E57" s="72">
        <v>1.0231000000000001E-2</v>
      </c>
      <c r="F57" s="72">
        <v>9.7099999999999999E-3</v>
      </c>
      <c r="G57" s="72">
        <v>9.188E-3</v>
      </c>
      <c r="H57" s="72">
        <v>8.7410000000000005E-3</v>
      </c>
      <c r="I57" s="72">
        <v>8.2699999999999996E-3</v>
      </c>
      <c r="J57" s="72">
        <v>7.8469999999999998E-3</v>
      </c>
      <c r="K57" s="72">
        <v>7.4050000000000001E-3</v>
      </c>
      <c r="L57" s="72">
        <v>6.9709999999999998E-3</v>
      </c>
      <c r="M57" s="72">
        <v>6.502E-3</v>
      </c>
      <c r="N57" s="72">
        <v>6.0790000000000002E-3</v>
      </c>
      <c r="O57" s="72">
        <v>5.6480000000000002E-3</v>
      </c>
      <c r="P57" s="72">
        <v>5.1070000000000004E-3</v>
      </c>
      <c r="Q57" s="72">
        <v>4.5690000000000001E-3</v>
      </c>
      <c r="R57" s="72">
        <v>4.0039999999999997E-3</v>
      </c>
      <c r="S57" s="72">
        <v>3.3969999999999998E-3</v>
      </c>
      <c r="T57" s="72">
        <v>2.8089999999999999E-3</v>
      </c>
      <c r="U57" s="72">
        <v>2.2309999999999999E-3</v>
      </c>
      <c r="V57" s="72">
        <v>1.6299999999999999E-3</v>
      </c>
      <c r="W57" s="72">
        <v>1.1199999999999999E-3</v>
      </c>
      <c r="X57" s="72">
        <v>5.1900000000000004E-4</v>
      </c>
      <c r="Y57" s="72">
        <v>0</v>
      </c>
      <c r="Z57" s="72">
        <v>-4.28E-4</v>
      </c>
      <c r="AA57" s="72">
        <v>-8.7900000000000001E-4</v>
      </c>
      <c r="AB57" s="72">
        <v>-1.328E-3</v>
      </c>
      <c r="AC57" s="72">
        <v>-1.8060000000000001E-3</v>
      </c>
      <c r="AD57" s="72">
        <v>-2.2659999999999998E-3</v>
      </c>
      <c r="AE57" s="72">
        <v>-2.7550000000000001E-3</v>
      </c>
      <c r="AF57" s="72">
        <v>-3.1549999999999998E-3</v>
      </c>
      <c r="AG57" s="72">
        <v>-3.5850000000000001E-3</v>
      </c>
      <c r="AH57" s="72">
        <v>-4.091E-3</v>
      </c>
      <c r="AI57" s="72">
        <v>-4.4190000000000002E-3</v>
      </c>
    </row>
    <row r="58" spans="1:35" ht="13.5" customHeight="1" x14ac:dyDescent="0.2">
      <c r="A58" s="72">
        <v>1.1868999999999999E-2</v>
      </c>
      <c r="B58" s="72">
        <v>1.1476E-2</v>
      </c>
      <c r="C58" s="72">
        <v>1.0884E-2</v>
      </c>
      <c r="D58" s="72">
        <v>1.0338999999999999E-2</v>
      </c>
      <c r="E58" s="72">
        <v>9.7509999999999993E-3</v>
      </c>
      <c r="F58" s="72">
        <v>9.2639999999999997E-3</v>
      </c>
      <c r="G58" s="72">
        <v>8.7790000000000003E-3</v>
      </c>
      <c r="H58" s="72">
        <v>8.3119999999999999E-3</v>
      </c>
      <c r="I58" s="72">
        <v>7.8910000000000004E-3</v>
      </c>
      <c r="J58" s="72">
        <v>7.4599999999999996E-3</v>
      </c>
      <c r="K58" s="72">
        <v>7.0190000000000001E-3</v>
      </c>
      <c r="L58" s="72">
        <v>6.6249999999999998E-3</v>
      </c>
      <c r="M58" s="72">
        <v>6.1619999999999999E-3</v>
      </c>
      <c r="N58" s="72">
        <v>5.7470000000000004E-3</v>
      </c>
      <c r="O58" s="72">
        <v>5.3379999999999999E-3</v>
      </c>
      <c r="P58" s="72">
        <v>4.8060000000000004E-3</v>
      </c>
      <c r="Q58" s="72">
        <v>4.3080000000000002E-3</v>
      </c>
      <c r="R58" s="72">
        <v>3.784E-3</v>
      </c>
      <c r="S58" s="72">
        <v>3.1949999999999999E-3</v>
      </c>
      <c r="T58" s="72">
        <v>2.6310000000000001E-3</v>
      </c>
      <c r="U58" s="72">
        <v>2.0720000000000001E-3</v>
      </c>
      <c r="V58" s="72">
        <v>1.5269999999999999E-3</v>
      </c>
      <c r="W58" s="72">
        <v>1.039E-3</v>
      </c>
      <c r="X58" s="72">
        <v>5.0900000000000001E-4</v>
      </c>
      <c r="Y58" s="72">
        <v>0</v>
      </c>
      <c r="Z58" s="72">
        <v>-4.08E-4</v>
      </c>
      <c r="AA58" s="72">
        <v>-8.4000000000000003E-4</v>
      </c>
      <c r="AB58" s="72">
        <v>-1.307E-3</v>
      </c>
      <c r="AC58" s="72">
        <v>-1.799E-3</v>
      </c>
      <c r="AD58" s="72">
        <v>-2.2130000000000001E-3</v>
      </c>
      <c r="AE58" s="72">
        <v>-2.712E-3</v>
      </c>
      <c r="AF58" s="72">
        <v>-3.0999999999999999E-3</v>
      </c>
      <c r="AG58" s="72">
        <v>-3.5500000000000002E-3</v>
      </c>
      <c r="AH58" s="72">
        <v>-4.0410000000000003E-3</v>
      </c>
      <c r="AI58" s="72">
        <v>-4.3429999999999996E-3</v>
      </c>
    </row>
    <row r="59" spans="1:35" ht="13.5" customHeight="1" x14ac:dyDescent="0.2">
      <c r="A59" s="72">
        <v>1.1554999999999999E-2</v>
      </c>
      <c r="B59" s="72">
        <v>1.1195E-2</v>
      </c>
      <c r="C59" s="72">
        <v>1.0633E-2</v>
      </c>
      <c r="D59" s="72">
        <v>1.0119E-2</v>
      </c>
      <c r="E59" s="72">
        <v>9.5680000000000001E-3</v>
      </c>
      <c r="F59" s="72">
        <v>9.0959999999999999E-3</v>
      </c>
      <c r="G59" s="72">
        <v>8.6E-3</v>
      </c>
      <c r="H59" s="72">
        <v>8.1530000000000005E-3</v>
      </c>
      <c r="I59" s="72">
        <v>7.7270000000000004E-3</v>
      </c>
      <c r="J59" s="72">
        <v>7.3249999999999999E-3</v>
      </c>
      <c r="K59" s="72">
        <v>6.9090000000000002E-3</v>
      </c>
      <c r="L59" s="72">
        <v>6.4900000000000001E-3</v>
      </c>
      <c r="M59" s="72">
        <v>6.0480000000000004E-3</v>
      </c>
      <c r="N59" s="72">
        <v>5.6629999999999996E-3</v>
      </c>
      <c r="O59" s="72">
        <v>5.241E-3</v>
      </c>
      <c r="P59" s="72">
        <v>4.7410000000000004E-3</v>
      </c>
      <c r="Q59" s="72">
        <v>4.2680000000000001E-3</v>
      </c>
      <c r="R59" s="72">
        <v>3.7550000000000001E-3</v>
      </c>
      <c r="S59" s="72">
        <v>3.166E-3</v>
      </c>
      <c r="T59" s="72">
        <v>2.653E-3</v>
      </c>
      <c r="U59" s="72">
        <v>2.1059999999999998E-3</v>
      </c>
      <c r="V59" s="72">
        <v>1.57E-3</v>
      </c>
      <c r="W59" s="72">
        <v>1.0889999999999999E-3</v>
      </c>
      <c r="X59" s="72">
        <v>5.1800000000000001E-4</v>
      </c>
      <c r="Y59" s="72">
        <v>0</v>
      </c>
      <c r="Z59" s="72">
        <v>-3.9399999999999998E-4</v>
      </c>
      <c r="AA59" s="72">
        <v>-8.25E-4</v>
      </c>
      <c r="AB59" s="72">
        <v>-1.2390000000000001E-3</v>
      </c>
      <c r="AC59" s="72">
        <v>-1.707E-3</v>
      </c>
      <c r="AD59" s="72">
        <v>-2.134E-3</v>
      </c>
      <c r="AE59" s="72">
        <v>-2.6059999999999998E-3</v>
      </c>
      <c r="AF59" s="72">
        <v>-3.0300000000000001E-3</v>
      </c>
      <c r="AG59" s="72">
        <v>-3.483E-3</v>
      </c>
      <c r="AH59" s="72">
        <v>-3.9909999999999998E-3</v>
      </c>
      <c r="AI59" s="72">
        <v>-4.2839999999999996E-3</v>
      </c>
    </row>
    <row r="60" spans="1:35" ht="13.5" customHeight="1" x14ac:dyDescent="0.2">
      <c r="A60" s="72">
        <v>1.1247E-2</v>
      </c>
      <c r="B60" s="72">
        <v>1.0888E-2</v>
      </c>
      <c r="C60" s="72">
        <v>1.0348E-2</v>
      </c>
      <c r="D60" s="72">
        <v>9.8300000000000002E-3</v>
      </c>
      <c r="E60" s="72">
        <v>9.2599999999999991E-3</v>
      </c>
      <c r="F60" s="72">
        <v>8.8090000000000009E-3</v>
      </c>
      <c r="G60" s="72">
        <v>8.3339999999999994E-3</v>
      </c>
      <c r="H60" s="72">
        <v>7.8899999999999994E-3</v>
      </c>
      <c r="I60" s="72">
        <v>7.4809999999999998E-3</v>
      </c>
      <c r="J60" s="72">
        <v>7.0879999999999997E-3</v>
      </c>
      <c r="K60" s="72">
        <v>6.7019999999999996E-3</v>
      </c>
      <c r="L60" s="72">
        <v>6.3090000000000004E-3</v>
      </c>
      <c r="M60" s="72">
        <v>5.9069999999999999E-3</v>
      </c>
      <c r="N60" s="72">
        <v>5.4869999999999997E-3</v>
      </c>
      <c r="O60" s="72">
        <v>5.104E-3</v>
      </c>
      <c r="P60" s="72">
        <v>4.6030000000000003E-3</v>
      </c>
      <c r="Q60" s="72">
        <v>4.1279999999999997E-3</v>
      </c>
      <c r="R60" s="72">
        <v>3.6150000000000002E-3</v>
      </c>
      <c r="S60" s="72">
        <v>3.0720000000000001E-3</v>
      </c>
      <c r="T60" s="72">
        <v>2.5360000000000001E-3</v>
      </c>
      <c r="U60" s="72">
        <v>2.0040000000000001E-3</v>
      </c>
      <c r="V60" s="72">
        <v>1.488E-3</v>
      </c>
      <c r="W60" s="72">
        <v>1.0200000000000001E-3</v>
      </c>
      <c r="X60" s="72">
        <v>4.6700000000000002E-4</v>
      </c>
      <c r="Y60" s="72">
        <v>0</v>
      </c>
      <c r="Z60" s="72">
        <v>-3.7300000000000001E-4</v>
      </c>
      <c r="AA60" s="72">
        <v>-7.6900000000000004E-4</v>
      </c>
      <c r="AB60" s="72">
        <v>-1.1850000000000001E-3</v>
      </c>
      <c r="AC60" s="72">
        <v>-1.6620000000000001E-3</v>
      </c>
      <c r="AD60" s="72">
        <v>-2.0830000000000002E-3</v>
      </c>
      <c r="AE60" s="72">
        <v>-2.5409999999999999E-3</v>
      </c>
      <c r="AF60" s="72">
        <v>-2.9520000000000002E-3</v>
      </c>
      <c r="AG60" s="72">
        <v>-3.4380000000000001E-3</v>
      </c>
      <c r="AH60" s="72">
        <v>-3.9560000000000003E-3</v>
      </c>
      <c r="AI60" s="72">
        <v>-4.2859999999999999E-3</v>
      </c>
    </row>
    <row r="61" spans="1:35" ht="13.5" customHeight="1" x14ac:dyDescent="0.2">
      <c r="A61" s="72">
        <v>1.0826000000000001E-2</v>
      </c>
      <c r="B61" s="72">
        <v>1.0475E-2</v>
      </c>
      <c r="C61" s="72">
        <v>9.953E-3</v>
      </c>
      <c r="D61" s="72">
        <v>9.4450000000000003E-3</v>
      </c>
      <c r="E61" s="72">
        <v>8.914E-3</v>
      </c>
      <c r="F61" s="72">
        <v>8.4720000000000004E-3</v>
      </c>
      <c r="G61" s="72">
        <v>8.005E-3</v>
      </c>
      <c r="H61" s="72">
        <v>7.587E-3</v>
      </c>
      <c r="I61" s="72">
        <v>7.1900000000000002E-3</v>
      </c>
      <c r="J61" s="72">
        <v>6.8180000000000003E-3</v>
      </c>
      <c r="K61" s="72">
        <v>6.417E-3</v>
      </c>
      <c r="L61" s="72">
        <v>6.0359999999999997E-3</v>
      </c>
      <c r="M61" s="72">
        <v>5.5979999999999997E-3</v>
      </c>
      <c r="N61" s="72">
        <v>5.228E-3</v>
      </c>
      <c r="O61" s="72">
        <v>4.8560000000000001E-3</v>
      </c>
      <c r="P61" s="72">
        <v>4.3829999999999997E-3</v>
      </c>
      <c r="Q61" s="72">
        <v>3.9249999999999997E-3</v>
      </c>
      <c r="R61" s="72">
        <v>3.4269999999999999E-3</v>
      </c>
      <c r="S61" s="72">
        <v>2.9169999999999999E-3</v>
      </c>
      <c r="T61" s="72">
        <v>2.4109999999999999E-3</v>
      </c>
      <c r="U61" s="72">
        <v>1.9059999999999999E-3</v>
      </c>
      <c r="V61" s="72">
        <v>1.4339999999999999E-3</v>
      </c>
      <c r="W61" s="72">
        <v>9.6299999999999999E-4</v>
      </c>
      <c r="X61" s="72">
        <v>4.5800000000000002E-4</v>
      </c>
      <c r="Y61" s="72">
        <v>0</v>
      </c>
      <c r="Z61" s="72">
        <v>-3.5100000000000002E-4</v>
      </c>
      <c r="AA61" s="72">
        <v>-7.76E-4</v>
      </c>
      <c r="AB61" s="72">
        <v>-1.1820000000000001E-3</v>
      </c>
      <c r="AC61" s="72">
        <v>-1.621E-3</v>
      </c>
      <c r="AD61" s="72">
        <v>-2.0300000000000001E-3</v>
      </c>
      <c r="AE61" s="72">
        <v>-2.4979999999999998E-3</v>
      </c>
      <c r="AF61" s="72">
        <v>-2.8760000000000001E-3</v>
      </c>
      <c r="AG61" s="72">
        <v>-3.3700000000000002E-3</v>
      </c>
      <c r="AH61" s="72">
        <v>-3.8700000000000002E-3</v>
      </c>
      <c r="AI61" s="72">
        <v>-4.2209999999999999E-3</v>
      </c>
    </row>
    <row r="62" spans="1:35" ht="13.5" customHeight="1" x14ac:dyDescent="0.2">
      <c r="A62" s="72">
        <v>1.0553999999999999E-2</v>
      </c>
      <c r="B62" s="72">
        <v>1.0220999999999999E-2</v>
      </c>
      <c r="C62" s="72">
        <v>9.7129999999999994E-3</v>
      </c>
      <c r="D62" s="72">
        <v>9.2460000000000007E-3</v>
      </c>
      <c r="E62" s="72">
        <v>8.7259999999999994E-3</v>
      </c>
      <c r="F62" s="72">
        <v>8.3020000000000004E-3</v>
      </c>
      <c r="G62" s="72">
        <v>7.8359999999999992E-3</v>
      </c>
      <c r="H62" s="72">
        <v>7.4419999999999998E-3</v>
      </c>
      <c r="I62" s="72">
        <v>7.0600000000000003E-3</v>
      </c>
      <c r="J62" s="72">
        <v>6.705E-3</v>
      </c>
      <c r="K62" s="72">
        <v>6.326E-3</v>
      </c>
      <c r="L62" s="72">
        <v>5.9560000000000004E-3</v>
      </c>
      <c r="M62" s="72">
        <v>5.5399999999999998E-3</v>
      </c>
      <c r="N62" s="72">
        <v>5.1710000000000002E-3</v>
      </c>
      <c r="O62" s="72">
        <v>4.7879999999999997E-3</v>
      </c>
      <c r="P62" s="72">
        <v>4.3489999999999996E-3</v>
      </c>
      <c r="Q62" s="72">
        <v>3.8800000000000002E-3</v>
      </c>
      <c r="R62" s="72">
        <v>3.421E-3</v>
      </c>
      <c r="S62" s="72">
        <v>2.905E-3</v>
      </c>
      <c r="T62" s="72">
        <v>2.405E-3</v>
      </c>
      <c r="U62" s="72">
        <v>1.918E-3</v>
      </c>
      <c r="V62" s="72">
        <v>1.4159999999999999E-3</v>
      </c>
      <c r="W62" s="72">
        <v>9.9500000000000001E-4</v>
      </c>
      <c r="X62" s="72">
        <v>4.6500000000000003E-4</v>
      </c>
      <c r="Y62" s="72">
        <v>0</v>
      </c>
      <c r="Z62" s="72">
        <v>-3.6099999999999999E-4</v>
      </c>
      <c r="AA62" s="72">
        <v>-7.2300000000000001E-4</v>
      </c>
      <c r="AB62" s="72">
        <v>-1.111E-3</v>
      </c>
      <c r="AC62" s="72">
        <v>-1.5499999999999999E-3</v>
      </c>
      <c r="AD62" s="72">
        <v>-1.9610000000000001E-3</v>
      </c>
      <c r="AE62" s="72">
        <v>-2.421E-3</v>
      </c>
      <c r="AF62" s="72">
        <v>-2.8040000000000001E-3</v>
      </c>
      <c r="AG62" s="72">
        <v>-3.2880000000000001E-3</v>
      </c>
      <c r="AH62" s="72">
        <v>-3.8070000000000001E-3</v>
      </c>
      <c r="AI62" s="72">
        <v>-4.1419999999999998E-3</v>
      </c>
    </row>
    <row r="63" spans="1:35" ht="13.5" customHeight="1" x14ac:dyDescent="0.2">
      <c r="A63" s="72">
        <v>1.0213E-2</v>
      </c>
      <c r="B63" s="72">
        <v>9.8910000000000005E-3</v>
      </c>
      <c r="C63" s="72">
        <v>9.417E-3</v>
      </c>
      <c r="D63" s="72">
        <v>8.9519999999999999E-3</v>
      </c>
      <c r="E63" s="72">
        <v>8.4449999999999994E-3</v>
      </c>
      <c r="F63" s="72">
        <v>8.0260000000000001E-3</v>
      </c>
      <c r="G63" s="72">
        <v>7.6039999999999996E-3</v>
      </c>
      <c r="H63" s="72">
        <v>7.2220000000000001E-3</v>
      </c>
      <c r="I63" s="72">
        <v>6.862E-3</v>
      </c>
      <c r="J63" s="72">
        <v>6.4970000000000002E-3</v>
      </c>
      <c r="K63" s="72">
        <v>6.1310000000000002E-3</v>
      </c>
      <c r="L63" s="72">
        <v>5.7889999999999999E-3</v>
      </c>
      <c r="M63" s="72">
        <v>5.3920000000000001E-3</v>
      </c>
      <c r="N63" s="72">
        <v>5.0169999999999998E-3</v>
      </c>
      <c r="O63" s="72">
        <v>4.6940000000000003E-3</v>
      </c>
      <c r="P63" s="72">
        <v>4.2199999999999998E-3</v>
      </c>
      <c r="Q63" s="72">
        <v>3.7650000000000001E-3</v>
      </c>
      <c r="R63" s="72">
        <v>3.3140000000000001E-3</v>
      </c>
      <c r="S63" s="72">
        <v>2.8040000000000001E-3</v>
      </c>
      <c r="T63" s="72">
        <v>2.3310000000000002E-3</v>
      </c>
      <c r="U63" s="72">
        <v>1.8270000000000001E-3</v>
      </c>
      <c r="V63" s="72">
        <v>1.346E-3</v>
      </c>
      <c r="W63" s="72">
        <v>9.1200000000000005E-4</v>
      </c>
      <c r="X63" s="72">
        <v>4.3800000000000002E-4</v>
      </c>
      <c r="Y63" s="72">
        <v>0</v>
      </c>
      <c r="Z63" s="72">
        <v>-3.4000000000000002E-4</v>
      </c>
      <c r="AA63" s="72">
        <v>-7.1400000000000001E-4</v>
      </c>
      <c r="AB63" s="72">
        <v>-1.1069999999999999E-3</v>
      </c>
      <c r="AC63" s="72">
        <v>-1.523E-3</v>
      </c>
      <c r="AD63" s="72">
        <v>-1.9689999999999998E-3</v>
      </c>
      <c r="AE63" s="72">
        <v>-2.3909999999999999E-3</v>
      </c>
      <c r="AF63" s="72">
        <v>-2.8170000000000001E-3</v>
      </c>
      <c r="AG63" s="72">
        <v>-3.3019999999999998E-3</v>
      </c>
      <c r="AH63" s="72">
        <v>-3.8409999999999998E-3</v>
      </c>
      <c r="AI63" s="72">
        <v>-4.1910000000000003E-3</v>
      </c>
    </row>
    <row r="64" spans="1:35" ht="13.5" customHeight="1" x14ac:dyDescent="0.2">
      <c r="A64" s="72">
        <v>1.0081E-2</v>
      </c>
      <c r="B64" s="72">
        <v>9.7649999999999994E-3</v>
      </c>
      <c r="C64" s="72">
        <v>9.2689999999999995E-3</v>
      </c>
      <c r="D64" s="72">
        <v>8.7989999999999995E-3</v>
      </c>
      <c r="E64" s="72">
        <v>8.2830000000000004E-3</v>
      </c>
      <c r="F64" s="72">
        <v>7.8989999999999998E-3</v>
      </c>
      <c r="G64" s="72">
        <v>7.456E-3</v>
      </c>
      <c r="H64" s="72">
        <v>7.0790000000000002E-3</v>
      </c>
      <c r="I64" s="72">
        <v>6.7229999999999998E-3</v>
      </c>
      <c r="J64" s="72">
        <v>6.3730000000000002E-3</v>
      </c>
      <c r="K64" s="72">
        <v>5.9890000000000004E-3</v>
      </c>
      <c r="L64" s="72">
        <v>5.6490000000000004E-3</v>
      </c>
      <c r="M64" s="72">
        <v>5.2399999999999999E-3</v>
      </c>
      <c r="N64" s="72">
        <v>4.908E-3</v>
      </c>
      <c r="O64" s="72">
        <v>4.5529999999999998E-3</v>
      </c>
      <c r="P64" s="72">
        <v>4.0920000000000002E-3</v>
      </c>
      <c r="Q64" s="72">
        <v>3.6719999999999999E-3</v>
      </c>
      <c r="R64" s="72">
        <v>3.2299999999999998E-3</v>
      </c>
      <c r="S64" s="72">
        <v>2.7460000000000002E-3</v>
      </c>
      <c r="T64" s="72">
        <v>2.2620000000000001E-3</v>
      </c>
      <c r="U64" s="72">
        <v>1.7819999999999999E-3</v>
      </c>
      <c r="V64" s="72">
        <v>1.3500000000000001E-3</v>
      </c>
      <c r="W64" s="72">
        <v>9.3499999999999996E-4</v>
      </c>
      <c r="X64" s="72">
        <v>4.35E-4</v>
      </c>
      <c r="Y64" s="72">
        <v>0</v>
      </c>
      <c r="Z64" s="72">
        <v>-3.3700000000000001E-4</v>
      </c>
      <c r="AA64" s="72">
        <v>-7.1599999999999995E-4</v>
      </c>
      <c r="AB64" s="72">
        <v>-1.111E-3</v>
      </c>
      <c r="AC64" s="72">
        <v>-1.5100000000000001E-3</v>
      </c>
      <c r="AD64" s="72">
        <v>-1.902E-3</v>
      </c>
      <c r="AE64" s="72">
        <v>-2.3449999999999999E-3</v>
      </c>
      <c r="AF64" s="72">
        <v>-2.7460000000000002E-3</v>
      </c>
      <c r="AG64" s="72">
        <v>-3.2169999999999998E-3</v>
      </c>
      <c r="AH64" s="72">
        <v>-3.7759999999999998E-3</v>
      </c>
      <c r="AI64" s="72">
        <v>-4.1130000000000003E-3</v>
      </c>
    </row>
    <row r="65" spans="1:35" ht="13.5" customHeight="1" x14ac:dyDescent="0.2">
      <c r="A65" s="72">
        <v>1.0167000000000001E-2</v>
      </c>
      <c r="B65" s="72">
        <v>9.8569999999999994E-3</v>
      </c>
      <c r="C65" s="72">
        <v>9.3830000000000007E-3</v>
      </c>
      <c r="D65" s="72">
        <v>8.9370000000000005E-3</v>
      </c>
      <c r="E65" s="72">
        <v>8.4329999999999995E-3</v>
      </c>
      <c r="F65" s="72">
        <v>8.0280000000000004E-3</v>
      </c>
      <c r="G65" s="72">
        <v>7.5859999999999999E-3</v>
      </c>
      <c r="H65" s="72">
        <v>7.195E-3</v>
      </c>
      <c r="I65" s="72">
        <v>6.8259999999999996E-3</v>
      </c>
      <c r="J65" s="72">
        <v>6.463E-3</v>
      </c>
      <c r="K65" s="72">
        <v>6.0850000000000001E-3</v>
      </c>
      <c r="L65" s="72">
        <v>5.744E-3</v>
      </c>
      <c r="M65" s="72">
        <v>5.3359999999999996E-3</v>
      </c>
      <c r="N65" s="72">
        <v>4.9870000000000001E-3</v>
      </c>
      <c r="O65" s="72">
        <v>4.6129999999999999E-3</v>
      </c>
      <c r="P65" s="72">
        <v>4.2040000000000003E-3</v>
      </c>
      <c r="Q65" s="72">
        <v>3.7299999999999998E-3</v>
      </c>
      <c r="R65" s="72">
        <v>3.2729999999999999E-3</v>
      </c>
      <c r="S65" s="72">
        <v>2.771E-3</v>
      </c>
      <c r="T65" s="72">
        <v>2.3029999999999999E-3</v>
      </c>
      <c r="U65" s="72">
        <v>1.8339999999999999E-3</v>
      </c>
      <c r="V65" s="72">
        <v>1.3649999999999999E-3</v>
      </c>
      <c r="W65" s="72">
        <v>9.3499999999999996E-4</v>
      </c>
      <c r="X65" s="72">
        <v>4.5899999999999999E-4</v>
      </c>
      <c r="Y65" s="72">
        <v>0</v>
      </c>
      <c r="Z65" s="72">
        <v>-3.21E-4</v>
      </c>
      <c r="AA65" s="72">
        <v>-6.9899999999999997E-4</v>
      </c>
      <c r="AB65" s="72">
        <v>-1.0549999999999999E-3</v>
      </c>
      <c r="AC65" s="72">
        <v>-1.48E-3</v>
      </c>
      <c r="AD65" s="72">
        <v>-1.897E-3</v>
      </c>
      <c r="AE65" s="72">
        <v>-2.3340000000000001E-3</v>
      </c>
      <c r="AF65" s="72">
        <v>-2.7560000000000002E-3</v>
      </c>
      <c r="AG65" s="72">
        <v>-3.2369999999999999E-3</v>
      </c>
      <c r="AH65" s="72">
        <v>-3.774E-3</v>
      </c>
      <c r="AI65" s="72">
        <v>-4.1669999999999997E-3</v>
      </c>
    </row>
    <row r="66" spans="1:35" ht="13.5" customHeight="1" x14ac:dyDescent="0.2">
      <c r="A66" s="72">
        <v>9.9970000000000007E-3</v>
      </c>
      <c r="B66" s="72">
        <v>9.6659999999999992E-3</v>
      </c>
      <c r="C66" s="72">
        <v>9.1900000000000003E-3</v>
      </c>
      <c r="D66" s="72">
        <v>8.7309999999999992E-3</v>
      </c>
      <c r="E66" s="72">
        <v>8.2439999999999996E-3</v>
      </c>
      <c r="F66" s="72">
        <v>7.8449999999999995E-3</v>
      </c>
      <c r="G66" s="72">
        <v>7.404E-3</v>
      </c>
      <c r="H66" s="72">
        <v>7.0429999999999998E-3</v>
      </c>
      <c r="I66" s="72">
        <v>6.6899999999999998E-3</v>
      </c>
      <c r="J66" s="72">
        <v>6.319E-3</v>
      </c>
      <c r="K66" s="72">
        <v>5.9569999999999996E-3</v>
      </c>
      <c r="L66" s="72">
        <v>5.6179999999999997E-3</v>
      </c>
      <c r="M66" s="72">
        <v>5.2300000000000003E-3</v>
      </c>
      <c r="N66" s="72">
        <v>4.8820000000000001E-3</v>
      </c>
      <c r="O66" s="72">
        <v>4.5620000000000001E-3</v>
      </c>
      <c r="P66" s="72">
        <v>4.0930000000000003E-3</v>
      </c>
      <c r="Q66" s="72">
        <v>3.6459999999999999E-3</v>
      </c>
      <c r="R66" s="72">
        <v>3.1939999999999998E-3</v>
      </c>
      <c r="S66" s="72">
        <v>2.7109999999999999E-3</v>
      </c>
      <c r="T66" s="72">
        <v>2.232E-3</v>
      </c>
      <c r="U66" s="72">
        <v>1.7799999999999999E-3</v>
      </c>
      <c r="V66" s="72">
        <v>1.315E-3</v>
      </c>
      <c r="W66" s="72">
        <v>9.1600000000000004E-4</v>
      </c>
      <c r="X66" s="72">
        <v>4.2099999999999999E-4</v>
      </c>
      <c r="Y66" s="72">
        <v>0</v>
      </c>
      <c r="Z66" s="72">
        <v>-3.28E-4</v>
      </c>
      <c r="AA66" s="72">
        <v>-6.9200000000000002E-4</v>
      </c>
      <c r="AB66" s="72">
        <v>-1.0870000000000001E-3</v>
      </c>
      <c r="AC66" s="72">
        <v>-1.47E-3</v>
      </c>
      <c r="AD66" s="72">
        <v>-1.8979999999999999E-3</v>
      </c>
      <c r="AE66" s="72">
        <v>-2.346E-3</v>
      </c>
      <c r="AF66" s="72">
        <v>-2.7569999999999999E-3</v>
      </c>
      <c r="AG66" s="72">
        <v>-3.2759999999999998E-3</v>
      </c>
      <c r="AH66" s="72">
        <v>-3.8089999999999999E-3</v>
      </c>
      <c r="AI66" s="72">
        <v>-4.1700000000000001E-3</v>
      </c>
    </row>
    <row r="67" spans="1:35" ht="13.5" customHeight="1" x14ac:dyDescent="0.2">
      <c r="A67" s="72">
        <v>9.835E-3</v>
      </c>
      <c r="B67" s="72">
        <v>9.5219999999999992E-3</v>
      </c>
      <c r="C67" s="72">
        <v>9.0329999999999994E-3</v>
      </c>
      <c r="D67" s="72">
        <v>8.6049999999999998E-3</v>
      </c>
      <c r="E67" s="72">
        <v>8.1180000000000002E-3</v>
      </c>
      <c r="F67" s="72">
        <v>7.7299999999999999E-3</v>
      </c>
      <c r="G67" s="72">
        <v>7.3020000000000003E-3</v>
      </c>
      <c r="H67" s="72">
        <v>6.9179999999999997E-3</v>
      </c>
      <c r="I67" s="72">
        <v>6.5420000000000001E-3</v>
      </c>
      <c r="J67" s="72">
        <v>6.2110000000000004E-3</v>
      </c>
      <c r="K67" s="72">
        <v>5.862E-3</v>
      </c>
      <c r="L67" s="72">
        <v>5.5079999999999999E-3</v>
      </c>
      <c r="M67" s="72">
        <v>5.0879999999999996E-3</v>
      </c>
      <c r="N67" s="72">
        <v>4.7879999999999997E-3</v>
      </c>
      <c r="O67" s="72">
        <v>4.4489999999999998E-3</v>
      </c>
      <c r="P67" s="72">
        <v>3.986E-3</v>
      </c>
      <c r="Q67" s="72">
        <v>3.5590000000000001E-3</v>
      </c>
      <c r="R67" s="72">
        <v>3.156E-3</v>
      </c>
      <c r="S67" s="72">
        <v>2.6450000000000002E-3</v>
      </c>
      <c r="T67" s="72">
        <v>2.1949999999999999E-3</v>
      </c>
      <c r="U67" s="72">
        <v>1.7489999999999999E-3</v>
      </c>
      <c r="V67" s="72">
        <v>1.304E-3</v>
      </c>
      <c r="W67" s="72">
        <v>9.0600000000000001E-4</v>
      </c>
      <c r="X67" s="72">
        <v>4.5300000000000001E-4</v>
      </c>
      <c r="Y67" s="72">
        <v>0</v>
      </c>
      <c r="Z67" s="72">
        <v>-3.0800000000000001E-4</v>
      </c>
      <c r="AA67" s="72">
        <v>-6.8099999999999996E-4</v>
      </c>
      <c r="AB67" s="72">
        <v>-1.0430000000000001E-3</v>
      </c>
      <c r="AC67" s="72">
        <v>-1.431E-3</v>
      </c>
      <c r="AD67" s="72">
        <v>-1.8370000000000001E-3</v>
      </c>
      <c r="AE67" s="72">
        <v>-2.284E-3</v>
      </c>
      <c r="AF67" s="72">
        <v>-2.6649999999999998E-3</v>
      </c>
      <c r="AG67" s="72">
        <v>-3.173E-3</v>
      </c>
      <c r="AH67" s="72">
        <v>-3.7130000000000002E-3</v>
      </c>
      <c r="AI67" s="72">
        <v>-4.0829999999999998E-3</v>
      </c>
    </row>
    <row r="68" spans="1:35" ht="13.5" customHeight="1" x14ac:dyDescent="0.2">
      <c r="A68" s="72">
        <v>9.7789999999999995E-3</v>
      </c>
      <c r="B68" s="72">
        <v>9.4500000000000001E-3</v>
      </c>
      <c r="C68" s="72">
        <v>8.9730000000000001E-3</v>
      </c>
      <c r="D68" s="72">
        <v>8.5249999999999996E-3</v>
      </c>
      <c r="E68" s="72">
        <v>8.0289999999999997E-3</v>
      </c>
      <c r="F68" s="72">
        <v>7.639E-3</v>
      </c>
      <c r="G68" s="72">
        <v>7.2150000000000001E-3</v>
      </c>
      <c r="H68" s="72">
        <v>6.8430000000000001E-3</v>
      </c>
      <c r="I68" s="72">
        <v>6.4859999999999996E-3</v>
      </c>
      <c r="J68" s="72">
        <v>6.1529999999999996E-3</v>
      </c>
      <c r="K68" s="72">
        <v>5.7860000000000003E-3</v>
      </c>
      <c r="L68" s="72">
        <v>5.47E-3</v>
      </c>
      <c r="M68" s="72">
        <v>5.0879999999999996E-3</v>
      </c>
      <c r="N68" s="72">
        <v>4.7429999999999998E-3</v>
      </c>
      <c r="O68" s="72">
        <v>4.4250000000000001E-3</v>
      </c>
      <c r="P68" s="72">
        <v>3.9839999999999997E-3</v>
      </c>
      <c r="Q68" s="72">
        <v>3.5560000000000001E-3</v>
      </c>
      <c r="R68" s="72">
        <v>3.1199999999999999E-3</v>
      </c>
      <c r="S68" s="72">
        <v>2.604E-3</v>
      </c>
      <c r="T68" s="72">
        <v>2.1789999999999999E-3</v>
      </c>
      <c r="U68" s="72">
        <v>1.7359999999999999E-3</v>
      </c>
      <c r="V68" s="72">
        <v>1.315E-3</v>
      </c>
      <c r="W68" s="72">
        <v>9.1600000000000004E-4</v>
      </c>
      <c r="X68" s="72">
        <v>4.2999999999999999E-4</v>
      </c>
      <c r="Y68" s="72">
        <v>0</v>
      </c>
      <c r="Z68" s="72">
        <v>-3.1399999999999999E-4</v>
      </c>
      <c r="AA68" s="72">
        <v>-6.7299999999999999E-4</v>
      </c>
      <c r="AB68" s="72">
        <v>-1.008E-3</v>
      </c>
      <c r="AC68" s="72">
        <v>-1.408E-3</v>
      </c>
      <c r="AD68" s="72">
        <v>-1.823E-3</v>
      </c>
      <c r="AE68" s="72">
        <v>-2.2680000000000001E-3</v>
      </c>
      <c r="AF68" s="72">
        <v>-2.6589999999999999E-3</v>
      </c>
      <c r="AG68" s="72">
        <v>-3.1480000000000002E-3</v>
      </c>
      <c r="AH68" s="72">
        <v>-3.7000000000000002E-3</v>
      </c>
      <c r="AI68" s="72">
        <v>-4.0499999999999998E-3</v>
      </c>
    </row>
    <row r="69" spans="1:35" ht="13.5" customHeight="1" x14ac:dyDescent="0.2">
      <c r="A69" s="72">
        <v>9.5230000000000002E-3</v>
      </c>
      <c r="B69" s="72">
        <v>9.2049999999999996E-3</v>
      </c>
      <c r="C69" s="72">
        <v>8.7690000000000008E-3</v>
      </c>
      <c r="D69" s="72">
        <v>8.3429999999999997E-3</v>
      </c>
      <c r="E69" s="72">
        <v>7.8519999999999996E-3</v>
      </c>
      <c r="F69" s="72">
        <v>7.4980000000000003E-3</v>
      </c>
      <c r="G69" s="72">
        <v>7.0749999999999997E-3</v>
      </c>
      <c r="H69" s="72">
        <v>6.6990000000000001E-3</v>
      </c>
      <c r="I69" s="72">
        <v>6.3689999999999997E-3</v>
      </c>
      <c r="J69" s="72">
        <v>6.045E-3</v>
      </c>
      <c r="K69" s="72">
        <v>5.6849999999999999E-3</v>
      </c>
      <c r="L69" s="72">
        <v>5.3509999999999999E-3</v>
      </c>
      <c r="M69" s="72">
        <v>4.9909999999999998E-3</v>
      </c>
      <c r="N69" s="72">
        <v>4.6430000000000004E-3</v>
      </c>
      <c r="O69" s="72">
        <v>4.3280000000000002E-3</v>
      </c>
      <c r="P69" s="72">
        <v>3.895E-3</v>
      </c>
      <c r="Q69" s="72">
        <v>3.4629999999999999E-3</v>
      </c>
      <c r="R69" s="72">
        <v>3.0370000000000002E-3</v>
      </c>
      <c r="S69" s="72">
        <v>2.591E-3</v>
      </c>
      <c r="T69" s="72">
        <v>2.1229999999999999E-3</v>
      </c>
      <c r="U69" s="72">
        <v>1.684E-3</v>
      </c>
      <c r="V69" s="72">
        <v>1.245E-3</v>
      </c>
      <c r="W69" s="72">
        <v>8.8000000000000003E-4</v>
      </c>
      <c r="X69" s="72">
        <v>3.9899999999999999E-4</v>
      </c>
      <c r="Y69" s="72">
        <v>0</v>
      </c>
      <c r="Z69" s="72">
        <v>-2.8699999999999998E-4</v>
      </c>
      <c r="AA69" s="72">
        <v>-6.8000000000000005E-4</v>
      </c>
      <c r="AB69" s="72">
        <v>-1.023E-3</v>
      </c>
      <c r="AC69" s="72">
        <v>-1.407E-3</v>
      </c>
      <c r="AD69" s="72">
        <v>-1.7849999999999999E-3</v>
      </c>
      <c r="AE69" s="72">
        <v>-2.2599999999999999E-3</v>
      </c>
      <c r="AF69" s="72">
        <v>-2.6250000000000002E-3</v>
      </c>
      <c r="AG69" s="72">
        <v>-3.1310000000000001E-3</v>
      </c>
      <c r="AH69" s="72">
        <v>-3.6939999999999998E-3</v>
      </c>
      <c r="AI69" s="72">
        <v>-4.052E-3</v>
      </c>
    </row>
    <row r="70" spans="1:35" ht="13.5" customHeight="1" x14ac:dyDescent="0.2">
      <c r="A70" s="72">
        <v>9.4140000000000005E-3</v>
      </c>
      <c r="B70" s="72">
        <v>9.1020000000000007E-3</v>
      </c>
      <c r="C70" s="72">
        <v>8.6510000000000007E-3</v>
      </c>
      <c r="D70" s="72">
        <v>8.2229999999999994E-3</v>
      </c>
      <c r="E70" s="72">
        <v>7.7200000000000003E-3</v>
      </c>
      <c r="F70" s="72">
        <v>7.3870000000000003E-3</v>
      </c>
      <c r="G70" s="72">
        <v>6.9740000000000002E-3</v>
      </c>
      <c r="H70" s="72">
        <v>6.5820000000000002E-3</v>
      </c>
      <c r="I70" s="72">
        <v>6.2620000000000002E-3</v>
      </c>
      <c r="J70" s="72">
        <v>5.9630000000000004E-3</v>
      </c>
      <c r="K70" s="72">
        <v>5.5929999999999999E-3</v>
      </c>
      <c r="L70" s="72">
        <v>5.2769999999999996E-3</v>
      </c>
      <c r="M70" s="72">
        <v>4.8890000000000001E-3</v>
      </c>
      <c r="N70" s="72">
        <v>4.5659999999999997E-3</v>
      </c>
      <c r="O70" s="72">
        <v>4.2370000000000003E-3</v>
      </c>
      <c r="P70" s="72">
        <v>3.836E-3</v>
      </c>
      <c r="Q70" s="72">
        <v>3.3779999999999999E-3</v>
      </c>
      <c r="R70" s="72">
        <v>2.9729999999999999E-3</v>
      </c>
      <c r="S70" s="72">
        <v>2.5409999999999999E-3</v>
      </c>
      <c r="T70" s="72">
        <v>2.0990000000000002E-3</v>
      </c>
      <c r="U70" s="72">
        <v>1.6639999999999999E-3</v>
      </c>
      <c r="V70" s="72">
        <v>1.2199999999999999E-3</v>
      </c>
      <c r="W70" s="72">
        <v>8.9499999999999996E-4</v>
      </c>
      <c r="X70" s="72">
        <v>4.1800000000000002E-4</v>
      </c>
      <c r="Y70" s="72">
        <v>0</v>
      </c>
      <c r="Z70" s="72">
        <v>-2.8600000000000001E-4</v>
      </c>
      <c r="AA70" s="72">
        <v>-6.3100000000000005E-4</v>
      </c>
      <c r="AB70" s="72">
        <v>-9.8299999999999993E-4</v>
      </c>
      <c r="AC70" s="72">
        <v>-1.358E-3</v>
      </c>
      <c r="AD70" s="72">
        <v>-1.7260000000000001E-3</v>
      </c>
      <c r="AE70" s="72">
        <v>-2.1719999999999999E-3</v>
      </c>
      <c r="AF70" s="72">
        <v>-2.5609999999999999E-3</v>
      </c>
      <c r="AG70" s="72">
        <v>-3.0409999999999999E-3</v>
      </c>
      <c r="AH70" s="72">
        <v>-3.5999999999999999E-3</v>
      </c>
      <c r="AI70" s="72">
        <v>-3.9659999999999999E-3</v>
      </c>
    </row>
    <row r="71" spans="1:35" ht="13.5" customHeight="1" x14ac:dyDescent="0.2">
      <c r="A71" s="72">
        <v>9.3380000000000008E-3</v>
      </c>
      <c r="B71" s="72">
        <v>9.0039999999999999E-3</v>
      </c>
      <c r="C71" s="72">
        <v>8.5459999999999998E-3</v>
      </c>
      <c r="D71" s="72">
        <v>8.1270000000000005E-3</v>
      </c>
      <c r="E71" s="72">
        <v>7.6249999999999998E-3</v>
      </c>
      <c r="F71" s="72">
        <v>7.2579999999999997E-3</v>
      </c>
      <c r="G71" s="72">
        <v>6.8209999999999998E-3</v>
      </c>
      <c r="H71" s="72">
        <v>6.4679999999999998E-3</v>
      </c>
      <c r="I71" s="72">
        <v>6.1279999999999998E-3</v>
      </c>
      <c r="J71" s="72">
        <v>5.8100000000000001E-3</v>
      </c>
      <c r="K71" s="72">
        <v>5.4790000000000004E-3</v>
      </c>
      <c r="L71" s="72">
        <v>5.1599999999999997E-3</v>
      </c>
      <c r="M71" s="72">
        <v>4.8079999999999998E-3</v>
      </c>
      <c r="N71" s="72">
        <v>4.4809999999999997E-3</v>
      </c>
      <c r="O71" s="72">
        <v>4.1830000000000001E-3</v>
      </c>
      <c r="P71" s="72">
        <v>3.7799999999999999E-3</v>
      </c>
      <c r="Q71" s="72">
        <v>3.346E-3</v>
      </c>
      <c r="R71" s="72">
        <v>2.9510000000000001E-3</v>
      </c>
      <c r="S71" s="72">
        <v>2.4889999999999999E-3</v>
      </c>
      <c r="T71" s="72">
        <v>2.078E-3</v>
      </c>
      <c r="U71" s="72">
        <v>1.634E-3</v>
      </c>
      <c r="V71" s="72">
        <v>1.245E-3</v>
      </c>
      <c r="W71" s="72">
        <v>8.4500000000000005E-4</v>
      </c>
      <c r="X71" s="72">
        <v>4.08E-4</v>
      </c>
      <c r="Y71" s="72">
        <v>0</v>
      </c>
      <c r="Z71" s="72">
        <v>-2.63E-4</v>
      </c>
      <c r="AA71" s="72">
        <v>-5.8100000000000003E-4</v>
      </c>
      <c r="AB71" s="72">
        <v>-9.1500000000000001E-4</v>
      </c>
      <c r="AC71" s="72">
        <v>-1.3079999999999999E-3</v>
      </c>
      <c r="AD71" s="72">
        <v>-1.619E-3</v>
      </c>
      <c r="AE71" s="72">
        <v>-2.078E-3</v>
      </c>
      <c r="AF71" s="72">
        <v>-2.4529999999999999E-3</v>
      </c>
      <c r="AG71" s="72">
        <v>-2.931E-3</v>
      </c>
      <c r="AH71" s="72">
        <v>-3.5019999999999999E-3</v>
      </c>
      <c r="AI71" s="72">
        <v>-3.7910000000000001E-3</v>
      </c>
    </row>
    <row r="72" spans="1:35" ht="13.5" customHeight="1" x14ac:dyDescent="0.2">
      <c r="A72" s="72">
        <v>8.9779999999999999E-3</v>
      </c>
      <c r="B72" s="72">
        <v>8.6739999999999994E-3</v>
      </c>
      <c r="C72" s="72">
        <v>8.2290000000000002E-3</v>
      </c>
      <c r="D72" s="72">
        <v>7.8069999999999997E-3</v>
      </c>
      <c r="E72" s="72">
        <v>7.3489999999999996E-3</v>
      </c>
      <c r="F72" s="72">
        <v>7.0179999999999999E-3</v>
      </c>
      <c r="G72" s="72">
        <v>6.6020000000000002E-3</v>
      </c>
      <c r="H72" s="72">
        <v>6.2570000000000004E-3</v>
      </c>
      <c r="I72" s="72">
        <v>5.9189999999999998E-3</v>
      </c>
      <c r="J72" s="72">
        <v>5.6379999999999998E-3</v>
      </c>
      <c r="K72" s="72">
        <v>5.2880000000000002E-3</v>
      </c>
      <c r="L72" s="72">
        <v>4.9750000000000003E-3</v>
      </c>
      <c r="M72" s="72">
        <v>4.6449999999999998E-3</v>
      </c>
      <c r="N72" s="72">
        <v>4.3010000000000001E-3</v>
      </c>
      <c r="O72" s="72">
        <v>4.0220000000000004E-3</v>
      </c>
      <c r="P72" s="72">
        <v>3.6389999999999999E-3</v>
      </c>
      <c r="Q72" s="72">
        <v>3.2079999999999999E-3</v>
      </c>
      <c r="R72" s="72">
        <v>2.8289999999999999E-3</v>
      </c>
      <c r="S72" s="72">
        <v>2.3509999999999998E-3</v>
      </c>
      <c r="T72" s="72">
        <v>1.933E-3</v>
      </c>
      <c r="U72" s="72">
        <v>1.5610000000000001E-3</v>
      </c>
      <c r="V72" s="72">
        <v>1.137E-3</v>
      </c>
      <c r="W72" s="72">
        <v>7.8600000000000002E-4</v>
      </c>
      <c r="X72" s="72">
        <v>3.5399999999999999E-4</v>
      </c>
      <c r="Y72" s="72">
        <v>0</v>
      </c>
      <c r="Z72" s="72">
        <v>-2.7900000000000001E-4</v>
      </c>
      <c r="AA72" s="72">
        <v>-6.1799999999999995E-4</v>
      </c>
      <c r="AB72" s="72">
        <v>-9.2400000000000002E-4</v>
      </c>
      <c r="AC72" s="72">
        <v>-1.292E-3</v>
      </c>
      <c r="AD72" s="72">
        <v>-1.6609999999999999E-3</v>
      </c>
      <c r="AE72" s="72">
        <v>-2.0470000000000002E-3</v>
      </c>
      <c r="AF72" s="72">
        <v>-2.3709999999999998E-3</v>
      </c>
      <c r="AG72" s="72">
        <v>-2.8909999999999999E-3</v>
      </c>
      <c r="AH72" s="72">
        <v>-3.4220000000000001E-3</v>
      </c>
      <c r="AI72" s="72">
        <v>-3.7680000000000001E-3</v>
      </c>
    </row>
    <row r="73" spans="1:35" ht="13.5" customHeight="1" x14ac:dyDescent="0.2">
      <c r="A73" s="72">
        <v>8.7390000000000002E-3</v>
      </c>
      <c r="B73" s="72">
        <v>8.4460000000000004E-3</v>
      </c>
      <c r="C73" s="72">
        <v>8.0029999999999997E-3</v>
      </c>
      <c r="D73" s="72">
        <v>7.6119999999999998E-3</v>
      </c>
      <c r="E73" s="72">
        <v>7.1349999999999998E-3</v>
      </c>
      <c r="F73" s="72">
        <v>6.7980000000000002E-3</v>
      </c>
      <c r="G73" s="72">
        <v>6.4050000000000001E-3</v>
      </c>
      <c r="H73" s="72">
        <v>6.0540000000000004E-3</v>
      </c>
      <c r="I73" s="72">
        <v>5.7499999999999999E-3</v>
      </c>
      <c r="J73" s="72">
        <v>5.4669999999999996E-3</v>
      </c>
      <c r="K73" s="72">
        <v>5.1510000000000002E-3</v>
      </c>
      <c r="L73" s="72">
        <v>4.8240000000000002E-3</v>
      </c>
      <c r="M73" s="72">
        <v>4.4790000000000003E-3</v>
      </c>
      <c r="N73" s="72">
        <v>4.1720000000000004E-3</v>
      </c>
      <c r="O73" s="72">
        <v>3.9410000000000001E-3</v>
      </c>
      <c r="P73" s="72">
        <v>3.5179999999999999E-3</v>
      </c>
      <c r="Q73" s="72">
        <v>3.1089999999999998E-3</v>
      </c>
      <c r="R73" s="72">
        <v>2.7420000000000001E-3</v>
      </c>
      <c r="S73" s="72">
        <v>2.2959999999999999E-3</v>
      </c>
      <c r="T73" s="72">
        <v>1.921E-3</v>
      </c>
      <c r="U73" s="72">
        <v>1.534E-3</v>
      </c>
      <c r="V73" s="72">
        <v>1.121E-3</v>
      </c>
      <c r="W73" s="72">
        <v>7.8600000000000002E-4</v>
      </c>
      <c r="X73" s="72">
        <v>3.7399999999999998E-4</v>
      </c>
      <c r="Y73" s="72">
        <v>0</v>
      </c>
      <c r="Z73" s="72">
        <v>-2.9300000000000002E-4</v>
      </c>
      <c r="AA73" s="72">
        <v>-5.8900000000000001E-4</v>
      </c>
      <c r="AB73" s="72">
        <v>-9.0200000000000002E-4</v>
      </c>
      <c r="AC73" s="72">
        <v>-1.2390000000000001E-3</v>
      </c>
      <c r="AD73" s="72">
        <v>-1.5820000000000001E-3</v>
      </c>
      <c r="AE73" s="72">
        <v>-2.006E-3</v>
      </c>
      <c r="AF73" s="72">
        <v>-2.31E-3</v>
      </c>
      <c r="AG73" s="72">
        <v>-2.8089999999999999E-3</v>
      </c>
      <c r="AH73" s="72">
        <v>-3.287E-3</v>
      </c>
      <c r="AI73" s="72">
        <v>-3.5999999999999999E-3</v>
      </c>
    </row>
    <row r="74" spans="1:35" ht="13.5" customHeight="1" x14ac:dyDescent="0.2">
      <c r="A74" s="72">
        <v>8.6750000000000004E-3</v>
      </c>
      <c r="B74" s="72">
        <v>8.352E-3</v>
      </c>
      <c r="C74" s="72">
        <v>7.9100000000000004E-3</v>
      </c>
      <c r="D74" s="72">
        <v>7.5389999999999997E-3</v>
      </c>
      <c r="E74" s="72">
        <v>7.0289999999999997E-3</v>
      </c>
      <c r="F74" s="72">
        <v>6.7369999999999999E-3</v>
      </c>
      <c r="G74" s="72">
        <v>6.3330000000000001E-3</v>
      </c>
      <c r="H74" s="72">
        <v>5.9880000000000003E-3</v>
      </c>
      <c r="I74" s="72">
        <v>5.7089999999999997E-3</v>
      </c>
      <c r="J74" s="72">
        <v>5.3889999999999997E-3</v>
      </c>
      <c r="K74" s="72">
        <v>5.0819999999999997E-3</v>
      </c>
      <c r="L74" s="72">
        <v>4.7999999999999996E-3</v>
      </c>
      <c r="M74" s="72">
        <v>4.4489999999999998E-3</v>
      </c>
      <c r="N74" s="72">
        <v>4.1580000000000002E-3</v>
      </c>
      <c r="O74" s="72">
        <v>3.901E-3</v>
      </c>
      <c r="P74" s="72">
        <v>3.4870000000000001E-3</v>
      </c>
      <c r="Q74" s="72">
        <v>3.0799999999999998E-3</v>
      </c>
      <c r="R74" s="72">
        <v>2.738E-3</v>
      </c>
      <c r="S74" s="72">
        <v>2.2769999999999999E-3</v>
      </c>
      <c r="T74" s="72">
        <v>1.9220000000000001E-3</v>
      </c>
      <c r="U74" s="72">
        <v>1.516E-3</v>
      </c>
      <c r="V74" s="72">
        <v>1.1429999999999999E-3</v>
      </c>
      <c r="W74" s="72">
        <v>8.4000000000000003E-4</v>
      </c>
      <c r="X74" s="72">
        <v>4.15E-4</v>
      </c>
      <c r="Y74" s="72">
        <v>0</v>
      </c>
      <c r="Z74" s="72">
        <v>-1.9599999999999999E-4</v>
      </c>
      <c r="AA74" s="72">
        <v>-5.22E-4</v>
      </c>
      <c r="AB74" s="72">
        <v>-8.1599999999999999E-4</v>
      </c>
      <c r="AC74" s="72">
        <v>-1.165E-3</v>
      </c>
      <c r="AD74" s="72">
        <v>-1.5280000000000001E-3</v>
      </c>
      <c r="AE74" s="72">
        <v>-1.9300000000000001E-3</v>
      </c>
      <c r="AF74" s="72">
        <v>-2.2269999999999998E-3</v>
      </c>
      <c r="AG74" s="72">
        <v>-2.6580000000000002E-3</v>
      </c>
      <c r="AH74" s="72">
        <v>-3.1710000000000002E-3</v>
      </c>
      <c r="AI74" s="72">
        <v>-3.4689999999999999E-3</v>
      </c>
    </row>
    <row r="75" spans="1:35" ht="13.5" customHeight="1" x14ac:dyDescent="0.2">
      <c r="A75" s="72">
        <v>8.3999999999999995E-3</v>
      </c>
      <c r="B75" s="72">
        <v>8.0979999999999993E-3</v>
      </c>
      <c r="C75" s="72">
        <v>7.6680000000000003E-3</v>
      </c>
      <c r="D75" s="72">
        <v>7.2709999999999997E-3</v>
      </c>
      <c r="E75" s="72">
        <v>6.7990000000000004E-3</v>
      </c>
      <c r="F75" s="72">
        <v>6.4900000000000001E-3</v>
      </c>
      <c r="G75" s="72">
        <v>6.11E-3</v>
      </c>
      <c r="H75" s="72">
        <v>5.7559999999999998E-3</v>
      </c>
      <c r="I75" s="72">
        <v>5.4749999999999998E-3</v>
      </c>
      <c r="J75" s="72">
        <v>5.1830000000000001E-3</v>
      </c>
      <c r="K75" s="72">
        <v>4.8650000000000004E-3</v>
      </c>
      <c r="L75" s="72">
        <v>4.5880000000000001E-3</v>
      </c>
      <c r="M75" s="72">
        <v>4.1980000000000003E-3</v>
      </c>
      <c r="N75" s="72">
        <v>3.9690000000000003E-3</v>
      </c>
      <c r="O75" s="72">
        <v>3.722E-3</v>
      </c>
      <c r="P75" s="72">
        <v>3.2929999999999999E-3</v>
      </c>
      <c r="Q75" s="72">
        <v>2.918E-3</v>
      </c>
      <c r="R75" s="72">
        <v>2.5500000000000002E-3</v>
      </c>
      <c r="S75" s="72">
        <v>2.1099999999999999E-3</v>
      </c>
      <c r="T75" s="72">
        <v>1.7279999999999999E-3</v>
      </c>
      <c r="U75" s="72">
        <v>1.3979999999999999E-3</v>
      </c>
      <c r="V75" s="72">
        <v>1.0070000000000001E-3</v>
      </c>
      <c r="W75" s="72">
        <v>7.1100000000000004E-4</v>
      </c>
      <c r="X75" s="72">
        <v>3.6600000000000001E-4</v>
      </c>
      <c r="Y75" s="72">
        <v>0</v>
      </c>
      <c r="Z75" s="72">
        <v>-2.9100000000000003E-4</v>
      </c>
      <c r="AA75" s="72">
        <v>-5.8600000000000004E-4</v>
      </c>
      <c r="AB75" s="72">
        <v>-8.7299999999999997E-4</v>
      </c>
      <c r="AC75" s="72">
        <v>-1.2030000000000001E-3</v>
      </c>
      <c r="AD75" s="72">
        <v>-1.506E-3</v>
      </c>
      <c r="AE75" s="72">
        <v>-1.897E-3</v>
      </c>
      <c r="AF75" s="72">
        <v>-2.196E-3</v>
      </c>
      <c r="AG75" s="72">
        <v>-2.6259999999999999E-3</v>
      </c>
      <c r="AH75" s="72">
        <v>-3.0920000000000001E-3</v>
      </c>
      <c r="AI75" s="72">
        <v>-3.4039999999999999E-3</v>
      </c>
    </row>
    <row r="76" spans="1:35" ht="13.5" customHeight="1" x14ac:dyDescent="0.2">
      <c r="A76" s="72">
        <v>8.3239999999999998E-3</v>
      </c>
      <c r="B76" s="72">
        <v>8.0180000000000008E-3</v>
      </c>
      <c r="C76" s="72">
        <v>7.5890000000000003E-3</v>
      </c>
      <c r="D76" s="72">
        <v>7.2020000000000001E-3</v>
      </c>
      <c r="E76" s="72">
        <v>6.7200000000000003E-3</v>
      </c>
      <c r="F76" s="72">
        <v>6.4390000000000003E-3</v>
      </c>
      <c r="G76" s="72">
        <v>6.0309999999999999E-3</v>
      </c>
      <c r="H76" s="72">
        <v>5.7190000000000001E-3</v>
      </c>
      <c r="I76" s="72">
        <v>5.4070000000000003E-3</v>
      </c>
      <c r="J76" s="72">
        <v>5.1240000000000001E-3</v>
      </c>
      <c r="K76" s="72">
        <v>4.7920000000000003E-3</v>
      </c>
      <c r="L76" s="72">
        <v>4.529E-3</v>
      </c>
      <c r="M76" s="72">
        <v>4.215E-3</v>
      </c>
      <c r="N76" s="72">
        <v>3.9760000000000004E-3</v>
      </c>
      <c r="O76" s="72">
        <v>3.7109999999999999E-3</v>
      </c>
      <c r="P76" s="72">
        <v>3.3170000000000001E-3</v>
      </c>
      <c r="Q76" s="72">
        <v>2.9260000000000002E-3</v>
      </c>
      <c r="R76" s="72">
        <v>2.6150000000000001E-3</v>
      </c>
      <c r="S76" s="72">
        <v>2.1700000000000001E-3</v>
      </c>
      <c r="T76" s="72">
        <v>1.812E-3</v>
      </c>
      <c r="U76" s="72">
        <v>1.4790000000000001E-3</v>
      </c>
      <c r="V76" s="72">
        <v>1.0950000000000001E-3</v>
      </c>
      <c r="W76" s="72">
        <v>8.3100000000000003E-4</v>
      </c>
      <c r="X76" s="72">
        <v>3.6999999999999999E-4</v>
      </c>
      <c r="Y76" s="72">
        <v>0</v>
      </c>
      <c r="Z76" s="72">
        <v>-2.3800000000000001E-4</v>
      </c>
      <c r="AA76" s="72">
        <v>-4.7600000000000002E-4</v>
      </c>
      <c r="AB76" s="72">
        <v>-7.76E-4</v>
      </c>
      <c r="AC76" s="72">
        <v>-1.083E-3</v>
      </c>
      <c r="AD76" s="72">
        <v>-1.382E-3</v>
      </c>
      <c r="AE76" s="72">
        <v>-1.7619999999999999E-3</v>
      </c>
      <c r="AF76" s="72">
        <v>-2.0200000000000001E-3</v>
      </c>
      <c r="AG76" s="72">
        <v>-2.4120000000000001E-3</v>
      </c>
      <c r="AH76" s="72">
        <v>-2.9120000000000001E-3</v>
      </c>
      <c r="AI76" s="72">
        <v>-3.1740000000000002E-3</v>
      </c>
    </row>
    <row r="77" spans="1:35" ht="13.5" customHeight="1" x14ac:dyDescent="0.2">
      <c r="A77" s="72">
        <v>8.1320000000000003E-3</v>
      </c>
      <c r="B77" s="72">
        <v>7.816E-3</v>
      </c>
      <c r="C77" s="72">
        <v>7.3870000000000003E-3</v>
      </c>
      <c r="D77" s="72">
        <v>7.0299999999999998E-3</v>
      </c>
      <c r="E77" s="72">
        <v>6.6039999999999996E-3</v>
      </c>
      <c r="F77" s="72">
        <v>6.2940000000000001E-3</v>
      </c>
      <c r="G77" s="72">
        <v>5.901E-3</v>
      </c>
      <c r="H77" s="72">
        <v>5.6049999999999997E-3</v>
      </c>
      <c r="I77" s="72">
        <v>5.3290000000000004E-3</v>
      </c>
      <c r="J77" s="72">
        <v>5.0569999999999999E-3</v>
      </c>
      <c r="K77" s="72">
        <v>4.7710000000000001E-3</v>
      </c>
      <c r="L77" s="72">
        <v>4.5259999999999996E-3</v>
      </c>
      <c r="M77" s="72">
        <v>4.1679999999999998E-3</v>
      </c>
      <c r="N77" s="72">
        <v>3.901E-3</v>
      </c>
      <c r="O77" s="72">
        <v>3.6819999999999999E-3</v>
      </c>
      <c r="P77" s="72">
        <v>3.2469999999999999E-3</v>
      </c>
      <c r="Q77" s="72">
        <v>2.9169999999999999E-3</v>
      </c>
      <c r="R77" s="72">
        <v>2.5730000000000002E-3</v>
      </c>
      <c r="S77" s="72">
        <v>2.1679999999999998E-3</v>
      </c>
      <c r="T77" s="72">
        <v>1.784E-3</v>
      </c>
      <c r="U77" s="72">
        <v>1.3960000000000001E-3</v>
      </c>
      <c r="V77" s="72">
        <v>1.0629999999999999E-3</v>
      </c>
      <c r="W77" s="72">
        <v>7.8399999999999997E-4</v>
      </c>
      <c r="X77" s="72">
        <v>3.5500000000000001E-4</v>
      </c>
      <c r="Y77" s="72">
        <v>0</v>
      </c>
      <c r="Z77" s="72">
        <v>-1.9599999999999999E-4</v>
      </c>
      <c r="AA77" s="72">
        <v>-4.84E-4</v>
      </c>
      <c r="AB77" s="72">
        <v>-7.76E-4</v>
      </c>
      <c r="AC77" s="72">
        <v>-1.137E-3</v>
      </c>
      <c r="AD77" s="72">
        <v>-1.4419999999999999E-3</v>
      </c>
      <c r="AE77" s="72">
        <v>-1.8190000000000001E-3</v>
      </c>
      <c r="AF77" s="72">
        <v>-2.1029999999999998E-3</v>
      </c>
      <c r="AG77" s="72">
        <v>-2.5179999999999998E-3</v>
      </c>
      <c r="AH77" s="72">
        <v>-3.0040000000000002E-3</v>
      </c>
      <c r="AI77" s="72">
        <v>-3.2420000000000001E-3</v>
      </c>
    </row>
    <row r="78" spans="1:35" ht="13.5" customHeight="1" x14ac:dyDescent="0.2">
      <c r="A78" s="72">
        <v>8.2310000000000005E-3</v>
      </c>
      <c r="B78" s="72">
        <v>7.9489999999999995E-3</v>
      </c>
      <c r="C78" s="72">
        <v>7.535E-3</v>
      </c>
      <c r="D78" s="72">
        <v>7.1720000000000004E-3</v>
      </c>
      <c r="E78" s="72">
        <v>6.705E-3</v>
      </c>
      <c r="F78" s="72">
        <v>6.4149999999999997E-3</v>
      </c>
      <c r="G78" s="72">
        <v>6.0219999999999996E-3</v>
      </c>
      <c r="H78" s="72">
        <v>5.7489999999999998E-3</v>
      </c>
      <c r="I78" s="72">
        <v>5.4669999999999996E-3</v>
      </c>
      <c r="J78" s="72">
        <v>5.2139999999999999E-3</v>
      </c>
      <c r="K78" s="72">
        <v>4.849E-3</v>
      </c>
      <c r="L78" s="72">
        <v>4.653E-3</v>
      </c>
      <c r="M78" s="72">
        <v>4.261E-3</v>
      </c>
      <c r="N78" s="72">
        <v>3.9919999999999999E-3</v>
      </c>
      <c r="O78" s="72">
        <v>3.7799999999999999E-3</v>
      </c>
      <c r="P78" s="72">
        <v>3.3649999999999999E-3</v>
      </c>
      <c r="Q78" s="72">
        <v>2.9420000000000002E-3</v>
      </c>
      <c r="R78" s="72">
        <v>2.6510000000000001E-3</v>
      </c>
      <c r="S78" s="72">
        <v>2.2209999999999999E-3</v>
      </c>
      <c r="T78" s="72">
        <v>1.872E-3</v>
      </c>
      <c r="U78" s="72">
        <v>1.49E-3</v>
      </c>
      <c r="V78" s="72">
        <v>1.088E-3</v>
      </c>
      <c r="W78" s="72">
        <v>8.2299999999999995E-4</v>
      </c>
      <c r="X78" s="72">
        <v>4.08E-4</v>
      </c>
      <c r="Y78" s="72">
        <v>0</v>
      </c>
      <c r="Z78" s="72">
        <v>-2.0000000000000001E-4</v>
      </c>
      <c r="AA78" s="72">
        <v>-4.9700000000000005E-4</v>
      </c>
      <c r="AB78" s="72">
        <v>-7.7099999999999998E-4</v>
      </c>
      <c r="AC78" s="72">
        <v>-1.1100000000000001E-3</v>
      </c>
      <c r="AD78" s="72">
        <v>-1.446E-3</v>
      </c>
      <c r="AE78" s="72">
        <v>-1.805E-3</v>
      </c>
      <c r="AF78" s="72">
        <v>-2.1450000000000002E-3</v>
      </c>
      <c r="AG78" s="72">
        <v>-2.5110000000000002E-3</v>
      </c>
      <c r="AH78" s="72">
        <v>-3.0170000000000002E-3</v>
      </c>
      <c r="AI78" s="72">
        <v>-3.2820000000000002E-3</v>
      </c>
    </row>
    <row r="79" spans="1:35" ht="13.5" customHeight="1" x14ac:dyDescent="0.2">
      <c r="A79" s="72">
        <v>7.7600000000000004E-3</v>
      </c>
      <c r="B79" s="72">
        <v>7.4850000000000003E-3</v>
      </c>
      <c r="C79" s="72">
        <v>7.1240000000000001E-3</v>
      </c>
      <c r="D79" s="72">
        <v>6.8630000000000002E-3</v>
      </c>
      <c r="E79" s="72">
        <v>6.3990000000000002E-3</v>
      </c>
      <c r="F79" s="72">
        <v>6.156E-3</v>
      </c>
      <c r="G79" s="72">
        <v>5.7959999999999999E-3</v>
      </c>
      <c r="H79" s="72">
        <v>5.5100000000000001E-3</v>
      </c>
      <c r="I79" s="72">
        <v>5.215E-3</v>
      </c>
      <c r="J79" s="72">
        <v>5.0000000000000001E-3</v>
      </c>
      <c r="K79" s="72">
        <v>4.7349999999999996E-3</v>
      </c>
      <c r="L79" s="72">
        <v>4.4799999999999996E-3</v>
      </c>
      <c r="M79" s="72">
        <v>4.1679999999999998E-3</v>
      </c>
      <c r="N79" s="72">
        <v>3.8999999999999998E-3</v>
      </c>
      <c r="O79" s="72">
        <v>3.7239999999999999E-3</v>
      </c>
      <c r="P79" s="72">
        <v>3.3089999999999999E-3</v>
      </c>
      <c r="Q79" s="72">
        <v>2.9510000000000001E-3</v>
      </c>
      <c r="R79" s="72">
        <v>2.637E-3</v>
      </c>
      <c r="S79" s="72">
        <v>2.1719999999999999E-3</v>
      </c>
      <c r="T79" s="72">
        <v>1.794E-3</v>
      </c>
      <c r="U79" s="72">
        <v>1.4189999999999999E-3</v>
      </c>
      <c r="V79" s="72">
        <v>1.077E-3</v>
      </c>
      <c r="W79" s="72">
        <v>7.9199999999999995E-4</v>
      </c>
      <c r="X79" s="72">
        <v>3.5399999999999999E-4</v>
      </c>
      <c r="Y79" s="72">
        <v>0</v>
      </c>
      <c r="Z79" s="72">
        <v>-2.0599999999999999E-4</v>
      </c>
      <c r="AA79" s="72">
        <v>-4.4700000000000002E-4</v>
      </c>
      <c r="AB79" s="72">
        <v>-7.3999999999999999E-4</v>
      </c>
      <c r="AC79" s="72">
        <v>-1.126E-3</v>
      </c>
      <c r="AD79" s="72">
        <v>-1.3960000000000001E-3</v>
      </c>
      <c r="AE79" s="72">
        <v>-1.7930000000000001E-3</v>
      </c>
      <c r="AF79" s="72">
        <v>-2.0279999999999999E-3</v>
      </c>
      <c r="AG79" s="72">
        <v>-2.405E-3</v>
      </c>
      <c r="AH79" s="72">
        <v>-2.954E-3</v>
      </c>
      <c r="AI79" s="72">
        <v>-3.1870000000000002E-3</v>
      </c>
    </row>
    <row r="80" spans="1:35" ht="13.5" customHeight="1" x14ac:dyDescent="0.2">
      <c r="A80" s="72">
        <v>7.8860000000000006E-3</v>
      </c>
      <c r="B80" s="72">
        <v>7.6039999999999996E-3</v>
      </c>
      <c r="C80" s="72">
        <v>7.241E-3</v>
      </c>
      <c r="D80" s="72">
        <v>6.8840000000000004E-3</v>
      </c>
      <c r="E80" s="72">
        <v>6.4310000000000001E-3</v>
      </c>
      <c r="F80" s="72">
        <v>6.1970000000000003E-3</v>
      </c>
      <c r="G80" s="72">
        <v>5.8259999999999996E-3</v>
      </c>
      <c r="H80" s="72">
        <v>5.5589999999999997E-3</v>
      </c>
      <c r="I80" s="72">
        <v>5.28E-3</v>
      </c>
      <c r="J80" s="72">
        <v>5.0109999999999998E-3</v>
      </c>
      <c r="K80" s="72">
        <v>4.7470000000000004E-3</v>
      </c>
      <c r="L80" s="72">
        <v>4.4980000000000003E-3</v>
      </c>
      <c r="M80" s="72">
        <v>4.1710000000000002E-3</v>
      </c>
      <c r="N80" s="72">
        <v>3.8430000000000001E-3</v>
      </c>
      <c r="O80" s="72">
        <v>3.722E-3</v>
      </c>
      <c r="P80" s="72">
        <v>3.2820000000000002E-3</v>
      </c>
      <c r="Q80" s="72">
        <v>2.872E-3</v>
      </c>
      <c r="R80" s="72">
        <v>2.5850000000000001E-3</v>
      </c>
      <c r="S80" s="72">
        <v>2.1350000000000002E-3</v>
      </c>
      <c r="T80" s="72">
        <v>1.805E-3</v>
      </c>
      <c r="U80" s="72">
        <v>1.3979999999999999E-3</v>
      </c>
      <c r="V80" s="72">
        <v>1.062E-3</v>
      </c>
      <c r="W80" s="72">
        <v>7.6099999999999996E-4</v>
      </c>
      <c r="X80" s="72">
        <v>3.6200000000000002E-4</v>
      </c>
      <c r="Y80" s="72">
        <v>0</v>
      </c>
      <c r="Z80" s="72">
        <v>-2.0599999999999999E-4</v>
      </c>
      <c r="AA80" s="72">
        <v>-5.1400000000000003E-4</v>
      </c>
      <c r="AB80" s="72">
        <v>-7.8399999999999997E-4</v>
      </c>
      <c r="AC80" s="72">
        <v>-1.1529999999999999E-3</v>
      </c>
      <c r="AD80" s="72">
        <v>-1.4519999999999999E-3</v>
      </c>
      <c r="AE80" s="72">
        <v>-1.8450000000000001E-3</v>
      </c>
      <c r="AF80" s="72">
        <v>-2.0790000000000001E-3</v>
      </c>
      <c r="AG80" s="72">
        <v>-2.483E-3</v>
      </c>
      <c r="AH80" s="72">
        <v>-2.918E-3</v>
      </c>
      <c r="AI80" s="72">
        <v>-3.1970000000000002E-3</v>
      </c>
    </row>
    <row r="81" spans="1:35" ht="13.5" customHeight="1" x14ac:dyDescent="0.2">
      <c r="A81" s="72">
        <v>7.7530000000000003E-3</v>
      </c>
      <c r="B81" s="72">
        <v>7.4830000000000001E-3</v>
      </c>
      <c r="C81" s="72">
        <v>7.1279999999999998E-3</v>
      </c>
      <c r="D81" s="72">
        <v>6.7980000000000002E-3</v>
      </c>
      <c r="E81" s="72">
        <v>6.3699999999999998E-3</v>
      </c>
      <c r="F81" s="72">
        <v>6.0980000000000001E-3</v>
      </c>
      <c r="G81" s="72">
        <v>5.7720000000000002E-3</v>
      </c>
      <c r="H81" s="72">
        <v>5.45E-3</v>
      </c>
      <c r="I81" s="72">
        <v>5.1749999999999999E-3</v>
      </c>
      <c r="J81" s="72">
        <v>4.9459999999999999E-3</v>
      </c>
      <c r="K81" s="72">
        <v>4.6410000000000002E-3</v>
      </c>
      <c r="L81" s="72">
        <v>4.4140000000000004E-3</v>
      </c>
      <c r="M81" s="72">
        <v>4.1310000000000001E-3</v>
      </c>
      <c r="N81" s="72">
        <v>3.895E-3</v>
      </c>
      <c r="O81" s="72">
        <v>3.6870000000000002E-3</v>
      </c>
      <c r="P81" s="72">
        <v>3.2810000000000001E-3</v>
      </c>
      <c r="Q81" s="72">
        <v>2.9260000000000002E-3</v>
      </c>
      <c r="R81" s="72">
        <v>2.6689999999999999E-3</v>
      </c>
      <c r="S81" s="72">
        <v>2.1819999999999999E-3</v>
      </c>
      <c r="T81" s="72">
        <v>1.8E-3</v>
      </c>
      <c r="U81" s="72">
        <v>1.4940000000000001E-3</v>
      </c>
      <c r="V81" s="72">
        <v>1.121E-3</v>
      </c>
      <c r="W81" s="72">
        <v>8.4199999999999998E-4</v>
      </c>
      <c r="X81" s="72">
        <v>4.06E-4</v>
      </c>
      <c r="Y81" s="72">
        <v>0</v>
      </c>
      <c r="Z81" s="72">
        <v>-1.6100000000000001E-4</v>
      </c>
      <c r="AA81" s="72">
        <v>-4.35E-4</v>
      </c>
      <c r="AB81" s="72">
        <v>-7.2099999999999996E-4</v>
      </c>
      <c r="AC81" s="72">
        <v>-1.059E-3</v>
      </c>
      <c r="AD81" s="72">
        <v>-1.3749999999999999E-3</v>
      </c>
      <c r="AE81" s="72">
        <v>-1.75E-3</v>
      </c>
      <c r="AF81" s="72">
        <v>-1.9550000000000001E-3</v>
      </c>
      <c r="AG81" s="72">
        <v>-2.3059999999999999E-3</v>
      </c>
      <c r="AH81" s="72">
        <v>-2.7520000000000001E-3</v>
      </c>
      <c r="AI81" s="72">
        <v>-3.0219999999999999E-3</v>
      </c>
    </row>
    <row r="82" spans="1:35" ht="13.5" customHeight="1" x14ac:dyDescent="0.2">
      <c r="A82" s="72">
        <v>7.7869999999999997E-3</v>
      </c>
      <c r="B82" s="72">
        <v>7.489E-3</v>
      </c>
      <c r="C82" s="72">
        <v>7.156E-3</v>
      </c>
      <c r="D82" s="72">
        <v>6.8659999999999997E-3</v>
      </c>
      <c r="E82" s="72">
        <v>6.4079999999999996E-3</v>
      </c>
      <c r="F82" s="72">
        <v>6.1700000000000001E-3</v>
      </c>
      <c r="G82" s="72">
        <v>5.8380000000000003E-3</v>
      </c>
      <c r="H82" s="72">
        <v>5.5770000000000004E-3</v>
      </c>
      <c r="I82" s="72">
        <v>5.3229999999999996E-3</v>
      </c>
      <c r="J82" s="72">
        <v>5.0720000000000001E-3</v>
      </c>
      <c r="K82" s="72">
        <v>4.8260000000000004E-3</v>
      </c>
      <c r="L82" s="72">
        <v>4.5570000000000003E-3</v>
      </c>
      <c r="M82" s="72">
        <v>4.2259999999999997E-3</v>
      </c>
      <c r="N82" s="72">
        <v>3.9529999999999999E-3</v>
      </c>
      <c r="O82" s="72">
        <v>3.813E-3</v>
      </c>
      <c r="P82" s="72">
        <v>3.2940000000000001E-3</v>
      </c>
      <c r="Q82" s="72">
        <v>2.9789999999999999E-3</v>
      </c>
      <c r="R82" s="72">
        <v>2.6640000000000001E-3</v>
      </c>
      <c r="S82" s="72">
        <v>2.153E-3</v>
      </c>
      <c r="T82" s="72">
        <v>1.851E-3</v>
      </c>
      <c r="U82" s="72">
        <v>1.475E-3</v>
      </c>
      <c r="V82" s="72">
        <v>1.036E-3</v>
      </c>
      <c r="W82" s="72">
        <v>8.1099999999999998E-4</v>
      </c>
      <c r="X82" s="72">
        <v>3.5500000000000001E-4</v>
      </c>
      <c r="Y82" s="72">
        <v>0</v>
      </c>
      <c r="Z82" s="72">
        <v>-1.3899999999999999E-4</v>
      </c>
      <c r="AA82" s="72">
        <v>-4.8500000000000003E-4</v>
      </c>
      <c r="AB82" s="72">
        <v>-7.4600000000000003E-4</v>
      </c>
      <c r="AC82" s="72">
        <v>-1.101E-3</v>
      </c>
      <c r="AD82" s="72">
        <v>-1.4109999999999999E-3</v>
      </c>
      <c r="AE82" s="72">
        <v>-1.8469999999999999E-3</v>
      </c>
      <c r="AF82" s="72">
        <v>-2.0330000000000001E-3</v>
      </c>
      <c r="AG82" s="72">
        <v>-2.395E-3</v>
      </c>
      <c r="AH82" s="72">
        <v>-2.9369999999999999E-3</v>
      </c>
      <c r="AI82" s="72">
        <v>-3.0690000000000001E-3</v>
      </c>
    </row>
    <row r="83" spans="1:35" ht="13.5" customHeight="1" x14ac:dyDescent="0.2">
      <c r="A83" s="72">
        <v>7.7089999999999997E-3</v>
      </c>
      <c r="B83" s="72">
        <v>7.4229999999999999E-3</v>
      </c>
      <c r="C83" s="72">
        <v>7.1000000000000004E-3</v>
      </c>
      <c r="D83" s="72">
        <v>6.7429999999999999E-3</v>
      </c>
      <c r="E83" s="72">
        <v>6.3239999999999998E-3</v>
      </c>
      <c r="F83" s="72">
        <v>6.1130000000000004E-3</v>
      </c>
      <c r="G83" s="72">
        <v>5.7130000000000002E-3</v>
      </c>
      <c r="H83" s="72">
        <v>5.4229999999999999E-3</v>
      </c>
      <c r="I83" s="72">
        <v>5.195E-3</v>
      </c>
      <c r="J83" s="72">
        <v>4.934E-3</v>
      </c>
      <c r="K83" s="72">
        <v>4.6420000000000003E-3</v>
      </c>
      <c r="L83" s="72">
        <v>4.4790000000000003E-3</v>
      </c>
      <c r="M83" s="72">
        <v>4.1089999999999998E-3</v>
      </c>
      <c r="N83" s="72">
        <v>3.846E-3</v>
      </c>
      <c r="O83" s="72">
        <v>3.7269999999999998E-3</v>
      </c>
      <c r="P83" s="72">
        <v>3.274E-3</v>
      </c>
      <c r="Q83" s="72">
        <v>2.8839999999999998E-3</v>
      </c>
      <c r="R83" s="72">
        <v>2.5860000000000002E-3</v>
      </c>
      <c r="S83" s="72">
        <v>2.1640000000000001E-3</v>
      </c>
      <c r="T83" s="72">
        <v>1.7730000000000001E-3</v>
      </c>
      <c r="U83" s="72">
        <v>1.4009999999999999E-3</v>
      </c>
      <c r="V83" s="72">
        <v>1.0499999999999999E-3</v>
      </c>
      <c r="W83" s="72">
        <v>8.5800000000000004E-4</v>
      </c>
      <c r="X83" s="72">
        <v>3.8000000000000002E-4</v>
      </c>
      <c r="Y83" s="72">
        <v>0</v>
      </c>
      <c r="Z83" s="72">
        <v>-2.05E-4</v>
      </c>
      <c r="AA83" s="72">
        <v>-4.4799999999999999E-4</v>
      </c>
      <c r="AB83" s="72">
        <v>-7.6999999999999996E-4</v>
      </c>
      <c r="AC83" s="72">
        <v>-1.0839999999999999E-3</v>
      </c>
      <c r="AD83" s="72">
        <v>-1.3669999999999999E-3</v>
      </c>
      <c r="AE83" s="72">
        <v>-1.7060000000000001E-3</v>
      </c>
      <c r="AF83" s="72">
        <v>-1.9589999999999998E-3</v>
      </c>
      <c r="AG83" s="72">
        <v>-2.3479999999999998E-3</v>
      </c>
      <c r="AH83" s="72">
        <v>-2.7590000000000002E-3</v>
      </c>
      <c r="AI83" s="72">
        <v>-3.0000000000000001E-3</v>
      </c>
    </row>
    <row r="84" spans="1:35" ht="12.75" customHeight="1" x14ac:dyDescent="0.2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</row>
    <row r="85" spans="1:35" ht="12.75" x14ac:dyDescent="0.2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</row>
    <row r="86" spans="1:35" ht="12.75" x14ac:dyDescent="0.2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</row>
    <row r="87" spans="1:35" ht="12.75" x14ac:dyDescent="0.2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</row>
    <row r="88" spans="1:35" ht="12.75" x14ac:dyDescent="0.2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</row>
    <row r="89" spans="1:35" ht="12.75" x14ac:dyDescent="0.2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</row>
    <row r="90" spans="1:35" ht="12.75" x14ac:dyDescent="0.2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</row>
    <row r="91" spans="1:35" ht="12.75" x14ac:dyDescent="0.2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</row>
    <row r="92" spans="1:35" ht="12.75" x14ac:dyDescent="0.2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</row>
    <row r="93" spans="1:35" ht="12.75" x14ac:dyDescent="0.2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</row>
    <row r="94" spans="1:35" ht="12.75" x14ac:dyDescent="0.2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</row>
    <row r="95" spans="1:35" ht="12.75" x14ac:dyDescent="0.2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</row>
    <row r="96" spans="1:35" ht="12.75" x14ac:dyDescent="0.2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</row>
    <row r="97" spans="1:35" ht="12.75" x14ac:dyDescent="0.2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</row>
    <row r="98" spans="1:35" ht="12.75" x14ac:dyDescent="0.2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</row>
    <row r="99" spans="1:35" ht="12.75" x14ac:dyDescent="0.2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</row>
    <row r="100" spans="1:35" ht="12.75" x14ac:dyDescent="0.2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</row>
    <row r="101" spans="1:35" ht="12.75" x14ac:dyDescent="0.2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</row>
    <row r="102" spans="1:35" ht="12.75" x14ac:dyDescent="0.2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</row>
    <row r="103" spans="1:35" ht="12.75" x14ac:dyDescent="0.2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</row>
    <row r="104" spans="1:35" ht="12.75" x14ac:dyDescent="0.2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</row>
    <row r="105" spans="1:35" ht="12.75" x14ac:dyDescent="0.2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</row>
    <row r="106" spans="1:35" ht="12.75" x14ac:dyDescent="0.2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</row>
    <row r="107" spans="1:35" ht="12.75" x14ac:dyDescent="0.2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</row>
    <row r="108" spans="1:35" ht="12.75" x14ac:dyDescent="0.2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</row>
    <row r="109" spans="1:35" ht="12.75" x14ac:dyDescent="0.2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</row>
    <row r="110" spans="1:35" ht="12.75" x14ac:dyDescent="0.2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</row>
    <row r="111" spans="1:35" ht="12.75" x14ac:dyDescent="0.2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</row>
    <row r="112" spans="1:35" ht="12.75" x14ac:dyDescent="0.2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</row>
    <row r="113" spans="1:35" ht="12.75" x14ac:dyDescent="0.2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</row>
    <row r="114" spans="1:35" ht="12.75" x14ac:dyDescent="0.2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</row>
    <row r="115" spans="1:35" ht="12.75" x14ac:dyDescent="0.2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</row>
    <row r="116" spans="1:35" ht="12.75" x14ac:dyDescent="0.2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</row>
    <row r="117" spans="1:35" ht="12.75" x14ac:dyDescent="0.2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</row>
    <row r="118" spans="1:35" ht="12.75" x14ac:dyDescent="0.2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</row>
    <row r="119" spans="1:35" ht="12.75" x14ac:dyDescent="0.2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</row>
    <row r="120" spans="1:35" ht="12.75" x14ac:dyDescent="0.2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</row>
    <row r="121" spans="1:35" ht="12.75" x14ac:dyDescent="0.2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</row>
    <row r="122" spans="1:35" ht="12.75" x14ac:dyDescent="0.2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</row>
    <row r="123" spans="1:35" ht="12.75" x14ac:dyDescent="0.2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</row>
    <row r="124" spans="1:35" ht="12.75" x14ac:dyDescent="0.2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</row>
    <row r="125" spans="1:35" ht="12.75" x14ac:dyDescent="0.2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</row>
    <row r="126" spans="1:35" ht="12.75" x14ac:dyDescent="0.2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</row>
    <row r="127" spans="1:35" ht="12.75" x14ac:dyDescent="0.2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</row>
    <row r="128" spans="1:35" ht="12.75" x14ac:dyDescent="0.2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</row>
    <row r="129" spans="1:35" ht="12.75" x14ac:dyDescent="0.2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</row>
    <row r="130" spans="1:35" ht="12.75" x14ac:dyDescent="0.2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</row>
    <row r="131" spans="1:35" ht="12.75" x14ac:dyDescent="0.2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</row>
    <row r="132" spans="1:35" ht="12.75" x14ac:dyDescent="0.2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</row>
    <row r="133" spans="1:35" ht="12.75" x14ac:dyDescent="0.2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</row>
    <row r="134" spans="1:35" ht="12.75" x14ac:dyDescent="0.2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</row>
    <row r="135" spans="1:35" ht="12.75" x14ac:dyDescent="0.2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</row>
    <row r="136" spans="1:35" ht="12.75" x14ac:dyDescent="0.2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</row>
    <row r="137" spans="1:35" ht="12.75" x14ac:dyDescent="0.2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</row>
    <row r="138" spans="1:35" ht="12.75" x14ac:dyDescent="0.2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  <c r="AH138" s="73"/>
      <c r="AI138" s="73"/>
    </row>
    <row r="139" spans="1:35" ht="12.75" x14ac:dyDescent="0.2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</row>
    <row r="140" spans="1:35" ht="12.75" x14ac:dyDescent="0.2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</row>
    <row r="141" spans="1:35" ht="12.75" x14ac:dyDescent="0.2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73"/>
      <c r="AH141" s="73"/>
      <c r="AI141" s="73"/>
    </row>
    <row r="142" spans="1:35" ht="12.75" x14ac:dyDescent="0.2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</row>
    <row r="143" spans="1:35" ht="12.75" x14ac:dyDescent="0.2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73"/>
      <c r="AH143" s="73"/>
      <c r="AI143" s="73"/>
    </row>
    <row r="144" spans="1:35" ht="12.75" x14ac:dyDescent="0.2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</row>
    <row r="145" spans="1:35" ht="12.75" x14ac:dyDescent="0.2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</row>
    <row r="146" spans="1:35" ht="12.75" x14ac:dyDescent="0.2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</row>
    <row r="147" spans="1:35" ht="12.75" x14ac:dyDescent="0.2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</row>
    <row r="148" spans="1:35" ht="12.75" x14ac:dyDescent="0.2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</row>
    <row r="149" spans="1:35" ht="12.75" x14ac:dyDescent="0.2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</row>
    <row r="150" spans="1:35" ht="12.75" x14ac:dyDescent="0.2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</row>
    <row r="151" spans="1:35" ht="12.75" x14ac:dyDescent="0.2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</row>
    <row r="152" spans="1:35" ht="12.75" x14ac:dyDescent="0.2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</row>
    <row r="153" spans="1:35" ht="12.75" x14ac:dyDescent="0.2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3"/>
      <c r="AE153" s="73"/>
      <c r="AF153" s="73"/>
      <c r="AG153" s="73"/>
      <c r="AH153" s="73"/>
      <c r="AI153" s="73"/>
    </row>
    <row r="154" spans="1:35" ht="12.75" x14ac:dyDescent="0.2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</row>
    <row r="155" spans="1:35" ht="12.75" x14ac:dyDescent="0.2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  <c r="AD155" s="73"/>
      <c r="AE155" s="73"/>
      <c r="AF155" s="73"/>
      <c r="AG155" s="73"/>
      <c r="AH155" s="73"/>
      <c r="AI155" s="73"/>
    </row>
    <row r="156" spans="1:35" ht="12.75" x14ac:dyDescent="0.2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</row>
    <row r="157" spans="1:35" ht="12.75" x14ac:dyDescent="0.2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</row>
    <row r="158" spans="1:35" ht="12.75" x14ac:dyDescent="0.2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</row>
    <row r="159" spans="1:35" ht="12.75" x14ac:dyDescent="0.2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73"/>
      <c r="AH159" s="73"/>
      <c r="AI159" s="73"/>
    </row>
    <row r="160" spans="1:35" ht="12.75" x14ac:dyDescent="0.2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  <c r="AH160" s="73"/>
      <c r="AI160" s="73"/>
    </row>
    <row r="161" spans="1:35" ht="12.75" x14ac:dyDescent="0.2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  <c r="AC161" s="73"/>
      <c r="AD161" s="73"/>
      <c r="AE161" s="73"/>
      <c r="AF161" s="73"/>
      <c r="AG161" s="73"/>
      <c r="AH161" s="73"/>
      <c r="AI161" s="73"/>
    </row>
    <row r="162" spans="1:35" ht="12.75" x14ac:dyDescent="0.2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  <c r="AC162" s="73"/>
      <c r="AD162" s="73"/>
      <c r="AE162" s="73"/>
      <c r="AF162" s="73"/>
      <c r="AG162" s="73"/>
      <c r="AH162" s="73"/>
      <c r="AI162" s="73"/>
    </row>
    <row r="163" spans="1:35" ht="12.75" x14ac:dyDescent="0.2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73"/>
      <c r="AC163" s="73"/>
      <c r="AD163" s="73"/>
      <c r="AE163" s="73"/>
      <c r="AF163" s="73"/>
      <c r="AG163" s="73"/>
      <c r="AH163" s="73"/>
      <c r="AI163" s="73"/>
    </row>
    <row r="164" spans="1:35" ht="12.75" x14ac:dyDescent="0.2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  <c r="AE164" s="73"/>
      <c r="AF164" s="73"/>
      <c r="AG164" s="73"/>
      <c r="AH164" s="73"/>
      <c r="AI164" s="73"/>
    </row>
    <row r="165" spans="1:35" ht="12.75" x14ac:dyDescent="0.2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  <c r="AC165" s="73"/>
      <c r="AD165" s="73"/>
      <c r="AE165" s="73"/>
      <c r="AF165" s="73"/>
      <c r="AG165" s="73"/>
      <c r="AH165" s="73"/>
      <c r="AI165" s="73"/>
    </row>
    <row r="166" spans="1:35" ht="12.75" x14ac:dyDescent="0.2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  <c r="AH166" s="73"/>
      <c r="AI166" s="73"/>
    </row>
    <row r="167" spans="1:35" ht="12.75" x14ac:dyDescent="0.2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</row>
    <row r="168" spans="1:35" ht="12.75" x14ac:dyDescent="0.2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</row>
    <row r="169" spans="1:35" ht="12.75" x14ac:dyDescent="0.2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</row>
    <row r="170" spans="1:35" ht="12.75" x14ac:dyDescent="0.2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</row>
    <row r="171" spans="1:35" ht="12.75" x14ac:dyDescent="0.2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</row>
    <row r="172" spans="1:35" ht="12.75" x14ac:dyDescent="0.2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  <c r="AH172" s="73"/>
      <c r="AI172" s="73"/>
    </row>
    <row r="173" spans="1:35" ht="12.75" x14ac:dyDescent="0.2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3"/>
      <c r="AE173" s="73"/>
      <c r="AF173" s="73"/>
      <c r="AG173" s="73"/>
      <c r="AH173" s="73"/>
      <c r="AI173" s="73"/>
    </row>
    <row r="174" spans="1:35" ht="12.75" x14ac:dyDescent="0.2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73"/>
      <c r="AH174" s="73"/>
      <c r="AI174" s="73"/>
    </row>
    <row r="175" spans="1:35" ht="12.75" x14ac:dyDescent="0.2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</row>
    <row r="176" spans="1:35" ht="12.75" x14ac:dyDescent="0.2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</row>
    <row r="177" spans="1:35" ht="12.75" x14ac:dyDescent="0.2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3"/>
      <c r="AD177" s="73"/>
      <c r="AE177" s="73"/>
      <c r="AF177" s="73"/>
      <c r="AG177" s="73"/>
      <c r="AH177" s="73"/>
      <c r="AI177" s="73"/>
    </row>
    <row r="178" spans="1:35" ht="12.75" x14ac:dyDescent="0.2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  <c r="AD178" s="73"/>
      <c r="AE178" s="73"/>
      <c r="AF178" s="73"/>
      <c r="AG178" s="73"/>
      <c r="AH178" s="73"/>
      <c r="AI178" s="73"/>
    </row>
    <row r="179" spans="1:35" ht="12.75" x14ac:dyDescent="0.2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  <c r="AD179" s="73"/>
      <c r="AE179" s="73"/>
      <c r="AF179" s="73"/>
      <c r="AG179" s="73"/>
      <c r="AH179" s="73"/>
      <c r="AI179" s="73"/>
    </row>
    <row r="180" spans="1:35" ht="12.75" x14ac:dyDescent="0.2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  <c r="AC180" s="73"/>
      <c r="AD180" s="73"/>
      <c r="AE180" s="73"/>
      <c r="AF180" s="73"/>
      <c r="AG180" s="73"/>
      <c r="AH180" s="73"/>
      <c r="AI180" s="73"/>
    </row>
    <row r="181" spans="1:35" ht="12.75" x14ac:dyDescent="0.2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  <c r="AE181" s="73"/>
      <c r="AF181" s="73"/>
      <c r="AG181" s="73"/>
      <c r="AH181" s="73"/>
      <c r="AI181" s="73"/>
    </row>
    <row r="182" spans="1:35" ht="12.75" x14ac:dyDescent="0.2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  <c r="AD182" s="73"/>
      <c r="AE182" s="73"/>
      <c r="AF182" s="73"/>
      <c r="AG182" s="73"/>
      <c r="AH182" s="73"/>
      <c r="AI182" s="73"/>
    </row>
    <row r="183" spans="1:35" ht="12.75" x14ac:dyDescent="0.2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</row>
    <row r="184" spans="1:35" ht="12.75" x14ac:dyDescent="0.2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</row>
    <row r="185" spans="1:35" ht="12.75" x14ac:dyDescent="0.2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73"/>
      <c r="AH185" s="73"/>
      <c r="AI185" s="73"/>
    </row>
    <row r="186" spans="1:35" ht="12.75" x14ac:dyDescent="0.2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  <c r="AD186" s="73"/>
      <c r="AE186" s="73"/>
      <c r="AF186" s="73"/>
      <c r="AG186" s="73"/>
      <c r="AH186" s="73"/>
      <c r="AI186" s="73"/>
    </row>
    <row r="187" spans="1:35" ht="12.75" x14ac:dyDescent="0.2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  <c r="AB187" s="73"/>
      <c r="AC187" s="73"/>
      <c r="AD187" s="73"/>
      <c r="AE187" s="73"/>
      <c r="AF187" s="73"/>
      <c r="AG187" s="73"/>
      <c r="AH187" s="73"/>
      <c r="AI187" s="73"/>
    </row>
    <row r="188" spans="1:35" ht="12.75" x14ac:dyDescent="0.2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  <c r="AC188" s="73"/>
      <c r="AD188" s="73"/>
      <c r="AE188" s="73"/>
      <c r="AF188" s="73"/>
      <c r="AG188" s="73"/>
      <c r="AH188" s="73"/>
      <c r="AI188" s="73"/>
    </row>
    <row r="189" spans="1:35" ht="12.75" x14ac:dyDescent="0.2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73"/>
      <c r="AH189" s="73"/>
      <c r="AI189" s="73"/>
    </row>
    <row r="190" spans="1:35" ht="12.75" x14ac:dyDescent="0.2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73"/>
      <c r="AH190" s="73"/>
      <c r="AI190" s="73"/>
    </row>
    <row r="191" spans="1:35" ht="12.75" x14ac:dyDescent="0.2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  <c r="AD191" s="73"/>
      <c r="AE191" s="73"/>
      <c r="AF191" s="73"/>
      <c r="AG191" s="73"/>
      <c r="AH191" s="73"/>
      <c r="AI191" s="73"/>
    </row>
    <row r="192" spans="1:35" ht="12.75" x14ac:dyDescent="0.2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  <c r="AG192" s="73"/>
      <c r="AH192" s="73"/>
      <c r="AI192" s="73"/>
    </row>
    <row r="193" spans="1:35" ht="12.75" x14ac:dyDescent="0.2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  <c r="AD193" s="73"/>
      <c r="AE193" s="73"/>
      <c r="AF193" s="73"/>
      <c r="AG193" s="73"/>
      <c r="AH193" s="73"/>
      <c r="AI193" s="73"/>
    </row>
    <row r="194" spans="1:35" ht="12.75" x14ac:dyDescent="0.2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  <c r="AB194" s="73"/>
      <c r="AC194" s="73"/>
      <c r="AD194" s="73"/>
      <c r="AE194" s="73"/>
      <c r="AF194" s="73"/>
      <c r="AG194" s="73"/>
      <c r="AH194" s="73"/>
      <c r="AI194" s="73"/>
    </row>
    <row r="195" spans="1:35" ht="12.75" x14ac:dyDescent="0.2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  <c r="AD195" s="73"/>
      <c r="AE195" s="73"/>
      <c r="AF195" s="73"/>
      <c r="AG195" s="73"/>
      <c r="AH195" s="73"/>
      <c r="AI195" s="73"/>
    </row>
    <row r="196" spans="1:35" ht="12.75" x14ac:dyDescent="0.2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</row>
    <row r="197" spans="1:35" ht="12.75" x14ac:dyDescent="0.2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  <c r="AD197" s="73"/>
      <c r="AE197" s="73"/>
      <c r="AF197" s="73"/>
      <c r="AG197" s="73"/>
      <c r="AH197" s="73"/>
      <c r="AI197" s="73"/>
    </row>
    <row r="198" spans="1:35" ht="12.75" x14ac:dyDescent="0.2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3"/>
      <c r="AD198" s="73"/>
      <c r="AE198" s="73"/>
      <c r="AF198" s="73"/>
      <c r="AG198" s="73"/>
      <c r="AH198" s="73"/>
      <c r="AI198" s="73"/>
    </row>
    <row r="199" spans="1:35" ht="12.75" x14ac:dyDescent="0.2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  <c r="AC199" s="73"/>
      <c r="AD199" s="73"/>
      <c r="AE199" s="73"/>
      <c r="AF199" s="73"/>
      <c r="AG199" s="73"/>
      <c r="AH199" s="73"/>
      <c r="AI199" s="73"/>
    </row>
    <row r="200" spans="1:35" ht="12.75" x14ac:dyDescent="0.2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  <c r="AD200" s="73"/>
      <c r="AE200" s="73"/>
      <c r="AF200" s="73"/>
      <c r="AG200" s="73"/>
      <c r="AH200" s="73"/>
      <c r="AI200" s="73"/>
    </row>
    <row r="201" spans="1:35" ht="12.75" x14ac:dyDescent="0.2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  <c r="AG201" s="73"/>
      <c r="AH201" s="73"/>
      <c r="AI201" s="73"/>
    </row>
    <row r="202" spans="1:35" ht="12.75" x14ac:dyDescent="0.2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  <c r="AD202" s="73"/>
      <c r="AE202" s="73"/>
      <c r="AF202" s="73"/>
      <c r="AG202" s="73"/>
      <c r="AH202" s="73"/>
      <c r="AI202" s="73"/>
    </row>
    <row r="203" spans="1:35" ht="12.75" x14ac:dyDescent="0.2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  <c r="AD203" s="73"/>
      <c r="AE203" s="73"/>
      <c r="AF203" s="73"/>
      <c r="AG203" s="73"/>
      <c r="AH203" s="73"/>
      <c r="AI203" s="73"/>
    </row>
    <row r="204" spans="1:35" ht="12.75" x14ac:dyDescent="0.2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  <c r="AG204" s="73"/>
      <c r="AH204" s="73"/>
      <c r="AI204" s="73"/>
    </row>
    <row r="205" spans="1:35" ht="12.75" x14ac:dyDescent="0.2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  <c r="AG205" s="73"/>
      <c r="AH205" s="73"/>
      <c r="AI205" s="73"/>
    </row>
    <row r="206" spans="1:35" ht="12.75" x14ac:dyDescent="0.2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  <c r="AD206" s="73"/>
      <c r="AE206" s="73"/>
      <c r="AF206" s="73"/>
      <c r="AG206" s="73"/>
      <c r="AH206" s="73"/>
      <c r="AI206" s="73"/>
    </row>
    <row r="207" spans="1:35" ht="12.75" x14ac:dyDescent="0.2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  <c r="AC207" s="73"/>
      <c r="AD207" s="73"/>
      <c r="AE207" s="73"/>
      <c r="AF207" s="73"/>
      <c r="AG207" s="73"/>
      <c r="AH207" s="73"/>
      <c r="AI207" s="73"/>
    </row>
    <row r="208" spans="1:35" ht="12.75" x14ac:dyDescent="0.2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  <c r="AG208" s="73"/>
      <c r="AH208" s="73"/>
      <c r="AI208" s="73"/>
    </row>
    <row r="209" spans="1:35" ht="12.75" x14ac:dyDescent="0.2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  <c r="AD209" s="73"/>
      <c r="AE209" s="73"/>
      <c r="AF209" s="73"/>
      <c r="AG209" s="73"/>
      <c r="AH209" s="73"/>
      <c r="AI209" s="73"/>
    </row>
    <row r="210" spans="1:35" ht="12.75" x14ac:dyDescent="0.2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  <c r="AG210" s="73"/>
      <c r="AH210" s="73"/>
      <c r="AI210" s="73"/>
    </row>
    <row r="211" spans="1:35" ht="12.75" x14ac:dyDescent="0.2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  <c r="AD211" s="73"/>
      <c r="AE211" s="73"/>
      <c r="AF211" s="73"/>
      <c r="AG211" s="73"/>
      <c r="AH211" s="73"/>
      <c r="AI211" s="73"/>
    </row>
    <row r="212" spans="1:35" ht="12.75" x14ac:dyDescent="0.2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  <c r="AG212" s="73"/>
      <c r="AH212" s="73"/>
      <c r="AI212" s="73"/>
    </row>
    <row r="213" spans="1:35" ht="12.75" x14ac:dyDescent="0.2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  <c r="AD213" s="73"/>
      <c r="AE213" s="73"/>
      <c r="AF213" s="73"/>
      <c r="AG213" s="73"/>
      <c r="AH213" s="73"/>
      <c r="AI213" s="73"/>
    </row>
    <row r="214" spans="1:35" ht="12.75" x14ac:dyDescent="0.2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  <c r="AC214" s="73"/>
      <c r="AD214" s="73"/>
      <c r="AE214" s="73"/>
      <c r="AF214" s="73"/>
      <c r="AG214" s="73"/>
      <c r="AH214" s="73"/>
      <c r="AI214" s="73"/>
    </row>
    <row r="215" spans="1:35" ht="12.75" x14ac:dyDescent="0.2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  <c r="AD215" s="73"/>
      <c r="AE215" s="73"/>
      <c r="AF215" s="73"/>
      <c r="AG215" s="73"/>
      <c r="AH215" s="73"/>
      <c r="AI215" s="73"/>
    </row>
    <row r="216" spans="1:35" ht="12.75" x14ac:dyDescent="0.2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  <c r="AD216" s="73"/>
      <c r="AE216" s="73"/>
      <c r="AF216" s="73"/>
      <c r="AG216" s="73"/>
      <c r="AH216" s="73"/>
      <c r="AI216" s="73"/>
    </row>
    <row r="217" spans="1:35" ht="12.75" x14ac:dyDescent="0.2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  <c r="AG217" s="73"/>
      <c r="AH217" s="73"/>
      <c r="AI217" s="73"/>
    </row>
    <row r="218" spans="1:35" ht="12.75" x14ac:dyDescent="0.2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73"/>
      <c r="AH218" s="73"/>
      <c r="AI218" s="73"/>
    </row>
    <row r="219" spans="1:35" ht="12.75" x14ac:dyDescent="0.2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3"/>
      <c r="AH219" s="73"/>
      <c r="AI219" s="73"/>
    </row>
    <row r="220" spans="1:35" ht="12.75" x14ac:dyDescent="0.2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  <c r="AG220" s="73"/>
      <c r="AH220" s="73"/>
      <c r="AI220" s="73"/>
    </row>
    <row r="221" spans="1:35" ht="12.75" x14ac:dyDescent="0.2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  <c r="AG221" s="73"/>
      <c r="AH221" s="73"/>
      <c r="AI221" s="73"/>
    </row>
    <row r="222" spans="1:35" ht="12.75" x14ac:dyDescent="0.2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  <c r="AG222" s="73"/>
      <c r="AH222" s="73"/>
      <c r="AI222" s="73"/>
    </row>
    <row r="223" spans="1:35" ht="12.75" x14ac:dyDescent="0.2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</row>
    <row r="224" spans="1:35" ht="12.75" x14ac:dyDescent="0.2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</row>
    <row r="225" spans="1:35" ht="12.75" x14ac:dyDescent="0.2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</row>
    <row r="226" spans="1:35" ht="12.75" x14ac:dyDescent="0.2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</row>
    <row r="227" spans="1:35" ht="12.75" x14ac:dyDescent="0.2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  <c r="AD227" s="73"/>
      <c r="AE227" s="73"/>
      <c r="AF227" s="73"/>
      <c r="AG227" s="73"/>
      <c r="AH227" s="73"/>
      <c r="AI227" s="73"/>
    </row>
    <row r="228" spans="1:35" ht="12.75" x14ac:dyDescent="0.2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73"/>
      <c r="AH228" s="73"/>
      <c r="AI228" s="73"/>
    </row>
    <row r="229" spans="1:35" ht="12.75" x14ac:dyDescent="0.2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  <c r="AG229" s="73"/>
      <c r="AH229" s="73"/>
      <c r="AI229" s="73"/>
    </row>
    <row r="230" spans="1:35" ht="12.75" x14ac:dyDescent="0.2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  <c r="AD230" s="73"/>
      <c r="AE230" s="73"/>
      <c r="AF230" s="73"/>
      <c r="AG230" s="73"/>
      <c r="AH230" s="73"/>
      <c r="AI230" s="73"/>
    </row>
    <row r="231" spans="1:35" ht="12.75" x14ac:dyDescent="0.2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  <c r="AC231" s="73"/>
      <c r="AD231" s="73"/>
      <c r="AE231" s="73"/>
      <c r="AF231" s="73"/>
      <c r="AG231" s="73"/>
      <c r="AH231" s="73"/>
      <c r="AI231" s="73"/>
    </row>
    <row r="232" spans="1:35" ht="12.75" x14ac:dyDescent="0.2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</row>
    <row r="233" spans="1:35" ht="12.75" x14ac:dyDescent="0.2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  <c r="AC233" s="73"/>
      <c r="AD233" s="73"/>
      <c r="AE233" s="73"/>
      <c r="AF233" s="73"/>
      <c r="AG233" s="73"/>
      <c r="AH233" s="73"/>
      <c r="AI233" s="73"/>
    </row>
    <row r="234" spans="1:35" ht="12.75" x14ac:dyDescent="0.2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  <c r="AH234" s="73"/>
      <c r="AI234" s="73"/>
    </row>
    <row r="235" spans="1:35" ht="12.75" x14ac:dyDescent="0.2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  <c r="AD235" s="73"/>
      <c r="AE235" s="73"/>
      <c r="AF235" s="73"/>
      <c r="AG235" s="73"/>
      <c r="AH235" s="73"/>
      <c r="AI235" s="73"/>
    </row>
    <row r="236" spans="1:35" ht="12.75" x14ac:dyDescent="0.2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  <c r="AC236" s="73"/>
      <c r="AD236" s="73"/>
      <c r="AE236" s="73"/>
      <c r="AF236" s="73"/>
      <c r="AG236" s="73"/>
      <c r="AH236" s="73"/>
      <c r="AI236" s="73"/>
    </row>
    <row r="237" spans="1:35" ht="12.75" x14ac:dyDescent="0.2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  <c r="AB237" s="73"/>
      <c r="AC237" s="73"/>
      <c r="AD237" s="73"/>
      <c r="AE237" s="73"/>
      <c r="AF237" s="73"/>
      <c r="AG237" s="73"/>
      <c r="AH237" s="73"/>
      <c r="AI237" s="73"/>
    </row>
    <row r="238" spans="1:35" ht="12.75" x14ac:dyDescent="0.2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  <c r="AB238" s="73"/>
      <c r="AC238" s="73"/>
      <c r="AD238" s="73"/>
      <c r="AE238" s="73"/>
      <c r="AF238" s="73"/>
      <c r="AG238" s="73"/>
      <c r="AH238" s="73"/>
      <c r="AI238" s="73"/>
    </row>
    <row r="239" spans="1:35" ht="12.75" x14ac:dyDescent="0.2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  <c r="AB239" s="73"/>
      <c r="AC239" s="73"/>
      <c r="AD239" s="73"/>
      <c r="AE239" s="73"/>
      <c r="AF239" s="73"/>
      <c r="AG239" s="73"/>
      <c r="AH239" s="73"/>
      <c r="AI239" s="73"/>
    </row>
    <row r="240" spans="1:35" ht="12.75" x14ac:dyDescent="0.2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  <c r="AB240" s="73"/>
      <c r="AC240" s="73"/>
      <c r="AD240" s="73"/>
      <c r="AE240" s="73"/>
      <c r="AF240" s="73"/>
      <c r="AG240" s="73"/>
      <c r="AH240" s="73"/>
      <c r="AI240" s="73"/>
    </row>
    <row r="241" spans="1:35" ht="12.75" x14ac:dyDescent="0.2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  <c r="AB241" s="73"/>
      <c r="AC241" s="73"/>
      <c r="AD241" s="73"/>
      <c r="AE241" s="73"/>
      <c r="AF241" s="73"/>
      <c r="AG241" s="73"/>
      <c r="AH241" s="73"/>
      <c r="AI241" s="73"/>
    </row>
    <row r="242" spans="1:35" ht="12.75" x14ac:dyDescent="0.2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  <c r="AB242" s="73"/>
      <c r="AC242" s="73"/>
      <c r="AD242" s="73"/>
      <c r="AE242" s="73"/>
      <c r="AF242" s="73"/>
      <c r="AG242" s="73"/>
      <c r="AH242" s="73"/>
      <c r="AI242" s="73"/>
    </row>
    <row r="243" spans="1:35" ht="12.75" x14ac:dyDescent="0.2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  <c r="AB243" s="73"/>
      <c r="AC243" s="73"/>
      <c r="AD243" s="73"/>
      <c r="AE243" s="73"/>
      <c r="AF243" s="73"/>
      <c r="AG243" s="73"/>
      <c r="AH243" s="73"/>
      <c r="AI243" s="73"/>
    </row>
    <row r="244" spans="1:35" ht="12.75" x14ac:dyDescent="0.2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  <c r="AC244" s="73"/>
      <c r="AD244" s="73"/>
      <c r="AE244" s="73"/>
      <c r="AF244" s="73"/>
      <c r="AG244" s="73"/>
      <c r="AH244" s="73"/>
      <c r="AI244" s="73"/>
    </row>
    <row r="245" spans="1:35" ht="12.75" x14ac:dyDescent="0.2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  <c r="AB245" s="73"/>
      <c r="AC245" s="73"/>
      <c r="AD245" s="73"/>
      <c r="AE245" s="73"/>
      <c r="AF245" s="73"/>
      <c r="AG245" s="73"/>
      <c r="AH245" s="73"/>
      <c r="AI245" s="73"/>
    </row>
    <row r="246" spans="1:35" ht="12.75" x14ac:dyDescent="0.2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  <c r="AC246" s="73"/>
      <c r="AD246" s="73"/>
      <c r="AE246" s="73"/>
      <c r="AF246" s="73"/>
      <c r="AG246" s="73"/>
      <c r="AH246" s="73"/>
      <c r="AI246" s="73"/>
    </row>
    <row r="247" spans="1:35" ht="12.75" x14ac:dyDescent="0.2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3"/>
      <c r="AB247" s="73"/>
      <c r="AC247" s="73"/>
      <c r="AD247" s="73"/>
      <c r="AE247" s="73"/>
      <c r="AF247" s="73"/>
      <c r="AG247" s="73"/>
      <c r="AH247" s="73"/>
      <c r="AI247" s="73"/>
    </row>
    <row r="248" spans="1:35" ht="12.75" x14ac:dyDescent="0.2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  <c r="AB248" s="73"/>
      <c r="AC248" s="73"/>
      <c r="AD248" s="73"/>
      <c r="AE248" s="73"/>
      <c r="AF248" s="73"/>
      <c r="AG248" s="73"/>
      <c r="AH248" s="73"/>
      <c r="AI248" s="73"/>
    </row>
    <row r="249" spans="1:35" ht="12.75" x14ac:dyDescent="0.2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73"/>
      <c r="AH249" s="73"/>
      <c r="AI249" s="73"/>
    </row>
    <row r="250" spans="1:35" ht="12.75" x14ac:dyDescent="0.2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  <c r="AB250" s="73"/>
      <c r="AC250" s="73"/>
      <c r="AD250" s="73"/>
      <c r="AE250" s="73"/>
      <c r="AF250" s="73"/>
      <c r="AG250" s="73"/>
      <c r="AH250" s="73"/>
      <c r="AI250" s="73"/>
    </row>
    <row r="251" spans="1:35" ht="12.75" x14ac:dyDescent="0.2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  <c r="AB251" s="73"/>
      <c r="AC251" s="73"/>
      <c r="AD251" s="73"/>
      <c r="AE251" s="73"/>
      <c r="AF251" s="73"/>
      <c r="AG251" s="73"/>
      <c r="AH251" s="73"/>
      <c r="AI251" s="73"/>
    </row>
    <row r="252" spans="1:35" ht="12.75" x14ac:dyDescent="0.2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  <c r="AB252" s="73"/>
      <c r="AC252" s="73"/>
      <c r="AD252" s="73"/>
      <c r="AE252" s="73"/>
      <c r="AF252" s="73"/>
      <c r="AG252" s="73"/>
      <c r="AH252" s="73"/>
      <c r="AI252" s="73"/>
    </row>
    <row r="253" spans="1:35" ht="12.75" x14ac:dyDescent="0.2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  <c r="AB253" s="73"/>
      <c r="AC253" s="73"/>
      <c r="AD253" s="73"/>
      <c r="AE253" s="73"/>
      <c r="AF253" s="73"/>
      <c r="AG253" s="73"/>
      <c r="AH253" s="73"/>
      <c r="AI253" s="73"/>
    </row>
    <row r="254" spans="1:35" ht="12.75" x14ac:dyDescent="0.2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  <c r="AB254" s="73"/>
      <c r="AC254" s="73"/>
      <c r="AD254" s="73"/>
      <c r="AE254" s="73"/>
      <c r="AF254" s="73"/>
      <c r="AG254" s="73"/>
      <c r="AH254" s="73"/>
      <c r="AI254" s="73"/>
    </row>
    <row r="255" spans="1:35" ht="12.75" x14ac:dyDescent="0.2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  <c r="AB255" s="73"/>
      <c r="AC255" s="73"/>
      <c r="AD255" s="73"/>
      <c r="AE255" s="73"/>
      <c r="AF255" s="73"/>
      <c r="AG255" s="73"/>
      <c r="AH255" s="73"/>
      <c r="AI255" s="73"/>
    </row>
    <row r="256" spans="1:35" ht="12.75" x14ac:dyDescent="0.2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  <c r="AB256" s="73"/>
      <c r="AC256" s="73"/>
      <c r="AD256" s="73"/>
      <c r="AE256" s="73"/>
      <c r="AF256" s="73"/>
      <c r="AG256" s="73"/>
      <c r="AH256" s="73"/>
      <c r="AI256" s="73"/>
    </row>
    <row r="257" spans="1:35" ht="12.75" x14ac:dyDescent="0.2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  <c r="AA257" s="73"/>
      <c r="AB257" s="73"/>
      <c r="AC257" s="73"/>
      <c r="AD257" s="73"/>
      <c r="AE257" s="73"/>
      <c r="AF257" s="73"/>
      <c r="AG257" s="73"/>
      <c r="AH257" s="73"/>
      <c r="AI257" s="73"/>
    </row>
    <row r="258" spans="1:35" ht="12.75" x14ac:dyDescent="0.2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  <c r="AB258" s="73"/>
      <c r="AC258" s="73"/>
      <c r="AD258" s="73"/>
      <c r="AE258" s="73"/>
      <c r="AF258" s="73"/>
      <c r="AG258" s="73"/>
      <c r="AH258" s="73"/>
      <c r="AI258" s="73"/>
    </row>
    <row r="259" spans="1:35" ht="12.75" x14ac:dyDescent="0.2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  <c r="AB259" s="73"/>
      <c r="AC259" s="73"/>
      <c r="AD259" s="73"/>
      <c r="AE259" s="73"/>
      <c r="AF259" s="73"/>
      <c r="AG259" s="73"/>
      <c r="AH259" s="73"/>
      <c r="AI259" s="73"/>
    </row>
    <row r="260" spans="1:35" ht="12.75" x14ac:dyDescent="0.2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  <c r="AB260" s="73"/>
      <c r="AC260" s="73"/>
      <c r="AD260" s="73"/>
      <c r="AE260" s="73"/>
      <c r="AF260" s="73"/>
      <c r="AG260" s="73"/>
      <c r="AH260" s="73"/>
      <c r="AI260" s="73"/>
    </row>
    <row r="261" spans="1:35" ht="12.75" x14ac:dyDescent="0.2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3"/>
      <c r="AB261" s="73"/>
      <c r="AC261" s="73"/>
      <c r="AD261" s="73"/>
      <c r="AE261" s="73"/>
      <c r="AF261" s="73"/>
      <c r="AG261" s="73"/>
      <c r="AH261" s="73"/>
      <c r="AI261" s="73"/>
    </row>
    <row r="262" spans="1:35" ht="12.75" x14ac:dyDescent="0.2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  <c r="AB262" s="73"/>
      <c r="AC262" s="73"/>
      <c r="AD262" s="73"/>
      <c r="AE262" s="73"/>
      <c r="AF262" s="73"/>
      <c r="AG262" s="73"/>
      <c r="AH262" s="73"/>
      <c r="AI262" s="73"/>
    </row>
    <row r="263" spans="1:35" ht="12.75" x14ac:dyDescent="0.2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  <c r="AA263" s="73"/>
      <c r="AB263" s="73"/>
      <c r="AC263" s="73"/>
      <c r="AD263" s="73"/>
      <c r="AE263" s="73"/>
      <c r="AF263" s="73"/>
      <c r="AG263" s="73"/>
      <c r="AH263" s="73"/>
      <c r="AI263" s="73"/>
    </row>
    <row r="264" spans="1:35" ht="12.75" x14ac:dyDescent="0.2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  <c r="AA264" s="73"/>
      <c r="AB264" s="73"/>
      <c r="AC264" s="73"/>
      <c r="AD264" s="73"/>
      <c r="AE264" s="73"/>
      <c r="AF264" s="73"/>
      <c r="AG264" s="73"/>
      <c r="AH264" s="73"/>
      <c r="AI264" s="73"/>
    </row>
    <row r="265" spans="1:35" ht="12.75" x14ac:dyDescent="0.2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  <c r="AB265" s="73"/>
      <c r="AC265" s="73"/>
      <c r="AD265" s="73"/>
      <c r="AE265" s="73"/>
      <c r="AF265" s="73"/>
      <c r="AG265" s="73"/>
      <c r="AH265" s="73"/>
      <c r="AI265" s="73"/>
    </row>
    <row r="266" spans="1:35" ht="12.75" x14ac:dyDescent="0.2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  <c r="AB266" s="73"/>
      <c r="AC266" s="73"/>
      <c r="AD266" s="73"/>
      <c r="AE266" s="73"/>
      <c r="AF266" s="73"/>
      <c r="AG266" s="73"/>
      <c r="AH266" s="73"/>
      <c r="AI266" s="73"/>
    </row>
    <row r="267" spans="1:35" ht="12.75" x14ac:dyDescent="0.2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  <c r="AA267" s="73"/>
      <c r="AB267" s="73"/>
      <c r="AC267" s="73"/>
      <c r="AD267" s="73"/>
      <c r="AE267" s="73"/>
      <c r="AF267" s="73"/>
      <c r="AG267" s="73"/>
      <c r="AH267" s="73"/>
      <c r="AI267" s="73"/>
    </row>
    <row r="268" spans="1:35" ht="12.75" x14ac:dyDescent="0.2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  <c r="AB268" s="73"/>
      <c r="AC268" s="73"/>
      <c r="AD268" s="73"/>
      <c r="AE268" s="73"/>
      <c r="AF268" s="73"/>
      <c r="AG268" s="73"/>
      <c r="AH268" s="73"/>
      <c r="AI268" s="73"/>
    </row>
    <row r="269" spans="1:35" ht="12.75" x14ac:dyDescent="0.2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  <c r="AB269" s="73"/>
      <c r="AC269" s="73"/>
      <c r="AD269" s="73"/>
      <c r="AE269" s="73"/>
      <c r="AF269" s="73"/>
      <c r="AG269" s="73"/>
      <c r="AH269" s="73"/>
      <c r="AI269" s="73"/>
    </row>
    <row r="270" spans="1:35" ht="12.75" x14ac:dyDescent="0.2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  <c r="AB270" s="73"/>
      <c r="AC270" s="73"/>
      <c r="AD270" s="73"/>
      <c r="AE270" s="73"/>
      <c r="AF270" s="73"/>
      <c r="AG270" s="73"/>
      <c r="AH270" s="73"/>
      <c r="AI270" s="73"/>
    </row>
    <row r="271" spans="1:35" ht="12.75" x14ac:dyDescent="0.2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  <c r="AB271" s="73"/>
      <c r="AC271" s="73"/>
      <c r="AD271" s="73"/>
      <c r="AE271" s="73"/>
      <c r="AF271" s="73"/>
      <c r="AG271" s="73"/>
      <c r="AH271" s="73"/>
      <c r="AI271" s="73"/>
    </row>
    <row r="272" spans="1:35" ht="12.75" x14ac:dyDescent="0.2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  <c r="AB272" s="73"/>
      <c r="AC272" s="73"/>
      <c r="AD272" s="73"/>
      <c r="AE272" s="73"/>
      <c r="AF272" s="73"/>
      <c r="AG272" s="73"/>
      <c r="AH272" s="73"/>
      <c r="AI272" s="73"/>
    </row>
    <row r="273" spans="1:35" ht="12.75" x14ac:dyDescent="0.2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  <c r="AA273" s="73"/>
      <c r="AB273" s="73"/>
      <c r="AC273" s="73"/>
      <c r="AD273" s="73"/>
      <c r="AE273" s="73"/>
      <c r="AF273" s="73"/>
      <c r="AG273" s="73"/>
      <c r="AH273" s="73"/>
      <c r="AI273" s="73"/>
    </row>
    <row r="274" spans="1:35" ht="12.75" x14ac:dyDescent="0.2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  <c r="AA274" s="73"/>
      <c r="AB274" s="73"/>
      <c r="AC274" s="73"/>
      <c r="AD274" s="73"/>
      <c r="AE274" s="73"/>
      <c r="AF274" s="73"/>
      <c r="AG274" s="73"/>
      <c r="AH274" s="73"/>
      <c r="AI274" s="73"/>
    </row>
    <row r="275" spans="1:35" ht="12.75" x14ac:dyDescent="0.2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  <c r="AA275" s="73"/>
      <c r="AB275" s="73"/>
      <c r="AC275" s="73"/>
      <c r="AD275" s="73"/>
      <c r="AE275" s="73"/>
      <c r="AF275" s="73"/>
      <c r="AG275" s="73"/>
      <c r="AH275" s="73"/>
      <c r="AI275" s="73"/>
    </row>
    <row r="276" spans="1:35" ht="12.75" x14ac:dyDescent="0.2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  <c r="AA276" s="73"/>
      <c r="AB276" s="73"/>
      <c r="AC276" s="73"/>
      <c r="AD276" s="73"/>
      <c r="AE276" s="73"/>
      <c r="AF276" s="73"/>
      <c r="AG276" s="73"/>
      <c r="AH276" s="73"/>
      <c r="AI276" s="73"/>
    </row>
    <row r="277" spans="1:35" ht="12.75" x14ac:dyDescent="0.2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  <c r="AA277" s="73"/>
      <c r="AB277" s="73"/>
      <c r="AC277" s="73"/>
      <c r="AD277" s="73"/>
      <c r="AE277" s="73"/>
      <c r="AF277" s="73"/>
      <c r="AG277" s="73"/>
      <c r="AH277" s="73"/>
      <c r="AI277" s="73"/>
    </row>
    <row r="278" spans="1:35" ht="12.75" x14ac:dyDescent="0.2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3"/>
      <c r="AB278" s="73"/>
      <c r="AC278" s="73"/>
      <c r="AD278" s="73"/>
      <c r="AE278" s="73"/>
      <c r="AF278" s="73"/>
      <c r="AG278" s="73"/>
      <c r="AH278" s="73"/>
      <c r="AI278" s="73"/>
    </row>
    <row r="279" spans="1:35" ht="12.75" x14ac:dyDescent="0.2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  <c r="AA279" s="73"/>
      <c r="AB279" s="73"/>
      <c r="AC279" s="73"/>
      <c r="AD279" s="73"/>
      <c r="AE279" s="73"/>
      <c r="AF279" s="73"/>
      <c r="AG279" s="73"/>
      <c r="AH279" s="73"/>
      <c r="AI279" s="73"/>
    </row>
    <row r="280" spans="1:35" ht="12.75" x14ac:dyDescent="0.2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  <c r="AA280" s="73"/>
      <c r="AB280" s="73"/>
      <c r="AC280" s="73"/>
      <c r="AD280" s="73"/>
      <c r="AE280" s="73"/>
      <c r="AF280" s="73"/>
      <c r="AG280" s="73"/>
      <c r="AH280" s="73"/>
      <c r="AI280" s="73"/>
    </row>
    <row r="281" spans="1:35" ht="12.75" x14ac:dyDescent="0.2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  <c r="AA281" s="73"/>
      <c r="AB281" s="73"/>
      <c r="AC281" s="73"/>
      <c r="AD281" s="73"/>
      <c r="AE281" s="73"/>
      <c r="AF281" s="73"/>
      <c r="AG281" s="73"/>
      <c r="AH281" s="73"/>
      <c r="AI281" s="73"/>
    </row>
    <row r="282" spans="1:35" ht="12.75" x14ac:dyDescent="0.2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  <c r="AA282" s="73"/>
      <c r="AB282" s="73"/>
      <c r="AC282" s="73"/>
      <c r="AD282" s="73"/>
      <c r="AE282" s="73"/>
      <c r="AF282" s="73"/>
      <c r="AG282" s="73"/>
      <c r="AH282" s="73"/>
      <c r="AI282" s="73"/>
    </row>
    <row r="283" spans="1:35" ht="12.75" x14ac:dyDescent="0.2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  <c r="AA283" s="73"/>
      <c r="AB283" s="73"/>
      <c r="AC283" s="73"/>
      <c r="AD283" s="73"/>
      <c r="AE283" s="73"/>
      <c r="AF283" s="73"/>
      <c r="AG283" s="73"/>
      <c r="AH283" s="73"/>
      <c r="AI283" s="73"/>
    </row>
    <row r="284" spans="1:35" ht="12.75" x14ac:dyDescent="0.2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  <c r="AB284" s="73"/>
      <c r="AC284" s="73"/>
      <c r="AD284" s="73"/>
      <c r="AE284" s="73"/>
      <c r="AF284" s="73"/>
      <c r="AG284" s="73"/>
      <c r="AH284" s="73"/>
      <c r="AI284" s="73"/>
    </row>
    <row r="285" spans="1:35" ht="12.75" x14ac:dyDescent="0.2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  <c r="AB285" s="73"/>
      <c r="AC285" s="73"/>
      <c r="AD285" s="73"/>
      <c r="AE285" s="73"/>
      <c r="AF285" s="73"/>
      <c r="AG285" s="73"/>
      <c r="AH285" s="73"/>
      <c r="AI285" s="73"/>
    </row>
    <row r="286" spans="1:35" ht="12.75" x14ac:dyDescent="0.2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  <c r="AA286" s="73"/>
      <c r="AB286" s="73"/>
      <c r="AC286" s="73"/>
      <c r="AD286" s="73"/>
      <c r="AE286" s="73"/>
      <c r="AF286" s="73"/>
      <c r="AG286" s="73"/>
      <c r="AH286" s="73"/>
      <c r="AI286" s="73"/>
    </row>
    <row r="287" spans="1:35" ht="12.75" x14ac:dyDescent="0.2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  <c r="AA287" s="73"/>
      <c r="AB287" s="73"/>
      <c r="AC287" s="73"/>
      <c r="AD287" s="73"/>
      <c r="AE287" s="73"/>
      <c r="AF287" s="73"/>
      <c r="AG287" s="73"/>
      <c r="AH287" s="73"/>
      <c r="AI287" s="73"/>
    </row>
    <row r="288" spans="1:35" ht="12.75" x14ac:dyDescent="0.2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  <c r="AB288" s="73"/>
      <c r="AC288" s="73"/>
      <c r="AD288" s="73"/>
      <c r="AE288" s="73"/>
      <c r="AF288" s="73"/>
      <c r="AG288" s="73"/>
      <c r="AH288" s="73"/>
      <c r="AI288" s="73"/>
    </row>
    <row r="289" spans="1:35" ht="12.75" x14ac:dyDescent="0.2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  <c r="AB289" s="73"/>
      <c r="AC289" s="73"/>
      <c r="AD289" s="73"/>
      <c r="AE289" s="73"/>
      <c r="AF289" s="73"/>
      <c r="AG289" s="73"/>
      <c r="AH289" s="73"/>
      <c r="AI289" s="73"/>
    </row>
    <row r="290" spans="1:35" ht="12.75" x14ac:dyDescent="0.2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  <c r="AB290" s="73"/>
      <c r="AC290" s="73"/>
      <c r="AD290" s="73"/>
      <c r="AE290" s="73"/>
      <c r="AF290" s="73"/>
      <c r="AG290" s="73"/>
      <c r="AH290" s="73"/>
      <c r="AI290" s="73"/>
    </row>
    <row r="291" spans="1:35" ht="12.75" x14ac:dyDescent="0.2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  <c r="AB291" s="73"/>
      <c r="AC291" s="73"/>
      <c r="AD291" s="73"/>
      <c r="AE291" s="73"/>
      <c r="AF291" s="73"/>
      <c r="AG291" s="73"/>
      <c r="AH291" s="73"/>
      <c r="AI291" s="73"/>
    </row>
    <row r="292" spans="1:35" ht="12.75" x14ac:dyDescent="0.2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  <c r="AB292" s="73"/>
      <c r="AC292" s="73"/>
      <c r="AD292" s="73"/>
      <c r="AE292" s="73"/>
      <c r="AF292" s="73"/>
      <c r="AG292" s="73"/>
      <c r="AH292" s="73"/>
      <c r="AI292" s="73"/>
    </row>
    <row r="293" spans="1:35" ht="12.75" x14ac:dyDescent="0.2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  <c r="AB293" s="73"/>
      <c r="AC293" s="73"/>
      <c r="AD293" s="73"/>
      <c r="AE293" s="73"/>
      <c r="AF293" s="73"/>
      <c r="AG293" s="73"/>
      <c r="AH293" s="73"/>
      <c r="AI293" s="73"/>
    </row>
    <row r="294" spans="1:35" ht="12.75" x14ac:dyDescent="0.2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  <c r="AB294" s="73"/>
      <c r="AC294" s="73"/>
      <c r="AD294" s="73"/>
      <c r="AE294" s="73"/>
      <c r="AF294" s="73"/>
      <c r="AG294" s="73"/>
      <c r="AH294" s="73"/>
      <c r="AI294" s="73"/>
    </row>
    <row r="295" spans="1:35" ht="12.75" x14ac:dyDescent="0.2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  <c r="AB295" s="73"/>
      <c r="AC295" s="73"/>
      <c r="AD295" s="73"/>
      <c r="AE295" s="73"/>
      <c r="AF295" s="73"/>
      <c r="AG295" s="73"/>
      <c r="AH295" s="73"/>
      <c r="AI295" s="73"/>
    </row>
    <row r="296" spans="1:35" ht="12.75" x14ac:dyDescent="0.2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  <c r="AB296" s="73"/>
      <c r="AC296" s="73"/>
      <c r="AD296" s="73"/>
      <c r="AE296" s="73"/>
      <c r="AF296" s="73"/>
      <c r="AG296" s="73"/>
      <c r="AH296" s="73"/>
      <c r="AI296" s="73"/>
    </row>
    <row r="297" spans="1:35" ht="12.75" x14ac:dyDescent="0.2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3"/>
      <c r="AB297" s="73"/>
      <c r="AC297" s="73"/>
      <c r="AD297" s="73"/>
      <c r="AE297" s="73"/>
      <c r="AF297" s="73"/>
      <c r="AG297" s="73"/>
      <c r="AH297" s="73"/>
      <c r="AI297" s="73"/>
    </row>
    <row r="298" spans="1:35" ht="12.75" x14ac:dyDescent="0.2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  <c r="AB298" s="73"/>
      <c r="AC298" s="73"/>
      <c r="AD298" s="73"/>
      <c r="AE298" s="73"/>
      <c r="AF298" s="73"/>
      <c r="AG298" s="73"/>
      <c r="AH298" s="73"/>
      <c r="AI298" s="73"/>
    </row>
    <row r="299" spans="1:35" ht="12.75" x14ac:dyDescent="0.2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  <c r="AB299" s="73"/>
      <c r="AC299" s="73"/>
      <c r="AD299" s="73"/>
      <c r="AE299" s="73"/>
      <c r="AF299" s="73"/>
      <c r="AG299" s="73"/>
      <c r="AH299" s="73"/>
      <c r="AI299" s="73"/>
    </row>
    <row r="300" spans="1:35" ht="12.75" x14ac:dyDescent="0.2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  <c r="AB300" s="73"/>
      <c r="AC300" s="73"/>
      <c r="AD300" s="73"/>
      <c r="AE300" s="73"/>
      <c r="AF300" s="73"/>
      <c r="AG300" s="73"/>
      <c r="AH300" s="73"/>
      <c r="AI300" s="73"/>
    </row>
    <row r="301" spans="1:35" ht="12.75" x14ac:dyDescent="0.2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  <c r="AB301" s="73"/>
      <c r="AC301" s="73"/>
      <c r="AD301" s="73"/>
      <c r="AE301" s="73"/>
      <c r="AF301" s="73"/>
      <c r="AG301" s="73"/>
      <c r="AH301" s="73"/>
      <c r="AI301" s="73"/>
    </row>
    <row r="302" spans="1:35" ht="12.75" x14ac:dyDescent="0.2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  <c r="AB302" s="73"/>
      <c r="AC302" s="73"/>
      <c r="AD302" s="73"/>
      <c r="AE302" s="73"/>
      <c r="AF302" s="73"/>
      <c r="AG302" s="73"/>
      <c r="AH302" s="73"/>
      <c r="AI302" s="73"/>
    </row>
    <row r="303" spans="1:35" ht="12.75" x14ac:dyDescent="0.2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  <c r="AB303" s="73"/>
      <c r="AC303" s="73"/>
      <c r="AD303" s="73"/>
      <c r="AE303" s="73"/>
      <c r="AF303" s="73"/>
      <c r="AG303" s="73"/>
      <c r="AH303" s="73"/>
      <c r="AI303" s="73"/>
    </row>
    <row r="304" spans="1:35" ht="12.75" x14ac:dyDescent="0.2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  <c r="AD304" s="73"/>
      <c r="AE304" s="73"/>
      <c r="AF304" s="73"/>
      <c r="AG304" s="73"/>
      <c r="AH304" s="73"/>
      <c r="AI304" s="73"/>
    </row>
    <row r="305" spans="1:35" ht="12.75" x14ac:dyDescent="0.2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  <c r="AB305" s="73"/>
      <c r="AC305" s="73"/>
      <c r="AD305" s="73"/>
      <c r="AE305" s="73"/>
      <c r="AF305" s="73"/>
      <c r="AG305" s="73"/>
      <c r="AH305" s="73"/>
      <c r="AI305" s="73"/>
    </row>
    <row r="306" spans="1:35" ht="12.75" x14ac:dyDescent="0.2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  <c r="AC306" s="73"/>
      <c r="AD306" s="73"/>
      <c r="AE306" s="73"/>
      <c r="AF306" s="73"/>
      <c r="AG306" s="73"/>
      <c r="AH306" s="73"/>
      <c r="AI306" s="73"/>
    </row>
    <row r="307" spans="1:35" ht="12.75" x14ac:dyDescent="0.2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  <c r="AB307" s="73"/>
      <c r="AC307" s="73"/>
      <c r="AD307" s="73"/>
      <c r="AE307" s="73"/>
      <c r="AF307" s="73"/>
      <c r="AG307" s="73"/>
      <c r="AH307" s="73"/>
      <c r="AI307" s="73"/>
    </row>
    <row r="308" spans="1:35" ht="12.75" x14ac:dyDescent="0.2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  <c r="AH308" s="73"/>
      <c r="AI308" s="73"/>
    </row>
    <row r="309" spans="1:35" ht="12.75" x14ac:dyDescent="0.2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  <c r="AB309" s="73"/>
      <c r="AC309" s="73"/>
      <c r="AD309" s="73"/>
      <c r="AE309" s="73"/>
      <c r="AF309" s="73"/>
      <c r="AG309" s="73"/>
      <c r="AH309" s="73"/>
      <c r="AI309" s="73"/>
    </row>
    <row r="310" spans="1:35" ht="12.75" x14ac:dyDescent="0.2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  <c r="AB310" s="73"/>
      <c r="AC310" s="73"/>
      <c r="AD310" s="73"/>
      <c r="AE310" s="73"/>
      <c r="AF310" s="73"/>
      <c r="AG310" s="73"/>
      <c r="AH310" s="73"/>
      <c r="AI310" s="73"/>
    </row>
    <row r="311" spans="1:35" ht="12.75" x14ac:dyDescent="0.2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  <c r="AB311" s="73"/>
      <c r="AC311" s="73"/>
      <c r="AD311" s="73"/>
      <c r="AE311" s="73"/>
      <c r="AF311" s="73"/>
      <c r="AG311" s="73"/>
      <c r="AH311" s="73"/>
      <c r="AI311" s="73"/>
    </row>
    <row r="312" spans="1:35" ht="12.75" x14ac:dyDescent="0.2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  <c r="AB312" s="73"/>
      <c r="AC312" s="73"/>
      <c r="AD312" s="73"/>
      <c r="AE312" s="73"/>
      <c r="AF312" s="73"/>
      <c r="AG312" s="73"/>
      <c r="AH312" s="73"/>
      <c r="AI312" s="73"/>
    </row>
    <row r="313" spans="1:35" ht="12.75" x14ac:dyDescent="0.2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  <c r="AB313" s="73"/>
      <c r="AC313" s="73"/>
      <c r="AD313" s="73"/>
      <c r="AE313" s="73"/>
      <c r="AF313" s="73"/>
      <c r="AG313" s="73"/>
      <c r="AH313" s="73"/>
      <c r="AI313" s="73"/>
    </row>
    <row r="314" spans="1:35" ht="12.75" x14ac:dyDescent="0.2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  <c r="AB314" s="73"/>
      <c r="AC314" s="73"/>
      <c r="AD314" s="73"/>
      <c r="AE314" s="73"/>
      <c r="AF314" s="73"/>
      <c r="AG314" s="73"/>
      <c r="AH314" s="73"/>
      <c r="AI314" s="73"/>
    </row>
    <row r="315" spans="1:35" ht="12.75" x14ac:dyDescent="0.2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3"/>
      <c r="AB315" s="73"/>
      <c r="AC315" s="73"/>
      <c r="AD315" s="73"/>
      <c r="AE315" s="73"/>
      <c r="AF315" s="73"/>
      <c r="AG315" s="73"/>
      <c r="AH315" s="73"/>
      <c r="AI315" s="73"/>
    </row>
    <row r="316" spans="1:35" ht="12.75" x14ac:dyDescent="0.2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  <c r="AB316" s="73"/>
      <c r="AC316" s="73"/>
      <c r="AD316" s="73"/>
      <c r="AE316" s="73"/>
      <c r="AF316" s="73"/>
      <c r="AG316" s="73"/>
      <c r="AH316" s="73"/>
      <c r="AI316" s="73"/>
    </row>
    <row r="317" spans="1:35" ht="12.75" x14ac:dyDescent="0.2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  <c r="AA317" s="73"/>
      <c r="AB317" s="73"/>
      <c r="AC317" s="73"/>
      <c r="AD317" s="73"/>
      <c r="AE317" s="73"/>
      <c r="AF317" s="73"/>
      <c r="AG317" s="73"/>
      <c r="AH317" s="73"/>
      <c r="AI317" s="73"/>
    </row>
    <row r="318" spans="1:35" ht="12.75" x14ac:dyDescent="0.2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  <c r="AA318" s="73"/>
      <c r="AB318" s="73"/>
      <c r="AC318" s="73"/>
      <c r="AD318" s="73"/>
      <c r="AE318" s="73"/>
      <c r="AF318" s="73"/>
      <c r="AG318" s="73"/>
      <c r="AH318" s="73"/>
      <c r="AI318" s="73"/>
    </row>
    <row r="319" spans="1:35" ht="12.75" x14ac:dyDescent="0.2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  <c r="AA319" s="73"/>
      <c r="AB319" s="73"/>
      <c r="AC319" s="73"/>
      <c r="AD319" s="73"/>
      <c r="AE319" s="73"/>
      <c r="AF319" s="73"/>
      <c r="AG319" s="73"/>
      <c r="AH319" s="73"/>
      <c r="AI319" s="73"/>
    </row>
    <row r="320" spans="1:35" ht="12.75" x14ac:dyDescent="0.2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  <c r="AB320" s="73"/>
      <c r="AC320" s="73"/>
      <c r="AD320" s="73"/>
      <c r="AE320" s="73"/>
      <c r="AF320" s="73"/>
      <c r="AG320" s="73"/>
      <c r="AH320" s="73"/>
      <c r="AI320" s="73"/>
    </row>
    <row r="321" spans="1:35" ht="12.75" x14ac:dyDescent="0.2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  <c r="AA321" s="73"/>
      <c r="AB321" s="73"/>
      <c r="AC321" s="73"/>
      <c r="AD321" s="73"/>
      <c r="AE321" s="73"/>
      <c r="AF321" s="73"/>
      <c r="AG321" s="73"/>
      <c r="AH321" s="73"/>
      <c r="AI321" s="73"/>
    </row>
    <row r="322" spans="1:35" ht="12.75" x14ac:dyDescent="0.2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  <c r="AB322" s="73"/>
      <c r="AC322" s="73"/>
      <c r="AD322" s="73"/>
      <c r="AE322" s="73"/>
      <c r="AF322" s="73"/>
      <c r="AG322" s="73"/>
      <c r="AH322" s="73"/>
      <c r="AI322" s="73"/>
    </row>
    <row r="323" spans="1:35" ht="12.75" x14ac:dyDescent="0.2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  <c r="AB323" s="73"/>
      <c r="AC323" s="73"/>
      <c r="AD323" s="73"/>
      <c r="AE323" s="73"/>
      <c r="AF323" s="73"/>
      <c r="AG323" s="73"/>
      <c r="AH323" s="73"/>
      <c r="AI323" s="73"/>
    </row>
    <row r="324" spans="1:35" ht="12.75" x14ac:dyDescent="0.2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73"/>
      <c r="AC324" s="73"/>
      <c r="AD324" s="73"/>
      <c r="AE324" s="73"/>
      <c r="AF324" s="73"/>
      <c r="AG324" s="73"/>
      <c r="AH324" s="73"/>
      <c r="AI324" s="73"/>
    </row>
    <row r="325" spans="1:35" ht="12.75" x14ac:dyDescent="0.2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  <c r="AB325" s="73"/>
      <c r="AC325" s="73"/>
      <c r="AD325" s="73"/>
      <c r="AE325" s="73"/>
      <c r="AF325" s="73"/>
      <c r="AG325" s="73"/>
      <c r="AH325" s="73"/>
      <c r="AI325" s="73"/>
    </row>
    <row r="326" spans="1:35" ht="12.75" x14ac:dyDescent="0.2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73"/>
      <c r="AC326" s="73"/>
      <c r="AD326" s="73"/>
      <c r="AE326" s="73"/>
      <c r="AF326" s="73"/>
      <c r="AG326" s="73"/>
      <c r="AH326" s="73"/>
      <c r="AI326" s="73"/>
    </row>
    <row r="327" spans="1:35" ht="12.75" x14ac:dyDescent="0.2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  <c r="AA327" s="73"/>
      <c r="AB327" s="73"/>
      <c r="AC327" s="73"/>
      <c r="AD327" s="73"/>
      <c r="AE327" s="73"/>
      <c r="AF327" s="73"/>
      <c r="AG327" s="73"/>
      <c r="AH327" s="73"/>
      <c r="AI327" s="73"/>
    </row>
    <row r="328" spans="1:35" ht="12.75" x14ac:dyDescent="0.2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  <c r="AB328" s="73"/>
      <c r="AC328" s="73"/>
      <c r="AD328" s="73"/>
      <c r="AE328" s="73"/>
      <c r="AF328" s="73"/>
      <c r="AG328" s="73"/>
      <c r="AH328" s="73"/>
      <c r="AI328" s="73"/>
    </row>
    <row r="329" spans="1:35" ht="12.75" x14ac:dyDescent="0.2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  <c r="AB329" s="73"/>
      <c r="AC329" s="73"/>
      <c r="AD329" s="73"/>
      <c r="AE329" s="73"/>
      <c r="AF329" s="73"/>
      <c r="AG329" s="73"/>
      <c r="AH329" s="73"/>
      <c r="AI329" s="73"/>
    </row>
    <row r="330" spans="1:35" ht="12.75" x14ac:dyDescent="0.2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  <c r="AB330" s="73"/>
      <c r="AC330" s="73"/>
      <c r="AD330" s="73"/>
      <c r="AE330" s="73"/>
      <c r="AF330" s="73"/>
      <c r="AG330" s="73"/>
      <c r="AH330" s="73"/>
      <c r="AI330" s="73"/>
    </row>
    <row r="331" spans="1:35" ht="12.75" x14ac:dyDescent="0.2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  <c r="AA331" s="73"/>
      <c r="AB331" s="73"/>
      <c r="AC331" s="73"/>
      <c r="AD331" s="73"/>
      <c r="AE331" s="73"/>
      <c r="AF331" s="73"/>
      <c r="AG331" s="73"/>
      <c r="AH331" s="73"/>
      <c r="AI331" s="73"/>
    </row>
    <row r="332" spans="1:35" ht="12.75" x14ac:dyDescent="0.2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  <c r="AA332" s="73"/>
      <c r="AB332" s="73"/>
      <c r="AC332" s="73"/>
      <c r="AD332" s="73"/>
      <c r="AE332" s="73"/>
      <c r="AF332" s="73"/>
      <c r="AG332" s="73"/>
      <c r="AH332" s="73"/>
      <c r="AI332" s="73"/>
    </row>
    <row r="333" spans="1:35" ht="12.75" x14ac:dyDescent="0.2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  <c r="AA333" s="73"/>
      <c r="AB333" s="73"/>
      <c r="AC333" s="73"/>
      <c r="AD333" s="73"/>
      <c r="AE333" s="73"/>
      <c r="AF333" s="73"/>
      <c r="AG333" s="73"/>
      <c r="AH333" s="73"/>
      <c r="AI333" s="73"/>
    </row>
    <row r="334" spans="1:35" ht="12.75" x14ac:dyDescent="0.2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  <c r="AA334" s="73"/>
      <c r="AB334" s="73"/>
      <c r="AC334" s="73"/>
      <c r="AD334" s="73"/>
      <c r="AE334" s="73"/>
      <c r="AF334" s="73"/>
      <c r="AG334" s="73"/>
      <c r="AH334" s="73"/>
      <c r="AI334" s="73"/>
    </row>
    <row r="335" spans="1:35" ht="12.75" x14ac:dyDescent="0.2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  <c r="AA335" s="73"/>
      <c r="AB335" s="73"/>
      <c r="AC335" s="73"/>
      <c r="AD335" s="73"/>
      <c r="AE335" s="73"/>
      <c r="AF335" s="73"/>
      <c r="AG335" s="73"/>
      <c r="AH335" s="73"/>
      <c r="AI335" s="73"/>
    </row>
    <row r="336" spans="1:35" ht="12.75" x14ac:dyDescent="0.2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3"/>
      <c r="AB336" s="73"/>
      <c r="AC336" s="73"/>
      <c r="AD336" s="73"/>
      <c r="AE336" s="73"/>
      <c r="AF336" s="73"/>
      <c r="AG336" s="73"/>
      <c r="AH336" s="73"/>
      <c r="AI336" s="73"/>
    </row>
    <row r="337" spans="1:35" ht="12.75" x14ac:dyDescent="0.2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  <c r="AA337" s="73"/>
      <c r="AB337" s="73"/>
      <c r="AC337" s="73"/>
      <c r="AD337" s="73"/>
      <c r="AE337" s="73"/>
      <c r="AF337" s="73"/>
      <c r="AG337" s="73"/>
      <c r="AH337" s="73"/>
      <c r="AI337" s="73"/>
    </row>
    <row r="338" spans="1:35" ht="12.75" x14ac:dyDescent="0.2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  <c r="AB338" s="73"/>
      <c r="AC338" s="73"/>
      <c r="AD338" s="73"/>
      <c r="AE338" s="73"/>
      <c r="AF338" s="73"/>
      <c r="AG338" s="73"/>
      <c r="AH338" s="73"/>
      <c r="AI338" s="73"/>
    </row>
    <row r="339" spans="1:35" ht="12.75" x14ac:dyDescent="0.2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  <c r="AA339" s="73"/>
      <c r="AB339" s="73"/>
      <c r="AC339" s="73"/>
      <c r="AD339" s="73"/>
      <c r="AE339" s="73"/>
      <c r="AF339" s="73"/>
      <c r="AG339" s="73"/>
      <c r="AH339" s="73"/>
      <c r="AI339" s="73"/>
    </row>
    <row r="340" spans="1:35" ht="12.75" x14ac:dyDescent="0.2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  <c r="AA340" s="73"/>
      <c r="AB340" s="73"/>
      <c r="AC340" s="73"/>
      <c r="AD340" s="73"/>
      <c r="AE340" s="73"/>
      <c r="AF340" s="73"/>
      <c r="AG340" s="73"/>
      <c r="AH340" s="73"/>
      <c r="AI340" s="73"/>
    </row>
    <row r="341" spans="1:35" ht="12.75" x14ac:dyDescent="0.2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  <c r="AA341" s="73"/>
      <c r="AB341" s="73"/>
      <c r="AC341" s="73"/>
      <c r="AD341" s="73"/>
      <c r="AE341" s="73"/>
      <c r="AF341" s="73"/>
      <c r="AG341" s="73"/>
      <c r="AH341" s="73"/>
      <c r="AI341" s="73"/>
    </row>
    <row r="342" spans="1:35" ht="12.75" x14ac:dyDescent="0.2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  <c r="AB342" s="73"/>
      <c r="AC342" s="73"/>
      <c r="AD342" s="73"/>
      <c r="AE342" s="73"/>
      <c r="AF342" s="73"/>
      <c r="AG342" s="73"/>
      <c r="AH342" s="73"/>
      <c r="AI342" s="73"/>
    </row>
    <row r="343" spans="1:35" ht="12.75" x14ac:dyDescent="0.2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  <c r="AB343" s="73"/>
      <c r="AC343" s="73"/>
      <c r="AD343" s="73"/>
      <c r="AE343" s="73"/>
      <c r="AF343" s="73"/>
      <c r="AG343" s="73"/>
      <c r="AH343" s="73"/>
      <c r="AI343" s="73"/>
    </row>
    <row r="344" spans="1:35" ht="12.75" x14ac:dyDescent="0.2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  <c r="AB344" s="73"/>
      <c r="AC344" s="73"/>
      <c r="AD344" s="73"/>
      <c r="AE344" s="73"/>
      <c r="AF344" s="73"/>
      <c r="AG344" s="73"/>
      <c r="AH344" s="73"/>
      <c r="AI344" s="73"/>
    </row>
    <row r="345" spans="1:35" ht="12.75" x14ac:dyDescent="0.2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  <c r="AB345" s="73"/>
      <c r="AC345" s="73"/>
      <c r="AD345" s="73"/>
      <c r="AE345" s="73"/>
      <c r="AF345" s="73"/>
      <c r="AG345" s="73"/>
      <c r="AH345" s="73"/>
      <c r="AI345" s="73"/>
    </row>
    <row r="346" spans="1:35" ht="12.75" x14ac:dyDescent="0.2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  <c r="AB346" s="73"/>
      <c r="AC346" s="73"/>
      <c r="AD346" s="73"/>
      <c r="AE346" s="73"/>
      <c r="AF346" s="73"/>
      <c r="AG346" s="73"/>
      <c r="AH346" s="73"/>
      <c r="AI346" s="73"/>
    </row>
    <row r="347" spans="1:35" ht="12.75" x14ac:dyDescent="0.2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  <c r="AA347" s="73"/>
      <c r="AB347" s="73"/>
      <c r="AC347" s="73"/>
      <c r="AD347" s="73"/>
      <c r="AE347" s="73"/>
      <c r="AF347" s="73"/>
      <c r="AG347" s="73"/>
      <c r="AH347" s="73"/>
      <c r="AI347" s="73"/>
    </row>
    <row r="348" spans="1:35" ht="12.75" x14ac:dyDescent="0.2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  <c r="AA348" s="73"/>
      <c r="AB348" s="73"/>
      <c r="AC348" s="73"/>
      <c r="AD348" s="73"/>
      <c r="AE348" s="73"/>
      <c r="AF348" s="73"/>
      <c r="AG348" s="73"/>
      <c r="AH348" s="73"/>
      <c r="AI348" s="73"/>
    </row>
    <row r="349" spans="1:35" ht="12.75" x14ac:dyDescent="0.2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  <c r="AB349" s="73"/>
      <c r="AC349" s="73"/>
      <c r="AD349" s="73"/>
      <c r="AE349" s="73"/>
      <c r="AF349" s="73"/>
      <c r="AG349" s="73"/>
      <c r="AH349" s="73"/>
      <c r="AI349" s="73"/>
    </row>
    <row r="350" spans="1:35" ht="12.75" x14ac:dyDescent="0.2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  <c r="AB350" s="73"/>
      <c r="AC350" s="73"/>
      <c r="AD350" s="73"/>
      <c r="AE350" s="73"/>
      <c r="AF350" s="73"/>
      <c r="AG350" s="73"/>
      <c r="AH350" s="73"/>
      <c r="AI350" s="73"/>
    </row>
    <row r="351" spans="1:35" ht="12.75" x14ac:dyDescent="0.2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  <c r="AA351" s="73"/>
      <c r="AB351" s="73"/>
      <c r="AC351" s="73"/>
      <c r="AD351" s="73"/>
      <c r="AE351" s="73"/>
      <c r="AF351" s="73"/>
      <c r="AG351" s="73"/>
      <c r="AH351" s="73"/>
      <c r="AI351" s="73"/>
    </row>
    <row r="352" spans="1:35" ht="12.75" x14ac:dyDescent="0.2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  <c r="AA352" s="73"/>
      <c r="AB352" s="73"/>
      <c r="AC352" s="73"/>
      <c r="AD352" s="73"/>
      <c r="AE352" s="73"/>
      <c r="AF352" s="73"/>
      <c r="AG352" s="73"/>
      <c r="AH352" s="73"/>
      <c r="AI352" s="73"/>
    </row>
    <row r="353" spans="1:35" ht="12.75" x14ac:dyDescent="0.2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  <c r="AA353" s="73"/>
      <c r="AB353" s="73"/>
      <c r="AC353" s="73"/>
      <c r="AD353" s="73"/>
      <c r="AE353" s="73"/>
      <c r="AF353" s="73"/>
      <c r="AG353" s="73"/>
      <c r="AH353" s="73"/>
      <c r="AI353" s="73"/>
    </row>
    <row r="354" spans="1:35" ht="12.75" x14ac:dyDescent="0.2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  <c r="AA354" s="73"/>
      <c r="AB354" s="73"/>
      <c r="AC354" s="73"/>
      <c r="AD354" s="73"/>
      <c r="AE354" s="73"/>
      <c r="AF354" s="73"/>
      <c r="AG354" s="73"/>
      <c r="AH354" s="73"/>
      <c r="AI354" s="73"/>
    </row>
    <row r="355" spans="1:35" ht="12.75" x14ac:dyDescent="0.2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  <c r="AA355" s="73"/>
      <c r="AB355" s="73"/>
      <c r="AC355" s="73"/>
      <c r="AD355" s="73"/>
      <c r="AE355" s="73"/>
      <c r="AF355" s="73"/>
      <c r="AG355" s="73"/>
      <c r="AH355" s="73"/>
      <c r="AI355" s="73"/>
    </row>
    <row r="356" spans="1:35" ht="12.75" x14ac:dyDescent="0.2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  <c r="AA356" s="73"/>
      <c r="AB356" s="73"/>
      <c r="AC356" s="73"/>
      <c r="AD356" s="73"/>
      <c r="AE356" s="73"/>
      <c r="AF356" s="73"/>
      <c r="AG356" s="73"/>
      <c r="AH356" s="73"/>
      <c r="AI356" s="73"/>
    </row>
    <row r="357" spans="1:35" ht="12.75" x14ac:dyDescent="0.2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  <c r="AA357" s="73"/>
      <c r="AB357" s="73"/>
      <c r="AC357" s="73"/>
      <c r="AD357" s="73"/>
      <c r="AE357" s="73"/>
      <c r="AF357" s="73"/>
      <c r="AG357" s="73"/>
      <c r="AH357" s="73"/>
      <c r="AI357" s="73"/>
    </row>
    <row r="358" spans="1:35" ht="12.75" x14ac:dyDescent="0.2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  <c r="AA358" s="73"/>
      <c r="AB358" s="73"/>
      <c r="AC358" s="73"/>
      <c r="AD358" s="73"/>
      <c r="AE358" s="73"/>
      <c r="AF358" s="73"/>
      <c r="AG358" s="73"/>
      <c r="AH358" s="73"/>
      <c r="AI358" s="73"/>
    </row>
    <row r="359" spans="1:35" ht="12.75" x14ac:dyDescent="0.2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  <c r="AA359" s="73"/>
      <c r="AB359" s="73"/>
      <c r="AC359" s="73"/>
      <c r="AD359" s="73"/>
      <c r="AE359" s="73"/>
      <c r="AF359" s="73"/>
      <c r="AG359" s="73"/>
      <c r="AH359" s="73"/>
      <c r="AI359" s="73"/>
    </row>
    <row r="360" spans="1:35" ht="12.75" x14ac:dyDescent="0.2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  <c r="AA360" s="73"/>
      <c r="AB360" s="73"/>
      <c r="AC360" s="73"/>
      <c r="AD360" s="73"/>
      <c r="AE360" s="73"/>
      <c r="AF360" s="73"/>
      <c r="AG360" s="73"/>
      <c r="AH360" s="73"/>
      <c r="AI360" s="73"/>
    </row>
    <row r="361" spans="1:35" ht="12.75" x14ac:dyDescent="0.2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  <c r="AA361" s="73"/>
      <c r="AB361" s="73"/>
      <c r="AC361" s="73"/>
      <c r="AD361" s="73"/>
      <c r="AE361" s="73"/>
      <c r="AF361" s="73"/>
      <c r="AG361" s="73"/>
      <c r="AH361" s="73"/>
      <c r="AI361" s="73"/>
    </row>
    <row r="362" spans="1:35" ht="12.75" x14ac:dyDescent="0.2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  <c r="AA362" s="73"/>
      <c r="AB362" s="73"/>
      <c r="AC362" s="73"/>
      <c r="AD362" s="73"/>
      <c r="AE362" s="73"/>
      <c r="AF362" s="73"/>
      <c r="AG362" s="73"/>
      <c r="AH362" s="73"/>
      <c r="AI362" s="73"/>
    </row>
    <row r="363" spans="1:35" ht="12.75" x14ac:dyDescent="0.2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  <c r="AA363" s="73"/>
      <c r="AB363" s="73"/>
      <c r="AC363" s="73"/>
      <c r="AD363" s="73"/>
      <c r="AE363" s="73"/>
      <c r="AF363" s="73"/>
      <c r="AG363" s="73"/>
      <c r="AH363" s="73"/>
      <c r="AI363" s="73"/>
    </row>
    <row r="364" spans="1:35" ht="12.75" x14ac:dyDescent="0.2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  <c r="AA364" s="73"/>
      <c r="AB364" s="73"/>
      <c r="AC364" s="73"/>
      <c r="AD364" s="73"/>
      <c r="AE364" s="73"/>
      <c r="AF364" s="73"/>
      <c r="AG364" s="73"/>
      <c r="AH364" s="73"/>
      <c r="AI364" s="73"/>
    </row>
    <row r="365" spans="1:35" ht="12.75" x14ac:dyDescent="0.2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  <c r="AA365" s="73"/>
      <c r="AB365" s="73"/>
      <c r="AC365" s="73"/>
      <c r="AD365" s="73"/>
      <c r="AE365" s="73"/>
      <c r="AF365" s="73"/>
      <c r="AG365" s="73"/>
      <c r="AH365" s="73"/>
      <c r="AI365" s="73"/>
    </row>
    <row r="366" spans="1:35" ht="12.75" x14ac:dyDescent="0.2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3"/>
      <c r="AB366" s="73"/>
      <c r="AC366" s="73"/>
      <c r="AD366" s="73"/>
      <c r="AE366" s="73"/>
      <c r="AF366" s="73"/>
      <c r="AG366" s="73"/>
      <c r="AH366" s="73"/>
      <c r="AI366" s="73"/>
    </row>
    <row r="367" spans="1:35" ht="12.75" x14ac:dyDescent="0.2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  <c r="AA367" s="73"/>
      <c r="AB367" s="73"/>
      <c r="AC367" s="73"/>
      <c r="AD367" s="73"/>
      <c r="AE367" s="73"/>
      <c r="AF367" s="73"/>
      <c r="AG367" s="73"/>
      <c r="AH367" s="73"/>
      <c r="AI367" s="73"/>
    </row>
    <row r="368" spans="1:35" ht="12.75" x14ac:dyDescent="0.2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  <c r="AA368" s="73"/>
      <c r="AB368" s="73"/>
      <c r="AC368" s="73"/>
      <c r="AD368" s="73"/>
      <c r="AE368" s="73"/>
      <c r="AF368" s="73"/>
      <c r="AG368" s="73"/>
      <c r="AH368" s="73"/>
      <c r="AI368" s="73"/>
    </row>
    <row r="369" spans="1:35" ht="12.75" x14ac:dyDescent="0.2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  <c r="AA369" s="73"/>
      <c r="AB369" s="73"/>
      <c r="AC369" s="73"/>
      <c r="AD369" s="73"/>
      <c r="AE369" s="73"/>
      <c r="AF369" s="73"/>
      <c r="AG369" s="73"/>
      <c r="AH369" s="73"/>
      <c r="AI369" s="73"/>
    </row>
    <row r="370" spans="1:35" ht="12.75" x14ac:dyDescent="0.2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  <c r="AA370" s="73"/>
      <c r="AB370" s="73"/>
      <c r="AC370" s="73"/>
      <c r="AD370" s="73"/>
      <c r="AE370" s="73"/>
      <c r="AF370" s="73"/>
      <c r="AG370" s="73"/>
      <c r="AH370" s="73"/>
      <c r="AI370" s="73"/>
    </row>
    <row r="371" spans="1:35" ht="12.75" x14ac:dyDescent="0.2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  <c r="AA371" s="73"/>
      <c r="AB371" s="73"/>
      <c r="AC371" s="73"/>
      <c r="AD371" s="73"/>
      <c r="AE371" s="73"/>
      <c r="AF371" s="73"/>
      <c r="AG371" s="73"/>
      <c r="AH371" s="73"/>
      <c r="AI371" s="73"/>
    </row>
    <row r="372" spans="1:35" ht="12.75" x14ac:dyDescent="0.2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  <c r="AA372" s="73"/>
      <c r="AB372" s="73"/>
      <c r="AC372" s="73"/>
      <c r="AD372" s="73"/>
      <c r="AE372" s="73"/>
      <c r="AF372" s="73"/>
      <c r="AG372" s="73"/>
      <c r="AH372" s="73"/>
      <c r="AI372" s="73"/>
    </row>
    <row r="373" spans="1:35" ht="12.75" x14ac:dyDescent="0.2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  <c r="AA373" s="73"/>
      <c r="AB373" s="73"/>
      <c r="AC373" s="73"/>
      <c r="AD373" s="73"/>
      <c r="AE373" s="73"/>
      <c r="AF373" s="73"/>
      <c r="AG373" s="73"/>
      <c r="AH373" s="73"/>
      <c r="AI373" s="73"/>
    </row>
    <row r="374" spans="1:35" ht="12.75" x14ac:dyDescent="0.2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  <c r="AA374" s="73"/>
      <c r="AB374" s="73"/>
      <c r="AC374" s="73"/>
      <c r="AD374" s="73"/>
      <c r="AE374" s="73"/>
      <c r="AF374" s="73"/>
      <c r="AG374" s="73"/>
      <c r="AH374" s="73"/>
      <c r="AI374" s="73"/>
    </row>
    <row r="375" spans="1:35" ht="12.75" x14ac:dyDescent="0.2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  <c r="AA375" s="73"/>
      <c r="AB375" s="73"/>
      <c r="AC375" s="73"/>
      <c r="AD375" s="73"/>
      <c r="AE375" s="73"/>
      <c r="AF375" s="73"/>
      <c r="AG375" s="73"/>
      <c r="AH375" s="73"/>
      <c r="AI375" s="73"/>
    </row>
    <row r="376" spans="1:35" ht="12.75" x14ac:dyDescent="0.2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  <c r="AA376" s="73"/>
      <c r="AB376" s="73"/>
      <c r="AC376" s="73"/>
      <c r="AD376" s="73"/>
      <c r="AE376" s="73"/>
      <c r="AF376" s="73"/>
      <c r="AG376" s="73"/>
      <c r="AH376" s="73"/>
      <c r="AI376" s="73"/>
    </row>
    <row r="377" spans="1:35" ht="12.75" x14ac:dyDescent="0.2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  <c r="AA377" s="73"/>
      <c r="AB377" s="73"/>
      <c r="AC377" s="73"/>
      <c r="AD377" s="73"/>
      <c r="AE377" s="73"/>
      <c r="AF377" s="73"/>
      <c r="AG377" s="73"/>
      <c r="AH377" s="73"/>
      <c r="AI377" s="73"/>
    </row>
    <row r="378" spans="1:35" ht="12.75" x14ac:dyDescent="0.2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  <c r="AA378" s="73"/>
      <c r="AB378" s="73"/>
      <c r="AC378" s="73"/>
      <c r="AD378" s="73"/>
      <c r="AE378" s="73"/>
      <c r="AF378" s="73"/>
      <c r="AG378" s="73"/>
      <c r="AH378" s="73"/>
      <c r="AI378" s="73"/>
    </row>
    <row r="379" spans="1:35" ht="12.75" x14ac:dyDescent="0.2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  <c r="AA379" s="73"/>
      <c r="AB379" s="73"/>
      <c r="AC379" s="73"/>
      <c r="AD379" s="73"/>
      <c r="AE379" s="73"/>
      <c r="AF379" s="73"/>
      <c r="AG379" s="73"/>
      <c r="AH379" s="73"/>
      <c r="AI379" s="73"/>
    </row>
    <row r="380" spans="1:35" ht="12.75" x14ac:dyDescent="0.2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  <c r="AA380" s="73"/>
      <c r="AB380" s="73"/>
      <c r="AC380" s="73"/>
      <c r="AD380" s="73"/>
      <c r="AE380" s="73"/>
      <c r="AF380" s="73"/>
      <c r="AG380" s="73"/>
      <c r="AH380" s="73"/>
      <c r="AI380" s="73"/>
    </row>
    <row r="381" spans="1:35" ht="12.75" x14ac:dyDescent="0.2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  <c r="AA381" s="73"/>
      <c r="AB381" s="73"/>
      <c r="AC381" s="73"/>
      <c r="AD381" s="73"/>
      <c r="AE381" s="73"/>
      <c r="AF381" s="73"/>
      <c r="AG381" s="73"/>
      <c r="AH381" s="73"/>
      <c r="AI381" s="73"/>
    </row>
    <row r="382" spans="1:35" ht="12.75" x14ac:dyDescent="0.2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  <c r="AA382" s="73"/>
      <c r="AB382" s="73"/>
      <c r="AC382" s="73"/>
      <c r="AD382" s="73"/>
      <c r="AE382" s="73"/>
      <c r="AF382" s="73"/>
      <c r="AG382" s="73"/>
      <c r="AH382" s="73"/>
      <c r="AI382" s="73"/>
    </row>
    <row r="383" spans="1:35" ht="12.75" x14ac:dyDescent="0.2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  <c r="AA383" s="73"/>
      <c r="AB383" s="73"/>
      <c r="AC383" s="73"/>
      <c r="AD383" s="73"/>
      <c r="AE383" s="73"/>
      <c r="AF383" s="73"/>
      <c r="AG383" s="73"/>
      <c r="AH383" s="73"/>
      <c r="AI383" s="73"/>
    </row>
    <row r="384" spans="1:35" ht="12.75" x14ac:dyDescent="0.2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  <c r="AA384" s="73"/>
      <c r="AB384" s="73"/>
      <c r="AC384" s="73"/>
      <c r="AD384" s="73"/>
      <c r="AE384" s="73"/>
      <c r="AF384" s="73"/>
      <c r="AG384" s="73"/>
      <c r="AH384" s="73"/>
      <c r="AI384" s="73"/>
    </row>
    <row r="385" spans="1:35" ht="12.75" x14ac:dyDescent="0.2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  <c r="AA385" s="73"/>
      <c r="AB385" s="73"/>
      <c r="AC385" s="73"/>
      <c r="AD385" s="73"/>
      <c r="AE385" s="73"/>
      <c r="AF385" s="73"/>
      <c r="AG385" s="73"/>
      <c r="AH385" s="73"/>
      <c r="AI385" s="73"/>
    </row>
    <row r="386" spans="1:35" ht="12.75" x14ac:dyDescent="0.2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  <c r="AA386" s="73"/>
      <c r="AB386" s="73"/>
      <c r="AC386" s="73"/>
      <c r="AD386" s="73"/>
      <c r="AE386" s="73"/>
      <c r="AF386" s="73"/>
      <c r="AG386" s="73"/>
      <c r="AH386" s="73"/>
      <c r="AI386" s="73"/>
    </row>
    <row r="387" spans="1:35" ht="12.75" x14ac:dyDescent="0.2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A387" s="73"/>
      <c r="AB387" s="73"/>
      <c r="AC387" s="73"/>
      <c r="AD387" s="73"/>
      <c r="AE387" s="73"/>
      <c r="AF387" s="73"/>
      <c r="AG387" s="73"/>
      <c r="AH387" s="73"/>
      <c r="AI387" s="73"/>
    </row>
    <row r="388" spans="1:35" ht="12.75" x14ac:dyDescent="0.2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  <c r="AA388" s="73"/>
      <c r="AB388" s="73"/>
      <c r="AC388" s="73"/>
      <c r="AD388" s="73"/>
      <c r="AE388" s="73"/>
      <c r="AF388" s="73"/>
      <c r="AG388" s="73"/>
      <c r="AH388" s="73"/>
      <c r="AI388" s="73"/>
    </row>
    <row r="389" spans="1:35" ht="12.75" x14ac:dyDescent="0.2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73"/>
      <c r="AB389" s="73"/>
      <c r="AC389" s="73"/>
      <c r="AD389" s="73"/>
      <c r="AE389" s="73"/>
      <c r="AF389" s="73"/>
      <c r="AG389" s="73"/>
      <c r="AH389" s="73"/>
      <c r="AI389" s="73"/>
    </row>
    <row r="390" spans="1:35" ht="12.75" x14ac:dyDescent="0.2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  <c r="AA390" s="73"/>
      <c r="AB390" s="73"/>
      <c r="AC390" s="73"/>
      <c r="AD390" s="73"/>
      <c r="AE390" s="73"/>
      <c r="AF390" s="73"/>
      <c r="AG390" s="73"/>
      <c r="AH390" s="73"/>
      <c r="AI390" s="73"/>
    </row>
    <row r="391" spans="1:35" ht="12.75" x14ac:dyDescent="0.2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  <c r="AA391" s="73"/>
      <c r="AB391" s="73"/>
      <c r="AC391" s="73"/>
      <c r="AD391" s="73"/>
      <c r="AE391" s="73"/>
      <c r="AF391" s="73"/>
      <c r="AG391" s="73"/>
      <c r="AH391" s="73"/>
      <c r="AI391" s="73"/>
    </row>
    <row r="392" spans="1:35" ht="12.75" x14ac:dyDescent="0.2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  <c r="AA392" s="73"/>
      <c r="AB392" s="73"/>
      <c r="AC392" s="73"/>
      <c r="AD392" s="73"/>
      <c r="AE392" s="73"/>
      <c r="AF392" s="73"/>
      <c r="AG392" s="73"/>
      <c r="AH392" s="73"/>
      <c r="AI392" s="73"/>
    </row>
    <row r="393" spans="1:35" ht="12.75" x14ac:dyDescent="0.2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  <c r="AA393" s="73"/>
      <c r="AB393" s="73"/>
      <c r="AC393" s="73"/>
      <c r="AD393" s="73"/>
      <c r="AE393" s="73"/>
      <c r="AF393" s="73"/>
      <c r="AG393" s="73"/>
      <c r="AH393" s="73"/>
      <c r="AI393" s="73"/>
    </row>
    <row r="394" spans="1:35" ht="12.75" x14ac:dyDescent="0.2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  <c r="AA394" s="73"/>
      <c r="AB394" s="73"/>
      <c r="AC394" s="73"/>
      <c r="AD394" s="73"/>
      <c r="AE394" s="73"/>
      <c r="AF394" s="73"/>
      <c r="AG394" s="73"/>
      <c r="AH394" s="73"/>
      <c r="AI394" s="73"/>
    </row>
    <row r="395" spans="1:35" ht="12.75" x14ac:dyDescent="0.2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  <c r="AA395" s="73"/>
      <c r="AB395" s="73"/>
      <c r="AC395" s="73"/>
      <c r="AD395" s="73"/>
      <c r="AE395" s="73"/>
      <c r="AF395" s="73"/>
      <c r="AG395" s="73"/>
      <c r="AH395" s="73"/>
      <c r="AI395" s="73"/>
    </row>
    <row r="396" spans="1:35" ht="12.75" x14ac:dyDescent="0.2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  <c r="AA396" s="73"/>
      <c r="AB396" s="73"/>
      <c r="AC396" s="73"/>
      <c r="AD396" s="73"/>
      <c r="AE396" s="73"/>
      <c r="AF396" s="73"/>
      <c r="AG396" s="73"/>
      <c r="AH396" s="73"/>
      <c r="AI396" s="73"/>
    </row>
    <row r="397" spans="1:35" ht="12.75" x14ac:dyDescent="0.2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  <c r="AA397" s="73"/>
      <c r="AB397" s="73"/>
      <c r="AC397" s="73"/>
      <c r="AD397" s="73"/>
      <c r="AE397" s="73"/>
      <c r="AF397" s="73"/>
      <c r="AG397" s="73"/>
      <c r="AH397" s="73"/>
      <c r="AI397" s="73"/>
    </row>
    <row r="398" spans="1:35" ht="12.75" x14ac:dyDescent="0.2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  <c r="AA398" s="73"/>
      <c r="AB398" s="73"/>
      <c r="AC398" s="73"/>
      <c r="AD398" s="73"/>
      <c r="AE398" s="73"/>
      <c r="AF398" s="73"/>
      <c r="AG398" s="73"/>
      <c r="AH398" s="73"/>
      <c r="AI398" s="73"/>
    </row>
    <row r="399" spans="1:35" ht="12.75" x14ac:dyDescent="0.2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  <c r="AA399" s="73"/>
      <c r="AB399" s="73"/>
      <c r="AC399" s="73"/>
      <c r="AD399" s="73"/>
      <c r="AE399" s="73"/>
      <c r="AF399" s="73"/>
      <c r="AG399" s="73"/>
      <c r="AH399" s="73"/>
      <c r="AI399" s="73"/>
    </row>
    <row r="400" spans="1:35" ht="12.75" x14ac:dyDescent="0.2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  <c r="AA400" s="73"/>
      <c r="AB400" s="73"/>
      <c r="AC400" s="73"/>
      <c r="AD400" s="73"/>
      <c r="AE400" s="73"/>
      <c r="AF400" s="73"/>
      <c r="AG400" s="73"/>
      <c r="AH400" s="73"/>
      <c r="AI400" s="73"/>
    </row>
    <row r="401" spans="1:35" ht="12.75" x14ac:dyDescent="0.2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  <c r="AA401" s="73"/>
      <c r="AB401" s="73"/>
      <c r="AC401" s="73"/>
      <c r="AD401" s="73"/>
      <c r="AE401" s="73"/>
      <c r="AF401" s="73"/>
      <c r="AG401" s="73"/>
      <c r="AH401" s="73"/>
      <c r="AI401" s="73"/>
    </row>
    <row r="402" spans="1:35" ht="12.75" x14ac:dyDescent="0.2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  <c r="AA402" s="73"/>
      <c r="AB402" s="73"/>
      <c r="AC402" s="73"/>
      <c r="AD402" s="73"/>
      <c r="AE402" s="73"/>
      <c r="AF402" s="73"/>
      <c r="AG402" s="73"/>
      <c r="AH402" s="73"/>
      <c r="AI402" s="73"/>
    </row>
    <row r="403" spans="1:35" ht="12.75" x14ac:dyDescent="0.2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  <c r="AA403" s="73"/>
      <c r="AB403" s="73"/>
      <c r="AC403" s="73"/>
      <c r="AD403" s="73"/>
      <c r="AE403" s="73"/>
      <c r="AF403" s="73"/>
      <c r="AG403" s="73"/>
      <c r="AH403" s="73"/>
      <c r="AI403" s="73"/>
    </row>
    <row r="404" spans="1:35" ht="12.75" x14ac:dyDescent="0.2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  <c r="AA404" s="73"/>
      <c r="AB404" s="73"/>
      <c r="AC404" s="73"/>
      <c r="AD404" s="73"/>
      <c r="AE404" s="73"/>
      <c r="AF404" s="73"/>
      <c r="AG404" s="73"/>
      <c r="AH404" s="73"/>
      <c r="AI404" s="73"/>
    </row>
    <row r="405" spans="1:35" ht="12.75" x14ac:dyDescent="0.2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  <c r="AA405" s="73"/>
      <c r="AB405" s="73"/>
      <c r="AC405" s="73"/>
      <c r="AD405" s="73"/>
      <c r="AE405" s="73"/>
      <c r="AF405" s="73"/>
      <c r="AG405" s="73"/>
      <c r="AH405" s="73"/>
      <c r="AI405" s="73"/>
    </row>
    <row r="406" spans="1:35" ht="12.75" x14ac:dyDescent="0.2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  <c r="AA406" s="73"/>
      <c r="AB406" s="73"/>
      <c r="AC406" s="73"/>
      <c r="AD406" s="73"/>
      <c r="AE406" s="73"/>
      <c r="AF406" s="73"/>
      <c r="AG406" s="73"/>
      <c r="AH406" s="73"/>
      <c r="AI406" s="73"/>
    </row>
    <row r="407" spans="1:35" ht="12.75" x14ac:dyDescent="0.2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  <c r="AA407" s="73"/>
      <c r="AB407" s="73"/>
      <c r="AC407" s="73"/>
      <c r="AD407" s="73"/>
      <c r="AE407" s="73"/>
      <c r="AF407" s="73"/>
      <c r="AG407" s="73"/>
      <c r="AH407" s="73"/>
      <c r="AI407" s="73"/>
    </row>
    <row r="408" spans="1:35" ht="12.75" x14ac:dyDescent="0.2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  <c r="AA408" s="73"/>
      <c r="AB408" s="73"/>
      <c r="AC408" s="73"/>
      <c r="AD408" s="73"/>
      <c r="AE408" s="73"/>
      <c r="AF408" s="73"/>
      <c r="AG408" s="73"/>
      <c r="AH408" s="73"/>
      <c r="AI408" s="73"/>
    </row>
    <row r="409" spans="1:35" ht="12.75" x14ac:dyDescent="0.2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3"/>
      <c r="AB409" s="73"/>
      <c r="AC409" s="73"/>
      <c r="AD409" s="73"/>
      <c r="AE409" s="73"/>
      <c r="AF409" s="73"/>
      <c r="AG409" s="73"/>
      <c r="AH409" s="73"/>
      <c r="AI409" s="73"/>
    </row>
    <row r="410" spans="1:35" ht="12.75" x14ac:dyDescent="0.2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3"/>
      <c r="AB410" s="73"/>
      <c r="AC410" s="73"/>
      <c r="AD410" s="73"/>
      <c r="AE410" s="73"/>
      <c r="AF410" s="73"/>
      <c r="AG410" s="73"/>
      <c r="AH410" s="73"/>
      <c r="AI410" s="73"/>
    </row>
    <row r="411" spans="1:35" ht="12.75" x14ac:dyDescent="0.2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  <c r="AA411" s="73"/>
      <c r="AB411" s="73"/>
      <c r="AC411" s="73"/>
      <c r="AD411" s="73"/>
      <c r="AE411" s="73"/>
      <c r="AF411" s="73"/>
      <c r="AG411" s="73"/>
      <c r="AH411" s="73"/>
      <c r="AI411" s="73"/>
    </row>
    <row r="412" spans="1:35" ht="12.75" x14ac:dyDescent="0.2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  <c r="AA412" s="73"/>
      <c r="AB412" s="73"/>
      <c r="AC412" s="73"/>
      <c r="AD412" s="73"/>
      <c r="AE412" s="73"/>
      <c r="AF412" s="73"/>
      <c r="AG412" s="73"/>
      <c r="AH412" s="73"/>
      <c r="AI412" s="73"/>
    </row>
    <row r="413" spans="1:35" ht="12.75" x14ac:dyDescent="0.2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  <c r="AA413" s="73"/>
      <c r="AB413" s="73"/>
      <c r="AC413" s="73"/>
      <c r="AD413" s="73"/>
      <c r="AE413" s="73"/>
      <c r="AF413" s="73"/>
      <c r="AG413" s="73"/>
      <c r="AH413" s="73"/>
      <c r="AI413" s="73"/>
    </row>
    <row r="414" spans="1:35" ht="12.75" x14ac:dyDescent="0.2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  <c r="AA414" s="73"/>
      <c r="AB414" s="73"/>
      <c r="AC414" s="73"/>
      <c r="AD414" s="73"/>
      <c r="AE414" s="73"/>
      <c r="AF414" s="73"/>
      <c r="AG414" s="73"/>
      <c r="AH414" s="73"/>
      <c r="AI414" s="73"/>
    </row>
    <row r="415" spans="1:35" ht="12.75" x14ac:dyDescent="0.2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  <c r="AA415" s="73"/>
      <c r="AB415" s="73"/>
      <c r="AC415" s="73"/>
      <c r="AD415" s="73"/>
      <c r="AE415" s="73"/>
      <c r="AF415" s="73"/>
      <c r="AG415" s="73"/>
      <c r="AH415" s="73"/>
      <c r="AI415" s="73"/>
    </row>
    <row r="416" spans="1:35" ht="12.75" x14ac:dyDescent="0.2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  <c r="AA416" s="73"/>
      <c r="AB416" s="73"/>
      <c r="AC416" s="73"/>
      <c r="AD416" s="73"/>
      <c r="AE416" s="73"/>
      <c r="AF416" s="73"/>
      <c r="AG416" s="73"/>
      <c r="AH416" s="73"/>
      <c r="AI416" s="73"/>
    </row>
    <row r="417" spans="1:35" ht="12.75" x14ac:dyDescent="0.2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  <c r="AA417" s="73"/>
      <c r="AB417" s="73"/>
      <c r="AC417" s="73"/>
      <c r="AD417" s="73"/>
      <c r="AE417" s="73"/>
      <c r="AF417" s="73"/>
      <c r="AG417" s="73"/>
      <c r="AH417" s="73"/>
      <c r="AI417" s="73"/>
    </row>
    <row r="418" spans="1:35" ht="12.75" x14ac:dyDescent="0.2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  <c r="AA418" s="73"/>
      <c r="AB418" s="73"/>
      <c r="AC418" s="73"/>
      <c r="AD418" s="73"/>
      <c r="AE418" s="73"/>
      <c r="AF418" s="73"/>
      <c r="AG418" s="73"/>
      <c r="AH418" s="73"/>
      <c r="AI418" s="73"/>
    </row>
    <row r="419" spans="1:35" ht="12.75" x14ac:dyDescent="0.2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  <c r="AA419" s="73"/>
      <c r="AB419" s="73"/>
      <c r="AC419" s="73"/>
      <c r="AD419" s="73"/>
      <c r="AE419" s="73"/>
      <c r="AF419" s="73"/>
      <c r="AG419" s="73"/>
      <c r="AH419" s="73"/>
      <c r="AI419" s="73"/>
    </row>
    <row r="420" spans="1:35" ht="12.75" x14ac:dyDescent="0.2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  <c r="AA420" s="73"/>
      <c r="AB420" s="73"/>
      <c r="AC420" s="73"/>
      <c r="AD420" s="73"/>
      <c r="AE420" s="73"/>
      <c r="AF420" s="73"/>
      <c r="AG420" s="73"/>
      <c r="AH420" s="73"/>
      <c r="AI420" s="73"/>
    </row>
    <row r="421" spans="1:35" ht="12.75" x14ac:dyDescent="0.2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  <c r="AA421" s="73"/>
      <c r="AB421" s="73"/>
      <c r="AC421" s="73"/>
      <c r="AD421" s="73"/>
      <c r="AE421" s="73"/>
      <c r="AF421" s="73"/>
      <c r="AG421" s="73"/>
      <c r="AH421" s="73"/>
      <c r="AI421" s="73"/>
    </row>
    <row r="422" spans="1:35" ht="12.75" x14ac:dyDescent="0.2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  <c r="AA422" s="73"/>
      <c r="AB422" s="73"/>
      <c r="AC422" s="73"/>
      <c r="AD422" s="73"/>
      <c r="AE422" s="73"/>
      <c r="AF422" s="73"/>
      <c r="AG422" s="73"/>
      <c r="AH422" s="73"/>
      <c r="AI422" s="73"/>
    </row>
    <row r="423" spans="1:35" ht="12.75" x14ac:dyDescent="0.2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  <c r="AA423" s="73"/>
      <c r="AB423" s="73"/>
      <c r="AC423" s="73"/>
      <c r="AD423" s="73"/>
      <c r="AE423" s="73"/>
      <c r="AF423" s="73"/>
      <c r="AG423" s="73"/>
      <c r="AH423" s="73"/>
      <c r="AI423" s="73"/>
    </row>
    <row r="424" spans="1:35" ht="12.75" x14ac:dyDescent="0.2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  <c r="AA424" s="73"/>
      <c r="AB424" s="73"/>
      <c r="AC424" s="73"/>
      <c r="AD424" s="73"/>
      <c r="AE424" s="73"/>
      <c r="AF424" s="73"/>
      <c r="AG424" s="73"/>
      <c r="AH424" s="73"/>
      <c r="AI424" s="73"/>
    </row>
    <row r="425" spans="1:35" ht="12.75" x14ac:dyDescent="0.2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  <c r="AA425" s="73"/>
      <c r="AB425" s="73"/>
      <c r="AC425" s="73"/>
      <c r="AD425" s="73"/>
      <c r="AE425" s="73"/>
      <c r="AF425" s="73"/>
      <c r="AG425" s="73"/>
      <c r="AH425" s="73"/>
      <c r="AI425" s="73"/>
    </row>
    <row r="426" spans="1:35" ht="12.75" x14ac:dyDescent="0.2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  <c r="AA426" s="73"/>
      <c r="AB426" s="73"/>
      <c r="AC426" s="73"/>
      <c r="AD426" s="73"/>
      <c r="AE426" s="73"/>
      <c r="AF426" s="73"/>
      <c r="AG426" s="73"/>
      <c r="AH426" s="73"/>
      <c r="AI426" s="73"/>
    </row>
    <row r="427" spans="1:35" ht="12.75" x14ac:dyDescent="0.2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A427" s="73"/>
      <c r="AB427" s="73"/>
      <c r="AC427" s="73"/>
      <c r="AD427" s="73"/>
      <c r="AE427" s="73"/>
      <c r="AF427" s="73"/>
      <c r="AG427" s="73"/>
      <c r="AH427" s="73"/>
      <c r="AI427" s="73"/>
    </row>
    <row r="428" spans="1:35" ht="12.75" x14ac:dyDescent="0.2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  <c r="AA428" s="73"/>
      <c r="AB428" s="73"/>
      <c r="AC428" s="73"/>
      <c r="AD428" s="73"/>
      <c r="AE428" s="73"/>
      <c r="AF428" s="73"/>
      <c r="AG428" s="73"/>
      <c r="AH428" s="73"/>
      <c r="AI428" s="73"/>
    </row>
    <row r="429" spans="1:35" ht="12.75" x14ac:dyDescent="0.2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  <c r="AA429" s="73"/>
      <c r="AB429" s="73"/>
      <c r="AC429" s="73"/>
      <c r="AD429" s="73"/>
      <c r="AE429" s="73"/>
      <c r="AF429" s="73"/>
      <c r="AG429" s="73"/>
      <c r="AH429" s="73"/>
      <c r="AI429" s="73"/>
    </row>
    <row r="430" spans="1:35" ht="12.75" x14ac:dyDescent="0.2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  <c r="AA430" s="73"/>
      <c r="AB430" s="73"/>
      <c r="AC430" s="73"/>
      <c r="AD430" s="73"/>
      <c r="AE430" s="73"/>
      <c r="AF430" s="73"/>
      <c r="AG430" s="73"/>
      <c r="AH430" s="73"/>
      <c r="AI430" s="73"/>
    </row>
    <row r="431" spans="1:35" ht="12.75" x14ac:dyDescent="0.2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  <c r="AA431" s="73"/>
      <c r="AB431" s="73"/>
      <c r="AC431" s="73"/>
      <c r="AD431" s="73"/>
      <c r="AE431" s="73"/>
      <c r="AF431" s="73"/>
      <c r="AG431" s="73"/>
      <c r="AH431" s="73"/>
      <c r="AI431" s="73"/>
    </row>
    <row r="432" spans="1:35" ht="12.75" x14ac:dyDescent="0.2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  <c r="AA432" s="73"/>
      <c r="AB432" s="73"/>
      <c r="AC432" s="73"/>
      <c r="AD432" s="73"/>
      <c r="AE432" s="73"/>
      <c r="AF432" s="73"/>
      <c r="AG432" s="73"/>
      <c r="AH432" s="73"/>
      <c r="AI432" s="73"/>
    </row>
    <row r="433" spans="1:35" ht="12.75" x14ac:dyDescent="0.2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  <c r="AA433" s="73"/>
      <c r="AB433" s="73"/>
      <c r="AC433" s="73"/>
      <c r="AD433" s="73"/>
      <c r="AE433" s="73"/>
      <c r="AF433" s="73"/>
      <c r="AG433" s="73"/>
      <c r="AH433" s="73"/>
      <c r="AI433" s="73"/>
    </row>
    <row r="434" spans="1:35" ht="12.75" x14ac:dyDescent="0.2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  <c r="AA434" s="73"/>
      <c r="AB434" s="73"/>
      <c r="AC434" s="73"/>
      <c r="AD434" s="73"/>
      <c r="AE434" s="73"/>
      <c r="AF434" s="73"/>
      <c r="AG434" s="73"/>
      <c r="AH434" s="73"/>
      <c r="AI434" s="73"/>
    </row>
    <row r="435" spans="1:35" ht="12.75" x14ac:dyDescent="0.2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  <c r="AA435" s="73"/>
      <c r="AB435" s="73"/>
      <c r="AC435" s="73"/>
      <c r="AD435" s="73"/>
      <c r="AE435" s="73"/>
      <c r="AF435" s="73"/>
      <c r="AG435" s="73"/>
      <c r="AH435" s="73"/>
      <c r="AI435" s="73"/>
    </row>
    <row r="436" spans="1:35" ht="12.75" x14ac:dyDescent="0.2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  <c r="AA436" s="73"/>
      <c r="AB436" s="73"/>
      <c r="AC436" s="73"/>
      <c r="AD436" s="73"/>
      <c r="AE436" s="73"/>
      <c r="AF436" s="73"/>
      <c r="AG436" s="73"/>
      <c r="AH436" s="73"/>
      <c r="AI436" s="73"/>
    </row>
    <row r="437" spans="1:35" ht="12.75" x14ac:dyDescent="0.2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  <c r="AA437" s="73"/>
      <c r="AB437" s="73"/>
      <c r="AC437" s="73"/>
      <c r="AD437" s="73"/>
      <c r="AE437" s="73"/>
      <c r="AF437" s="73"/>
      <c r="AG437" s="73"/>
      <c r="AH437" s="73"/>
      <c r="AI437" s="73"/>
    </row>
    <row r="438" spans="1:35" ht="12.75" x14ac:dyDescent="0.2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  <c r="AA438" s="73"/>
      <c r="AB438" s="73"/>
      <c r="AC438" s="73"/>
      <c r="AD438" s="73"/>
      <c r="AE438" s="73"/>
      <c r="AF438" s="73"/>
      <c r="AG438" s="73"/>
      <c r="AH438" s="73"/>
      <c r="AI438" s="73"/>
    </row>
    <row r="439" spans="1:35" ht="12.75" x14ac:dyDescent="0.2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  <c r="AA439" s="73"/>
      <c r="AB439" s="73"/>
      <c r="AC439" s="73"/>
      <c r="AD439" s="73"/>
      <c r="AE439" s="73"/>
      <c r="AF439" s="73"/>
      <c r="AG439" s="73"/>
      <c r="AH439" s="73"/>
      <c r="AI439" s="73"/>
    </row>
    <row r="440" spans="1:35" ht="12.75" x14ac:dyDescent="0.2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  <c r="AA440" s="73"/>
      <c r="AB440" s="73"/>
      <c r="AC440" s="73"/>
      <c r="AD440" s="73"/>
      <c r="AE440" s="73"/>
      <c r="AF440" s="73"/>
      <c r="AG440" s="73"/>
      <c r="AH440" s="73"/>
      <c r="AI440" s="73"/>
    </row>
    <row r="441" spans="1:35" ht="12.75" x14ac:dyDescent="0.2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  <c r="AA441" s="73"/>
      <c r="AB441" s="73"/>
      <c r="AC441" s="73"/>
      <c r="AD441" s="73"/>
      <c r="AE441" s="73"/>
      <c r="AF441" s="73"/>
      <c r="AG441" s="73"/>
      <c r="AH441" s="73"/>
      <c r="AI441" s="73"/>
    </row>
    <row r="442" spans="1:35" ht="12.75" x14ac:dyDescent="0.2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  <c r="AA442" s="73"/>
      <c r="AB442" s="73"/>
      <c r="AC442" s="73"/>
      <c r="AD442" s="73"/>
      <c r="AE442" s="73"/>
      <c r="AF442" s="73"/>
      <c r="AG442" s="73"/>
      <c r="AH442" s="73"/>
      <c r="AI442" s="73"/>
    </row>
    <row r="443" spans="1:35" ht="12.75" x14ac:dyDescent="0.2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  <c r="AA443" s="73"/>
      <c r="AB443" s="73"/>
      <c r="AC443" s="73"/>
      <c r="AD443" s="73"/>
      <c r="AE443" s="73"/>
      <c r="AF443" s="73"/>
      <c r="AG443" s="73"/>
      <c r="AH443" s="73"/>
      <c r="AI443" s="73"/>
    </row>
    <row r="444" spans="1:35" ht="12.75" x14ac:dyDescent="0.2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  <c r="AA444" s="73"/>
      <c r="AB444" s="73"/>
      <c r="AC444" s="73"/>
      <c r="AD444" s="73"/>
      <c r="AE444" s="73"/>
      <c r="AF444" s="73"/>
      <c r="AG444" s="73"/>
      <c r="AH444" s="73"/>
      <c r="AI444" s="73"/>
    </row>
    <row r="445" spans="1:35" ht="12.75" x14ac:dyDescent="0.2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  <c r="AA445" s="73"/>
      <c r="AB445" s="73"/>
      <c r="AC445" s="73"/>
      <c r="AD445" s="73"/>
      <c r="AE445" s="73"/>
      <c r="AF445" s="73"/>
      <c r="AG445" s="73"/>
      <c r="AH445" s="73"/>
      <c r="AI445" s="73"/>
    </row>
    <row r="446" spans="1:35" ht="12.75" x14ac:dyDescent="0.2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  <c r="AA446" s="73"/>
      <c r="AB446" s="73"/>
      <c r="AC446" s="73"/>
      <c r="AD446" s="73"/>
      <c r="AE446" s="73"/>
      <c r="AF446" s="73"/>
      <c r="AG446" s="73"/>
      <c r="AH446" s="73"/>
      <c r="AI446" s="73"/>
    </row>
    <row r="447" spans="1:35" ht="12.75" x14ac:dyDescent="0.2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  <c r="AA447" s="73"/>
      <c r="AB447" s="73"/>
      <c r="AC447" s="73"/>
      <c r="AD447" s="73"/>
      <c r="AE447" s="73"/>
      <c r="AF447" s="73"/>
      <c r="AG447" s="73"/>
      <c r="AH447" s="73"/>
      <c r="AI447" s="73"/>
    </row>
    <row r="448" spans="1:35" ht="12.75" x14ac:dyDescent="0.2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  <c r="AA448" s="73"/>
      <c r="AB448" s="73"/>
      <c r="AC448" s="73"/>
      <c r="AD448" s="73"/>
      <c r="AE448" s="73"/>
      <c r="AF448" s="73"/>
      <c r="AG448" s="73"/>
      <c r="AH448" s="73"/>
      <c r="AI448" s="73"/>
    </row>
    <row r="449" spans="1:35" ht="12.75" x14ac:dyDescent="0.2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  <c r="AA449" s="73"/>
      <c r="AB449" s="73"/>
      <c r="AC449" s="73"/>
      <c r="AD449" s="73"/>
      <c r="AE449" s="73"/>
      <c r="AF449" s="73"/>
      <c r="AG449" s="73"/>
      <c r="AH449" s="73"/>
      <c r="AI449" s="73"/>
    </row>
    <row r="450" spans="1:35" ht="12.75" x14ac:dyDescent="0.2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  <c r="AA450" s="73"/>
      <c r="AB450" s="73"/>
      <c r="AC450" s="73"/>
      <c r="AD450" s="73"/>
      <c r="AE450" s="73"/>
      <c r="AF450" s="73"/>
      <c r="AG450" s="73"/>
      <c r="AH450" s="73"/>
      <c r="AI450" s="73"/>
    </row>
    <row r="451" spans="1:35" ht="12.75" x14ac:dyDescent="0.2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  <c r="AA451" s="73"/>
      <c r="AB451" s="73"/>
      <c r="AC451" s="73"/>
      <c r="AD451" s="73"/>
      <c r="AE451" s="73"/>
      <c r="AF451" s="73"/>
      <c r="AG451" s="73"/>
      <c r="AH451" s="73"/>
      <c r="AI451" s="73"/>
    </row>
    <row r="452" spans="1:35" ht="12.75" x14ac:dyDescent="0.2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  <c r="AA452" s="73"/>
      <c r="AB452" s="73"/>
      <c r="AC452" s="73"/>
      <c r="AD452" s="73"/>
      <c r="AE452" s="73"/>
      <c r="AF452" s="73"/>
      <c r="AG452" s="73"/>
      <c r="AH452" s="73"/>
      <c r="AI452" s="73"/>
    </row>
    <row r="453" spans="1:35" ht="12.75" x14ac:dyDescent="0.2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  <c r="AA453" s="73"/>
      <c r="AB453" s="73"/>
      <c r="AC453" s="73"/>
      <c r="AD453" s="73"/>
      <c r="AE453" s="73"/>
      <c r="AF453" s="73"/>
      <c r="AG453" s="73"/>
      <c r="AH453" s="73"/>
      <c r="AI453" s="73"/>
    </row>
    <row r="454" spans="1:35" ht="12.75" x14ac:dyDescent="0.2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  <c r="AA454" s="73"/>
      <c r="AB454" s="73"/>
      <c r="AC454" s="73"/>
      <c r="AD454" s="73"/>
      <c r="AE454" s="73"/>
      <c r="AF454" s="73"/>
      <c r="AG454" s="73"/>
      <c r="AH454" s="73"/>
      <c r="AI454" s="73"/>
    </row>
    <row r="455" spans="1:35" ht="12.75" x14ac:dyDescent="0.2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  <c r="AA455" s="73"/>
      <c r="AB455" s="73"/>
      <c r="AC455" s="73"/>
      <c r="AD455" s="73"/>
      <c r="AE455" s="73"/>
      <c r="AF455" s="73"/>
      <c r="AG455" s="73"/>
      <c r="AH455" s="73"/>
      <c r="AI455" s="73"/>
    </row>
    <row r="456" spans="1:35" ht="12.75" x14ac:dyDescent="0.2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  <c r="AA456" s="73"/>
      <c r="AB456" s="73"/>
      <c r="AC456" s="73"/>
      <c r="AD456" s="73"/>
      <c r="AE456" s="73"/>
      <c r="AF456" s="73"/>
      <c r="AG456" s="73"/>
      <c r="AH456" s="73"/>
      <c r="AI456" s="73"/>
    </row>
    <row r="457" spans="1:35" ht="12.75" x14ac:dyDescent="0.2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  <c r="AA457" s="73"/>
      <c r="AB457" s="73"/>
      <c r="AC457" s="73"/>
      <c r="AD457" s="73"/>
      <c r="AE457" s="73"/>
      <c r="AF457" s="73"/>
      <c r="AG457" s="73"/>
      <c r="AH457" s="73"/>
      <c r="AI457" s="73"/>
    </row>
    <row r="458" spans="1:35" ht="12.75" x14ac:dyDescent="0.2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  <c r="AA458" s="73"/>
      <c r="AB458" s="73"/>
      <c r="AC458" s="73"/>
      <c r="AD458" s="73"/>
      <c r="AE458" s="73"/>
      <c r="AF458" s="73"/>
      <c r="AG458" s="73"/>
      <c r="AH458" s="73"/>
      <c r="AI458" s="73"/>
    </row>
    <row r="459" spans="1:35" ht="12.75" x14ac:dyDescent="0.2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  <c r="AA459" s="73"/>
      <c r="AB459" s="73"/>
      <c r="AC459" s="73"/>
      <c r="AD459" s="73"/>
      <c r="AE459" s="73"/>
      <c r="AF459" s="73"/>
      <c r="AG459" s="73"/>
      <c r="AH459" s="73"/>
      <c r="AI459" s="73"/>
    </row>
    <row r="460" spans="1:35" ht="12.75" x14ac:dyDescent="0.2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  <c r="AA460" s="73"/>
      <c r="AB460" s="73"/>
      <c r="AC460" s="73"/>
      <c r="AD460" s="73"/>
      <c r="AE460" s="73"/>
      <c r="AF460" s="73"/>
      <c r="AG460" s="73"/>
      <c r="AH460" s="73"/>
      <c r="AI460" s="73"/>
    </row>
    <row r="461" spans="1:35" ht="12.75" x14ac:dyDescent="0.2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  <c r="AA461" s="73"/>
      <c r="AB461" s="73"/>
      <c r="AC461" s="73"/>
      <c r="AD461" s="73"/>
      <c r="AE461" s="73"/>
      <c r="AF461" s="73"/>
      <c r="AG461" s="73"/>
      <c r="AH461" s="73"/>
      <c r="AI461" s="73"/>
    </row>
    <row r="462" spans="1:35" ht="12.75" x14ac:dyDescent="0.2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  <c r="AA462" s="73"/>
      <c r="AB462" s="73"/>
      <c r="AC462" s="73"/>
      <c r="AD462" s="73"/>
      <c r="AE462" s="73"/>
      <c r="AF462" s="73"/>
      <c r="AG462" s="73"/>
      <c r="AH462" s="73"/>
      <c r="AI462" s="73"/>
    </row>
    <row r="463" spans="1:35" ht="12.75" x14ac:dyDescent="0.2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  <c r="AA463" s="73"/>
      <c r="AB463" s="73"/>
      <c r="AC463" s="73"/>
      <c r="AD463" s="73"/>
      <c r="AE463" s="73"/>
      <c r="AF463" s="73"/>
      <c r="AG463" s="73"/>
      <c r="AH463" s="73"/>
      <c r="AI463" s="73"/>
    </row>
    <row r="464" spans="1:35" ht="12.75" x14ac:dyDescent="0.2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  <c r="AA464" s="73"/>
      <c r="AB464" s="73"/>
      <c r="AC464" s="73"/>
      <c r="AD464" s="73"/>
      <c r="AE464" s="73"/>
      <c r="AF464" s="73"/>
      <c r="AG464" s="73"/>
      <c r="AH464" s="73"/>
      <c r="AI464" s="73"/>
    </row>
    <row r="465" spans="1:35" ht="12.75" x14ac:dyDescent="0.2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  <c r="AA465" s="73"/>
      <c r="AB465" s="73"/>
      <c r="AC465" s="73"/>
      <c r="AD465" s="73"/>
      <c r="AE465" s="73"/>
      <c r="AF465" s="73"/>
      <c r="AG465" s="73"/>
      <c r="AH465" s="73"/>
      <c r="AI465" s="73"/>
    </row>
    <row r="466" spans="1:35" ht="12.75" x14ac:dyDescent="0.2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  <c r="AA466" s="73"/>
      <c r="AB466" s="73"/>
      <c r="AC466" s="73"/>
      <c r="AD466" s="73"/>
      <c r="AE466" s="73"/>
      <c r="AF466" s="73"/>
      <c r="AG466" s="73"/>
      <c r="AH466" s="73"/>
      <c r="AI466" s="73"/>
    </row>
    <row r="467" spans="1:35" ht="12.75" x14ac:dyDescent="0.2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A467" s="73"/>
      <c r="AB467" s="73"/>
      <c r="AC467" s="73"/>
      <c r="AD467" s="73"/>
      <c r="AE467" s="73"/>
      <c r="AF467" s="73"/>
      <c r="AG467" s="73"/>
      <c r="AH467" s="73"/>
      <c r="AI467" s="73"/>
    </row>
    <row r="468" spans="1:35" ht="12.75" x14ac:dyDescent="0.2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  <c r="AA468" s="73"/>
      <c r="AB468" s="73"/>
      <c r="AC468" s="73"/>
      <c r="AD468" s="73"/>
      <c r="AE468" s="73"/>
      <c r="AF468" s="73"/>
      <c r="AG468" s="73"/>
      <c r="AH468" s="73"/>
      <c r="AI468" s="73"/>
    </row>
    <row r="469" spans="1:35" ht="12.75" x14ac:dyDescent="0.2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  <c r="AA469" s="73"/>
      <c r="AB469" s="73"/>
      <c r="AC469" s="73"/>
      <c r="AD469" s="73"/>
      <c r="AE469" s="73"/>
      <c r="AF469" s="73"/>
      <c r="AG469" s="73"/>
      <c r="AH469" s="73"/>
      <c r="AI469" s="73"/>
    </row>
    <row r="470" spans="1:35" ht="12.75" x14ac:dyDescent="0.2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  <c r="AA470" s="73"/>
      <c r="AB470" s="73"/>
      <c r="AC470" s="73"/>
      <c r="AD470" s="73"/>
      <c r="AE470" s="73"/>
      <c r="AF470" s="73"/>
      <c r="AG470" s="73"/>
      <c r="AH470" s="73"/>
      <c r="AI470" s="73"/>
    </row>
    <row r="471" spans="1:35" ht="12.75" x14ac:dyDescent="0.2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  <c r="AA471" s="73"/>
      <c r="AB471" s="73"/>
      <c r="AC471" s="73"/>
      <c r="AD471" s="73"/>
      <c r="AE471" s="73"/>
      <c r="AF471" s="73"/>
      <c r="AG471" s="73"/>
      <c r="AH471" s="73"/>
      <c r="AI471" s="73"/>
    </row>
    <row r="472" spans="1:35" ht="12.75" x14ac:dyDescent="0.2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  <c r="AA472" s="73"/>
      <c r="AB472" s="73"/>
      <c r="AC472" s="73"/>
      <c r="AD472" s="73"/>
      <c r="AE472" s="73"/>
      <c r="AF472" s="73"/>
      <c r="AG472" s="73"/>
      <c r="AH472" s="73"/>
      <c r="AI472" s="73"/>
    </row>
    <row r="473" spans="1:35" ht="12.75" x14ac:dyDescent="0.2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  <c r="AA473" s="73"/>
      <c r="AB473" s="73"/>
      <c r="AC473" s="73"/>
      <c r="AD473" s="73"/>
      <c r="AE473" s="73"/>
      <c r="AF473" s="73"/>
      <c r="AG473" s="73"/>
      <c r="AH473" s="73"/>
      <c r="AI473" s="73"/>
    </row>
    <row r="474" spans="1:35" ht="12.75" x14ac:dyDescent="0.2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  <c r="AA474" s="73"/>
      <c r="AB474" s="73"/>
      <c r="AC474" s="73"/>
      <c r="AD474" s="73"/>
      <c r="AE474" s="73"/>
      <c r="AF474" s="73"/>
      <c r="AG474" s="73"/>
      <c r="AH474" s="73"/>
      <c r="AI474" s="73"/>
    </row>
    <row r="475" spans="1:35" ht="12.75" x14ac:dyDescent="0.2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  <c r="AA475" s="73"/>
      <c r="AB475" s="73"/>
      <c r="AC475" s="73"/>
      <c r="AD475" s="73"/>
      <c r="AE475" s="73"/>
      <c r="AF475" s="73"/>
      <c r="AG475" s="73"/>
      <c r="AH475" s="73"/>
      <c r="AI475" s="73"/>
    </row>
    <row r="476" spans="1:35" ht="12.75" x14ac:dyDescent="0.2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  <c r="AA476" s="73"/>
      <c r="AB476" s="73"/>
      <c r="AC476" s="73"/>
      <c r="AD476" s="73"/>
      <c r="AE476" s="73"/>
      <c r="AF476" s="73"/>
      <c r="AG476" s="73"/>
      <c r="AH476" s="73"/>
      <c r="AI476" s="73"/>
    </row>
    <row r="477" spans="1:35" ht="12.75" x14ac:dyDescent="0.2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  <c r="AA477" s="73"/>
      <c r="AB477" s="73"/>
      <c r="AC477" s="73"/>
      <c r="AD477" s="73"/>
      <c r="AE477" s="73"/>
      <c r="AF477" s="73"/>
      <c r="AG477" s="73"/>
      <c r="AH477" s="73"/>
      <c r="AI477" s="73"/>
    </row>
    <row r="478" spans="1:35" ht="12.75" x14ac:dyDescent="0.2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  <c r="AA478" s="73"/>
      <c r="AB478" s="73"/>
      <c r="AC478" s="73"/>
      <c r="AD478" s="73"/>
      <c r="AE478" s="73"/>
      <c r="AF478" s="73"/>
      <c r="AG478" s="73"/>
      <c r="AH478" s="73"/>
      <c r="AI478" s="73"/>
    </row>
    <row r="479" spans="1:35" ht="12.75" x14ac:dyDescent="0.2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  <c r="AA479" s="73"/>
      <c r="AB479" s="73"/>
      <c r="AC479" s="73"/>
      <c r="AD479" s="73"/>
      <c r="AE479" s="73"/>
      <c r="AF479" s="73"/>
      <c r="AG479" s="73"/>
      <c r="AH479" s="73"/>
      <c r="AI479" s="73"/>
    </row>
    <row r="480" spans="1:35" ht="12.75" x14ac:dyDescent="0.2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  <c r="AA480" s="73"/>
      <c r="AB480" s="73"/>
      <c r="AC480" s="73"/>
      <c r="AD480" s="73"/>
      <c r="AE480" s="73"/>
      <c r="AF480" s="73"/>
      <c r="AG480" s="73"/>
      <c r="AH480" s="73"/>
      <c r="AI480" s="73"/>
    </row>
    <row r="481" spans="1:35" ht="12.75" x14ac:dyDescent="0.2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  <c r="AA481" s="73"/>
      <c r="AB481" s="73"/>
      <c r="AC481" s="73"/>
      <c r="AD481" s="73"/>
      <c r="AE481" s="73"/>
      <c r="AF481" s="73"/>
      <c r="AG481" s="73"/>
      <c r="AH481" s="73"/>
      <c r="AI481" s="73"/>
    </row>
    <row r="482" spans="1:35" ht="12.75" x14ac:dyDescent="0.2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  <c r="AA482" s="73"/>
      <c r="AB482" s="73"/>
      <c r="AC482" s="73"/>
      <c r="AD482" s="73"/>
      <c r="AE482" s="73"/>
      <c r="AF482" s="73"/>
      <c r="AG482" s="73"/>
      <c r="AH482" s="73"/>
      <c r="AI482" s="73"/>
    </row>
    <row r="483" spans="1:35" ht="12.75" x14ac:dyDescent="0.2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  <c r="AA483" s="73"/>
      <c r="AB483" s="73"/>
      <c r="AC483" s="73"/>
      <c r="AD483" s="73"/>
      <c r="AE483" s="73"/>
      <c r="AF483" s="73"/>
      <c r="AG483" s="73"/>
      <c r="AH483" s="73"/>
      <c r="AI483" s="73"/>
    </row>
    <row r="484" spans="1:35" ht="12.75" x14ac:dyDescent="0.2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  <c r="AA484" s="73"/>
      <c r="AB484" s="73"/>
      <c r="AC484" s="73"/>
      <c r="AD484" s="73"/>
      <c r="AE484" s="73"/>
      <c r="AF484" s="73"/>
      <c r="AG484" s="73"/>
      <c r="AH484" s="73"/>
      <c r="AI484" s="73"/>
    </row>
    <row r="485" spans="1:35" ht="12.75" x14ac:dyDescent="0.2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  <c r="AA485" s="73"/>
      <c r="AB485" s="73"/>
      <c r="AC485" s="73"/>
      <c r="AD485" s="73"/>
      <c r="AE485" s="73"/>
      <c r="AF485" s="73"/>
      <c r="AG485" s="73"/>
      <c r="AH485" s="73"/>
      <c r="AI485" s="73"/>
    </row>
    <row r="486" spans="1:35" ht="12.75" x14ac:dyDescent="0.2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  <c r="AA486" s="73"/>
      <c r="AB486" s="73"/>
      <c r="AC486" s="73"/>
      <c r="AD486" s="73"/>
      <c r="AE486" s="73"/>
      <c r="AF486" s="73"/>
      <c r="AG486" s="73"/>
      <c r="AH486" s="73"/>
      <c r="AI486" s="73"/>
    </row>
    <row r="487" spans="1:35" ht="12.75" x14ac:dyDescent="0.2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  <c r="AA487" s="73"/>
      <c r="AB487" s="73"/>
      <c r="AC487" s="73"/>
      <c r="AD487" s="73"/>
      <c r="AE487" s="73"/>
      <c r="AF487" s="73"/>
      <c r="AG487" s="73"/>
      <c r="AH487" s="73"/>
      <c r="AI487" s="73"/>
    </row>
    <row r="488" spans="1:35" ht="12.75" x14ac:dyDescent="0.2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  <c r="AA488" s="73"/>
      <c r="AB488" s="73"/>
      <c r="AC488" s="73"/>
      <c r="AD488" s="73"/>
      <c r="AE488" s="73"/>
      <c r="AF488" s="73"/>
      <c r="AG488" s="73"/>
      <c r="AH488" s="73"/>
      <c r="AI488" s="73"/>
    </row>
    <row r="489" spans="1:35" ht="12.75" x14ac:dyDescent="0.2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  <c r="AA489" s="73"/>
      <c r="AB489" s="73"/>
      <c r="AC489" s="73"/>
      <c r="AD489" s="73"/>
      <c r="AE489" s="73"/>
      <c r="AF489" s="73"/>
      <c r="AG489" s="73"/>
      <c r="AH489" s="73"/>
      <c r="AI489" s="73"/>
    </row>
    <row r="490" spans="1:35" ht="12.75" x14ac:dyDescent="0.2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  <c r="AA490" s="73"/>
      <c r="AB490" s="73"/>
      <c r="AC490" s="73"/>
      <c r="AD490" s="73"/>
      <c r="AE490" s="73"/>
      <c r="AF490" s="73"/>
      <c r="AG490" s="73"/>
      <c r="AH490" s="73"/>
      <c r="AI490" s="73"/>
    </row>
    <row r="491" spans="1:35" ht="12.75" x14ac:dyDescent="0.2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  <c r="AA491" s="73"/>
      <c r="AB491" s="73"/>
      <c r="AC491" s="73"/>
      <c r="AD491" s="73"/>
      <c r="AE491" s="73"/>
      <c r="AF491" s="73"/>
      <c r="AG491" s="73"/>
      <c r="AH491" s="73"/>
      <c r="AI491" s="73"/>
    </row>
    <row r="492" spans="1:35" ht="12.75" x14ac:dyDescent="0.2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  <c r="AA492" s="73"/>
      <c r="AB492" s="73"/>
      <c r="AC492" s="73"/>
      <c r="AD492" s="73"/>
      <c r="AE492" s="73"/>
      <c r="AF492" s="73"/>
      <c r="AG492" s="73"/>
      <c r="AH492" s="73"/>
      <c r="AI492" s="73"/>
    </row>
    <row r="493" spans="1:35" ht="12.75" x14ac:dyDescent="0.2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  <c r="AA493" s="73"/>
      <c r="AB493" s="73"/>
      <c r="AC493" s="73"/>
      <c r="AD493" s="73"/>
      <c r="AE493" s="73"/>
      <c r="AF493" s="73"/>
      <c r="AG493" s="73"/>
      <c r="AH493" s="73"/>
      <c r="AI493" s="73"/>
    </row>
    <row r="494" spans="1:35" ht="12.75" x14ac:dyDescent="0.2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  <c r="AA494" s="73"/>
      <c r="AB494" s="73"/>
      <c r="AC494" s="73"/>
      <c r="AD494" s="73"/>
      <c r="AE494" s="73"/>
      <c r="AF494" s="73"/>
      <c r="AG494" s="73"/>
      <c r="AH494" s="73"/>
      <c r="AI494" s="73"/>
    </row>
    <row r="495" spans="1:35" ht="12.75" x14ac:dyDescent="0.2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  <c r="AA495" s="73"/>
      <c r="AB495" s="73"/>
      <c r="AC495" s="73"/>
      <c r="AD495" s="73"/>
      <c r="AE495" s="73"/>
      <c r="AF495" s="73"/>
      <c r="AG495" s="73"/>
      <c r="AH495" s="73"/>
      <c r="AI495" s="73"/>
    </row>
    <row r="496" spans="1:35" ht="12.75" x14ac:dyDescent="0.2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  <c r="AA496" s="73"/>
      <c r="AB496" s="73"/>
      <c r="AC496" s="73"/>
      <c r="AD496" s="73"/>
      <c r="AE496" s="73"/>
      <c r="AF496" s="73"/>
      <c r="AG496" s="73"/>
      <c r="AH496" s="73"/>
      <c r="AI496" s="73"/>
    </row>
    <row r="497" spans="1:35" ht="12.75" x14ac:dyDescent="0.2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  <c r="AA497" s="73"/>
      <c r="AB497" s="73"/>
      <c r="AC497" s="73"/>
      <c r="AD497" s="73"/>
      <c r="AE497" s="73"/>
      <c r="AF497" s="73"/>
      <c r="AG497" s="73"/>
      <c r="AH497" s="73"/>
      <c r="AI497" s="73"/>
    </row>
    <row r="498" spans="1:35" ht="12.75" x14ac:dyDescent="0.2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  <c r="AA498" s="73"/>
      <c r="AB498" s="73"/>
      <c r="AC498" s="73"/>
      <c r="AD498" s="73"/>
      <c r="AE498" s="73"/>
      <c r="AF498" s="73"/>
      <c r="AG498" s="73"/>
      <c r="AH498" s="73"/>
      <c r="AI498" s="73"/>
    </row>
    <row r="499" spans="1:35" ht="12.75" x14ac:dyDescent="0.2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  <c r="AA499" s="73"/>
      <c r="AB499" s="73"/>
      <c r="AC499" s="73"/>
      <c r="AD499" s="73"/>
      <c r="AE499" s="73"/>
      <c r="AF499" s="73"/>
      <c r="AG499" s="73"/>
      <c r="AH499" s="73"/>
      <c r="AI499" s="73"/>
    </row>
    <row r="500" spans="1:35" ht="12.75" x14ac:dyDescent="0.2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  <c r="AA500" s="73"/>
      <c r="AB500" s="73"/>
      <c r="AC500" s="73"/>
      <c r="AD500" s="73"/>
      <c r="AE500" s="73"/>
      <c r="AF500" s="73"/>
      <c r="AG500" s="73"/>
      <c r="AH500" s="73"/>
      <c r="AI500" s="73"/>
    </row>
    <row r="501" spans="1:35" ht="12.75" x14ac:dyDescent="0.2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  <c r="AA501" s="73"/>
      <c r="AB501" s="73"/>
      <c r="AC501" s="73"/>
      <c r="AD501" s="73"/>
      <c r="AE501" s="73"/>
      <c r="AF501" s="73"/>
      <c r="AG501" s="73"/>
      <c r="AH501" s="73"/>
      <c r="AI501" s="73"/>
    </row>
    <row r="502" spans="1:35" ht="12.75" x14ac:dyDescent="0.2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  <c r="AA502" s="73"/>
      <c r="AB502" s="73"/>
      <c r="AC502" s="73"/>
      <c r="AD502" s="73"/>
      <c r="AE502" s="73"/>
      <c r="AF502" s="73"/>
      <c r="AG502" s="73"/>
      <c r="AH502" s="73"/>
      <c r="AI502" s="73"/>
    </row>
    <row r="503" spans="1:35" ht="12.75" x14ac:dyDescent="0.2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  <c r="AA503" s="73"/>
      <c r="AB503" s="73"/>
      <c r="AC503" s="73"/>
      <c r="AD503" s="73"/>
      <c r="AE503" s="73"/>
      <c r="AF503" s="73"/>
      <c r="AG503" s="73"/>
      <c r="AH503" s="73"/>
      <c r="AI503" s="73"/>
    </row>
    <row r="504" spans="1:35" ht="12.75" x14ac:dyDescent="0.2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  <c r="AA504" s="73"/>
      <c r="AB504" s="73"/>
      <c r="AC504" s="73"/>
      <c r="AD504" s="73"/>
      <c r="AE504" s="73"/>
      <c r="AF504" s="73"/>
      <c r="AG504" s="73"/>
      <c r="AH504" s="73"/>
      <c r="AI504" s="73"/>
    </row>
    <row r="505" spans="1:35" ht="12.75" x14ac:dyDescent="0.2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  <c r="AA505" s="73"/>
      <c r="AB505" s="73"/>
      <c r="AC505" s="73"/>
      <c r="AD505" s="73"/>
      <c r="AE505" s="73"/>
      <c r="AF505" s="73"/>
      <c r="AG505" s="73"/>
      <c r="AH505" s="73"/>
      <c r="AI505" s="73"/>
    </row>
    <row r="506" spans="1:35" ht="12.75" x14ac:dyDescent="0.2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  <c r="AA506" s="73"/>
      <c r="AB506" s="73"/>
      <c r="AC506" s="73"/>
      <c r="AD506" s="73"/>
      <c r="AE506" s="73"/>
      <c r="AF506" s="73"/>
      <c r="AG506" s="73"/>
      <c r="AH506" s="73"/>
      <c r="AI506" s="73"/>
    </row>
    <row r="507" spans="1:35" ht="12.75" x14ac:dyDescent="0.2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  <c r="AA507" s="73"/>
      <c r="AB507" s="73"/>
      <c r="AC507" s="73"/>
      <c r="AD507" s="73"/>
      <c r="AE507" s="73"/>
      <c r="AF507" s="73"/>
      <c r="AG507" s="73"/>
      <c r="AH507" s="73"/>
      <c r="AI507" s="73"/>
    </row>
    <row r="508" spans="1:35" ht="12.75" x14ac:dyDescent="0.2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  <c r="AA508" s="73"/>
      <c r="AB508" s="73"/>
      <c r="AC508" s="73"/>
      <c r="AD508" s="73"/>
      <c r="AE508" s="73"/>
      <c r="AF508" s="73"/>
      <c r="AG508" s="73"/>
      <c r="AH508" s="73"/>
      <c r="AI508" s="73"/>
    </row>
    <row r="509" spans="1:35" ht="12.75" x14ac:dyDescent="0.2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  <c r="AA509" s="73"/>
      <c r="AB509" s="73"/>
      <c r="AC509" s="73"/>
      <c r="AD509" s="73"/>
      <c r="AE509" s="73"/>
      <c r="AF509" s="73"/>
      <c r="AG509" s="73"/>
      <c r="AH509" s="73"/>
      <c r="AI509" s="73"/>
    </row>
    <row r="510" spans="1:35" ht="12.75" x14ac:dyDescent="0.2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  <c r="AA510" s="73"/>
      <c r="AB510" s="73"/>
      <c r="AC510" s="73"/>
      <c r="AD510" s="73"/>
      <c r="AE510" s="73"/>
      <c r="AF510" s="73"/>
      <c r="AG510" s="73"/>
      <c r="AH510" s="73"/>
      <c r="AI510" s="73"/>
    </row>
    <row r="511" spans="1:35" ht="12.75" x14ac:dyDescent="0.2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  <c r="AA511" s="73"/>
      <c r="AB511" s="73"/>
      <c r="AC511" s="73"/>
      <c r="AD511" s="73"/>
      <c r="AE511" s="73"/>
      <c r="AF511" s="73"/>
      <c r="AG511" s="73"/>
      <c r="AH511" s="73"/>
      <c r="AI511" s="73"/>
    </row>
    <row r="512" spans="1:35" ht="12.75" x14ac:dyDescent="0.2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  <c r="AA512" s="73"/>
      <c r="AB512" s="73"/>
      <c r="AC512" s="73"/>
      <c r="AD512" s="73"/>
      <c r="AE512" s="73"/>
      <c r="AF512" s="73"/>
      <c r="AG512" s="73"/>
      <c r="AH512" s="73"/>
      <c r="AI512" s="73"/>
    </row>
    <row r="513" spans="1:35" ht="12.75" x14ac:dyDescent="0.2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  <c r="AA513" s="73"/>
      <c r="AB513" s="73"/>
      <c r="AC513" s="73"/>
      <c r="AD513" s="73"/>
      <c r="AE513" s="73"/>
      <c r="AF513" s="73"/>
      <c r="AG513" s="73"/>
      <c r="AH513" s="73"/>
      <c r="AI513" s="73"/>
    </row>
    <row r="514" spans="1:35" ht="12.75" x14ac:dyDescent="0.2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  <c r="AA514" s="73"/>
      <c r="AB514" s="73"/>
      <c r="AC514" s="73"/>
      <c r="AD514" s="73"/>
      <c r="AE514" s="73"/>
      <c r="AF514" s="73"/>
      <c r="AG514" s="73"/>
      <c r="AH514" s="73"/>
      <c r="AI514" s="73"/>
    </row>
    <row r="515" spans="1:35" ht="12.75" x14ac:dyDescent="0.2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  <c r="AA515" s="73"/>
      <c r="AB515" s="73"/>
      <c r="AC515" s="73"/>
      <c r="AD515" s="73"/>
      <c r="AE515" s="73"/>
      <c r="AF515" s="73"/>
      <c r="AG515" s="73"/>
      <c r="AH515" s="73"/>
      <c r="AI515" s="73"/>
    </row>
    <row r="516" spans="1:35" ht="12.75" x14ac:dyDescent="0.2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  <c r="AA516" s="73"/>
      <c r="AB516" s="73"/>
      <c r="AC516" s="73"/>
      <c r="AD516" s="73"/>
      <c r="AE516" s="73"/>
      <c r="AF516" s="73"/>
      <c r="AG516" s="73"/>
      <c r="AH516" s="73"/>
      <c r="AI516" s="73"/>
    </row>
    <row r="517" spans="1:35" ht="12.75" x14ac:dyDescent="0.2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  <c r="AA517" s="73"/>
      <c r="AB517" s="73"/>
      <c r="AC517" s="73"/>
      <c r="AD517" s="73"/>
      <c r="AE517" s="73"/>
      <c r="AF517" s="73"/>
      <c r="AG517" s="73"/>
      <c r="AH517" s="73"/>
      <c r="AI517" s="73"/>
    </row>
    <row r="518" spans="1:35" ht="12.75" x14ac:dyDescent="0.2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  <c r="AA518" s="73"/>
      <c r="AB518" s="73"/>
      <c r="AC518" s="73"/>
      <c r="AD518" s="73"/>
      <c r="AE518" s="73"/>
      <c r="AF518" s="73"/>
      <c r="AG518" s="73"/>
      <c r="AH518" s="73"/>
      <c r="AI518" s="73"/>
    </row>
    <row r="519" spans="1:35" ht="12.75" x14ac:dyDescent="0.2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  <c r="AA519" s="73"/>
      <c r="AB519" s="73"/>
      <c r="AC519" s="73"/>
      <c r="AD519" s="73"/>
      <c r="AE519" s="73"/>
      <c r="AF519" s="73"/>
      <c r="AG519" s="73"/>
      <c r="AH519" s="73"/>
      <c r="AI519" s="73"/>
    </row>
    <row r="520" spans="1:35" ht="12.75" x14ac:dyDescent="0.2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  <c r="AA520" s="73"/>
      <c r="AB520" s="73"/>
      <c r="AC520" s="73"/>
      <c r="AD520" s="73"/>
      <c r="AE520" s="73"/>
      <c r="AF520" s="73"/>
      <c r="AG520" s="73"/>
      <c r="AH520" s="73"/>
      <c r="AI520" s="73"/>
    </row>
    <row r="521" spans="1:35" ht="12.75" x14ac:dyDescent="0.2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  <c r="AA521" s="73"/>
      <c r="AB521" s="73"/>
      <c r="AC521" s="73"/>
      <c r="AD521" s="73"/>
      <c r="AE521" s="73"/>
      <c r="AF521" s="73"/>
      <c r="AG521" s="73"/>
      <c r="AH521" s="73"/>
      <c r="AI521" s="73"/>
    </row>
    <row r="522" spans="1:35" ht="12.75" x14ac:dyDescent="0.2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  <c r="AA522" s="73"/>
      <c r="AB522" s="73"/>
      <c r="AC522" s="73"/>
      <c r="AD522" s="73"/>
      <c r="AE522" s="73"/>
      <c r="AF522" s="73"/>
      <c r="AG522" s="73"/>
      <c r="AH522" s="73"/>
      <c r="AI522" s="73"/>
    </row>
    <row r="523" spans="1:35" ht="12.75" x14ac:dyDescent="0.2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  <c r="AA523" s="73"/>
      <c r="AB523" s="73"/>
      <c r="AC523" s="73"/>
      <c r="AD523" s="73"/>
      <c r="AE523" s="73"/>
      <c r="AF523" s="73"/>
      <c r="AG523" s="73"/>
      <c r="AH523" s="73"/>
      <c r="AI523" s="73"/>
    </row>
    <row r="524" spans="1:35" ht="12.75" x14ac:dyDescent="0.2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  <c r="AA524" s="73"/>
      <c r="AB524" s="73"/>
      <c r="AC524" s="73"/>
      <c r="AD524" s="73"/>
      <c r="AE524" s="73"/>
      <c r="AF524" s="73"/>
      <c r="AG524" s="73"/>
      <c r="AH524" s="73"/>
      <c r="AI524" s="73"/>
    </row>
    <row r="525" spans="1:35" ht="12.75" x14ac:dyDescent="0.2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  <c r="AA525" s="73"/>
      <c r="AB525" s="73"/>
      <c r="AC525" s="73"/>
      <c r="AD525" s="73"/>
      <c r="AE525" s="73"/>
      <c r="AF525" s="73"/>
      <c r="AG525" s="73"/>
      <c r="AH525" s="73"/>
      <c r="AI525" s="73"/>
    </row>
    <row r="526" spans="1:35" ht="12.75" x14ac:dyDescent="0.2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  <c r="AA526" s="73"/>
      <c r="AB526" s="73"/>
      <c r="AC526" s="73"/>
      <c r="AD526" s="73"/>
      <c r="AE526" s="73"/>
      <c r="AF526" s="73"/>
      <c r="AG526" s="73"/>
      <c r="AH526" s="73"/>
      <c r="AI526" s="73"/>
    </row>
    <row r="527" spans="1:35" ht="12.75" x14ac:dyDescent="0.2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  <c r="AA527" s="73"/>
      <c r="AB527" s="73"/>
      <c r="AC527" s="73"/>
      <c r="AD527" s="73"/>
      <c r="AE527" s="73"/>
      <c r="AF527" s="73"/>
      <c r="AG527" s="73"/>
      <c r="AH527" s="73"/>
      <c r="AI527" s="73"/>
    </row>
    <row r="528" spans="1:35" ht="12.75" x14ac:dyDescent="0.2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  <c r="AA528" s="73"/>
      <c r="AB528" s="73"/>
      <c r="AC528" s="73"/>
      <c r="AD528" s="73"/>
      <c r="AE528" s="73"/>
      <c r="AF528" s="73"/>
      <c r="AG528" s="73"/>
      <c r="AH528" s="73"/>
      <c r="AI528" s="73"/>
    </row>
    <row r="529" spans="1:35" ht="12.75" x14ac:dyDescent="0.2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  <c r="AA529" s="73"/>
      <c r="AB529" s="73"/>
      <c r="AC529" s="73"/>
      <c r="AD529" s="73"/>
      <c r="AE529" s="73"/>
      <c r="AF529" s="73"/>
      <c r="AG529" s="73"/>
      <c r="AH529" s="73"/>
      <c r="AI529" s="73"/>
    </row>
    <row r="530" spans="1:35" ht="12.75" x14ac:dyDescent="0.2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  <c r="AA530" s="73"/>
      <c r="AB530" s="73"/>
      <c r="AC530" s="73"/>
      <c r="AD530" s="73"/>
      <c r="AE530" s="73"/>
      <c r="AF530" s="73"/>
      <c r="AG530" s="73"/>
      <c r="AH530" s="73"/>
      <c r="AI530" s="73"/>
    </row>
    <row r="531" spans="1:35" ht="12.75" x14ac:dyDescent="0.2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  <c r="AA531" s="73"/>
      <c r="AB531" s="73"/>
      <c r="AC531" s="73"/>
      <c r="AD531" s="73"/>
      <c r="AE531" s="73"/>
      <c r="AF531" s="73"/>
      <c r="AG531" s="73"/>
      <c r="AH531" s="73"/>
      <c r="AI531" s="73"/>
    </row>
    <row r="532" spans="1:35" ht="12.75" x14ac:dyDescent="0.2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  <c r="AA532" s="73"/>
      <c r="AB532" s="73"/>
      <c r="AC532" s="73"/>
      <c r="AD532" s="73"/>
      <c r="AE532" s="73"/>
      <c r="AF532" s="73"/>
      <c r="AG532" s="73"/>
      <c r="AH532" s="73"/>
      <c r="AI532" s="73"/>
    </row>
    <row r="533" spans="1:35" ht="12.75" x14ac:dyDescent="0.2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  <c r="AA533" s="73"/>
      <c r="AB533" s="73"/>
      <c r="AC533" s="73"/>
      <c r="AD533" s="73"/>
      <c r="AE533" s="73"/>
      <c r="AF533" s="73"/>
      <c r="AG533" s="73"/>
      <c r="AH533" s="73"/>
      <c r="AI533" s="73"/>
    </row>
    <row r="534" spans="1:35" ht="12.75" x14ac:dyDescent="0.2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  <c r="AA534" s="73"/>
      <c r="AB534" s="73"/>
      <c r="AC534" s="73"/>
      <c r="AD534" s="73"/>
      <c r="AE534" s="73"/>
      <c r="AF534" s="73"/>
      <c r="AG534" s="73"/>
      <c r="AH534" s="73"/>
      <c r="AI534" s="73"/>
    </row>
    <row r="535" spans="1:35" ht="12.75" x14ac:dyDescent="0.2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  <c r="AA535" s="73"/>
      <c r="AB535" s="73"/>
      <c r="AC535" s="73"/>
      <c r="AD535" s="73"/>
      <c r="AE535" s="73"/>
      <c r="AF535" s="73"/>
      <c r="AG535" s="73"/>
      <c r="AH535" s="73"/>
      <c r="AI535" s="73"/>
    </row>
    <row r="536" spans="1:35" ht="12.75" x14ac:dyDescent="0.2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  <c r="AA536" s="73"/>
      <c r="AB536" s="73"/>
      <c r="AC536" s="73"/>
      <c r="AD536" s="73"/>
      <c r="AE536" s="73"/>
      <c r="AF536" s="73"/>
      <c r="AG536" s="73"/>
      <c r="AH536" s="73"/>
      <c r="AI536" s="73"/>
    </row>
    <row r="537" spans="1:35" ht="12.75" x14ac:dyDescent="0.2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  <c r="AA537" s="73"/>
      <c r="AB537" s="73"/>
      <c r="AC537" s="73"/>
      <c r="AD537" s="73"/>
      <c r="AE537" s="73"/>
      <c r="AF537" s="73"/>
      <c r="AG537" s="73"/>
      <c r="AH537" s="73"/>
      <c r="AI537" s="73"/>
    </row>
    <row r="538" spans="1:35" ht="12.75" x14ac:dyDescent="0.2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  <c r="AA538" s="73"/>
      <c r="AB538" s="73"/>
      <c r="AC538" s="73"/>
      <c r="AD538" s="73"/>
      <c r="AE538" s="73"/>
      <c r="AF538" s="73"/>
      <c r="AG538" s="73"/>
      <c r="AH538" s="73"/>
      <c r="AI538" s="73"/>
    </row>
    <row r="539" spans="1:35" ht="12.75" x14ac:dyDescent="0.2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  <c r="AA539" s="73"/>
      <c r="AB539" s="73"/>
      <c r="AC539" s="73"/>
      <c r="AD539" s="73"/>
      <c r="AE539" s="73"/>
      <c r="AF539" s="73"/>
      <c r="AG539" s="73"/>
      <c r="AH539" s="73"/>
      <c r="AI539" s="73"/>
    </row>
    <row r="540" spans="1:35" ht="12.75" x14ac:dyDescent="0.2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  <c r="AA540" s="73"/>
      <c r="AB540" s="73"/>
      <c r="AC540" s="73"/>
      <c r="AD540" s="73"/>
      <c r="AE540" s="73"/>
      <c r="AF540" s="73"/>
      <c r="AG540" s="73"/>
      <c r="AH540" s="73"/>
      <c r="AI540" s="73"/>
    </row>
    <row r="541" spans="1:35" ht="12.75" x14ac:dyDescent="0.2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  <c r="AA541" s="73"/>
      <c r="AB541" s="73"/>
      <c r="AC541" s="73"/>
      <c r="AD541" s="73"/>
      <c r="AE541" s="73"/>
      <c r="AF541" s="73"/>
      <c r="AG541" s="73"/>
      <c r="AH541" s="73"/>
      <c r="AI541" s="73"/>
    </row>
    <row r="542" spans="1:35" ht="12.75" x14ac:dyDescent="0.2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  <c r="AA542" s="73"/>
      <c r="AB542" s="73"/>
      <c r="AC542" s="73"/>
      <c r="AD542" s="73"/>
      <c r="AE542" s="73"/>
      <c r="AF542" s="73"/>
      <c r="AG542" s="73"/>
      <c r="AH542" s="73"/>
      <c r="AI542" s="73"/>
    </row>
    <row r="543" spans="1:35" ht="12.75" x14ac:dyDescent="0.2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  <c r="AA543" s="73"/>
      <c r="AB543" s="73"/>
      <c r="AC543" s="73"/>
      <c r="AD543" s="73"/>
      <c r="AE543" s="73"/>
      <c r="AF543" s="73"/>
      <c r="AG543" s="73"/>
      <c r="AH543" s="73"/>
      <c r="AI543" s="73"/>
    </row>
    <row r="544" spans="1:35" ht="12.75" x14ac:dyDescent="0.2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  <c r="AA544" s="73"/>
      <c r="AB544" s="73"/>
      <c r="AC544" s="73"/>
      <c r="AD544" s="73"/>
      <c r="AE544" s="73"/>
      <c r="AF544" s="73"/>
      <c r="AG544" s="73"/>
      <c r="AH544" s="73"/>
      <c r="AI544" s="73"/>
    </row>
    <row r="545" spans="1:35" ht="12.75" x14ac:dyDescent="0.2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  <c r="AA545" s="73"/>
      <c r="AB545" s="73"/>
      <c r="AC545" s="73"/>
      <c r="AD545" s="73"/>
      <c r="AE545" s="73"/>
      <c r="AF545" s="73"/>
      <c r="AG545" s="73"/>
      <c r="AH545" s="73"/>
      <c r="AI545" s="73"/>
    </row>
    <row r="546" spans="1:35" ht="12.75" x14ac:dyDescent="0.2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  <c r="AA546" s="73"/>
      <c r="AB546" s="73"/>
      <c r="AC546" s="73"/>
      <c r="AD546" s="73"/>
      <c r="AE546" s="73"/>
      <c r="AF546" s="73"/>
      <c r="AG546" s="73"/>
      <c r="AH546" s="73"/>
      <c r="AI546" s="73"/>
    </row>
    <row r="547" spans="1:35" ht="12.75" x14ac:dyDescent="0.2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  <c r="AA547" s="73"/>
      <c r="AB547" s="73"/>
      <c r="AC547" s="73"/>
      <c r="AD547" s="73"/>
      <c r="AE547" s="73"/>
      <c r="AF547" s="73"/>
      <c r="AG547" s="73"/>
      <c r="AH547" s="73"/>
      <c r="AI547" s="73"/>
    </row>
    <row r="548" spans="1:35" ht="12.75" x14ac:dyDescent="0.2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  <c r="AA548" s="73"/>
      <c r="AB548" s="73"/>
      <c r="AC548" s="73"/>
      <c r="AD548" s="73"/>
      <c r="AE548" s="73"/>
      <c r="AF548" s="73"/>
      <c r="AG548" s="73"/>
      <c r="AH548" s="73"/>
      <c r="AI548" s="73"/>
    </row>
    <row r="549" spans="1:35" ht="12.75" x14ac:dyDescent="0.2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  <c r="AA549" s="73"/>
      <c r="AB549" s="73"/>
      <c r="AC549" s="73"/>
      <c r="AD549" s="73"/>
      <c r="AE549" s="73"/>
      <c r="AF549" s="73"/>
      <c r="AG549" s="73"/>
      <c r="AH549" s="73"/>
      <c r="AI549" s="73"/>
    </row>
    <row r="550" spans="1:35" ht="12.75" x14ac:dyDescent="0.2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  <c r="AA550" s="73"/>
      <c r="AB550" s="73"/>
      <c r="AC550" s="73"/>
      <c r="AD550" s="73"/>
      <c r="AE550" s="73"/>
      <c r="AF550" s="73"/>
      <c r="AG550" s="73"/>
      <c r="AH550" s="73"/>
      <c r="AI550" s="73"/>
    </row>
    <row r="551" spans="1:35" ht="12.75" x14ac:dyDescent="0.2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  <c r="AA551" s="73"/>
      <c r="AB551" s="73"/>
      <c r="AC551" s="73"/>
      <c r="AD551" s="73"/>
      <c r="AE551" s="73"/>
      <c r="AF551" s="73"/>
      <c r="AG551" s="73"/>
      <c r="AH551" s="73"/>
      <c r="AI551" s="73"/>
    </row>
    <row r="552" spans="1:35" ht="12.75" x14ac:dyDescent="0.2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  <c r="AA552" s="73"/>
      <c r="AB552" s="73"/>
      <c r="AC552" s="73"/>
      <c r="AD552" s="73"/>
      <c r="AE552" s="73"/>
      <c r="AF552" s="73"/>
      <c r="AG552" s="73"/>
      <c r="AH552" s="73"/>
      <c r="AI552" s="73"/>
    </row>
    <row r="553" spans="1:35" ht="12.75" x14ac:dyDescent="0.2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  <c r="AA553" s="73"/>
      <c r="AB553" s="73"/>
      <c r="AC553" s="73"/>
      <c r="AD553" s="73"/>
      <c r="AE553" s="73"/>
      <c r="AF553" s="73"/>
      <c r="AG553" s="73"/>
      <c r="AH553" s="73"/>
      <c r="AI553" s="73"/>
    </row>
    <row r="554" spans="1:35" ht="12.75" x14ac:dyDescent="0.2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  <c r="AA554" s="73"/>
      <c r="AB554" s="73"/>
      <c r="AC554" s="73"/>
      <c r="AD554" s="73"/>
      <c r="AE554" s="73"/>
      <c r="AF554" s="73"/>
      <c r="AG554" s="73"/>
      <c r="AH554" s="73"/>
      <c r="AI554" s="73"/>
    </row>
    <row r="555" spans="1:35" ht="12.75" x14ac:dyDescent="0.2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  <c r="AA555" s="73"/>
      <c r="AB555" s="73"/>
      <c r="AC555" s="73"/>
      <c r="AD555" s="73"/>
      <c r="AE555" s="73"/>
      <c r="AF555" s="73"/>
      <c r="AG555" s="73"/>
      <c r="AH555" s="73"/>
      <c r="AI555" s="73"/>
    </row>
    <row r="556" spans="1:35" ht="12.75" x14ac:dyDescent="0.2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  <c r="AA556" s="73"/>
      <c r="AB556" s="73"/>
      <c r="AC556" s="73"/>
      <c r="AD556" s="73"/>
      <c r="AE556" s="73"/>
      <c r="AF556" s="73"/>
      <c r="AG556" s="73"/>
      <c r="AH556" s="73"/>
      <c r="AI556" s="73"/>
    </row>
    <row r="557" spans="1:35" ht="12.75" x14ac:dyDescent="0.2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  <c r="AA557" s="73"/>
      <c r="AB557" s="73"/>
      <c r="AC557" s="73"/>
      <c r="AD557" s="73"/>
      <c r="AE557" s="73"/>
      <c r="AF557" s="73"/>
      <c r="AG557" s="73"/>
      <c r="AH557" s="73"/>
      <c r="AI557" s="73"/>
    </row>
    <row r="558" spans="1:35" ht="12.75" x14ac:dyDescent="0.2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  <c r="AA558" s="73"/>
      <c r="AB558" s="73"/>
      <c r="AC558" s="73"/>
      <c r="AD558" s="73"/>
      <c r="AE558" s="73"/>
      <c r="AF558" s="73"/>
      <c r="AG558" s="73"/>
      <c r="AH558" s="73"/>
      <c r="AI558" s="73"/>
    </row>
    <row r="559" spans="1:35" ht="12.75" x14ac:dyDescent="0.2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  <c r="AA559" s="73"/>
      <c r="AB559" s="73"/>
      <c r="AC559" s="73"/>
      <c r="AD559" s="73"/>
      <c r="AE559" s="73"/>
      <c r="AF559" s="73"/>
      <c r="AG559" s="73"/>
      <c r="AH559" s="73"/>
      <c r="AI559" s="73"/>
    </row>
    <row r="560" spans="1:35" ht="12.75" x14ac:dyDescent="0.2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  <c r="AA560" s="73"/>
      <c r="AB560" s="73"/>
      <c r="AC560" s="73"/>
      <c r="AD560" s="73"/>
      <c r="AE560" s="73"/>
      <c r="AF560" s="73"/>
      <c r="AG560" s="73"/>
      <c r="AH560" s="73"/>
      <c r="AI560" s="73"/>
    </row>
    <row r="561" spans="1:35" ht="12.75" x14ac:dyDescent="0.2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  <c r="AA561" s="73"/>
      <c r="AB561" s="73"/>
      <c r="AC561" s="73"/>
      <c r="AD561" s="73"/>
      <c r="AE561" s="73"/>
      <c r="AF561" s="73"/>
      <c r="AG561" s="73"/>
      <c r="AH561" s="73"/>
      <c r="AI561" s="73"/>
    </row>
    <row r="562" spans="1:35" ht="12.75" x14ac:dyDescent="0.2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  <c r="AA562" s="73"/>
      <c r="AB562" s="73"/>
      <c r="AC562" s="73"/>
      <c r="AD562" s="73"/>
      <c r="AE562" s="73"/>
      <c r="AF562" s="73"/>
      <c r="AG562" s="73"/>
      <c r="AH562" s="73"/>
      <c r="AI562" s="73"/>
    </row>
    <row r="563" spans="1:35" ht="12.75" x14ac:dyDescent="0.2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  <c r="AA563" s="73"/>
      <c r="AB563" s="73"/>
      <c r="AC563" s="73"/>
      <c r="AD563" s="73"/>
      <c r="AE563" s="73"/>
      <c r="AF563" s="73"/>
      <c r="AG563" s="73"/>
      <c r="AH563" s="73"/>
      <c r="AI563" s="73"/>
    </row>
    <row r="564" spans="1:35" ht="12.75" x14ac:dyDescent="0.2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  <c r="AA564" s="73"/>
      <c r="AB564" s="73"/>
      <c r="AC564" s="73"/>
      <c r="AD564" s="73"/>
      <c r="AE564" s="73"/>
      <c r="AF564" s="73"/>
      <c r="AG564" s="73"/>
      <c r="AH564" s="73"/>
      <c r="AI564" s="73"/>
    </row>
    <row r="565" spans="1:35" ht="12.75" x14ac:dyDescent="0.2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  <c r="AA565" s="73"/>
      <c r="AB565" s="73"/>
      <c r="AC565" s="73"/>
      <c r="AD565" s="73"/>
      <c r="AE565" s="73"/>
      <c r="AF565" s="73"/>
      <c r="AG565" s="73"/>
      <c r="AH565" s="73"/>
      <c r="AI565" s="73"/>
    </row>
    <row r="566" spans="1:35" ht="12.75" x14ac:dyDescent="0.2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  <c r="AA566" s="73"/>
      <c r="AB566" s="73"/>
      <c r="AC566" s="73"/>
      <c r="AD566" s="73"/>
      <c r="AE566" s="73"/>
      <c r="AF566" s="73"/>
      <c r="AG566" s="73"/>
      <c r="AH566" s="73"/>
      <c r="AI566" s="73"/>
    </row>
    <row r="567" spans="1:35" ht="12.75" x14ac:dyDescent="0.2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  <c r="AA567" s="73"/>
      <c r="AB567" s="73"/>
      <c r="AC567" s="73"/>
      <c r="AD567" s="73"/>
      <c r="AE567" s="73"/>
      <c r="AF567" s="73"/>
      <c r="AG567" s="73"/>
      <c r="AH567" s="73"/>
      <c r="AI567" s="73"/>
    </row>
    <row r="568" spans="1:35" ht="12.75" x14ac:dyDescent="0.2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  <c r="AA568" s="73"/>
      <c r="AB568" s="73"/>
      <c r="AC568" s="73"/>
      <c r="AD568" s="73"/>
      <c r="AE568" s="73"/>
      <c r="AF568" s="73"/>
      <c r="AG568" s="73"/>
      <c r="AH568" s="73"/>
      <c r="AI568" s="73"/>
    </row>
    <row r="569" spans="1:35" ht="12.75" x14ac:dyDescent="0.2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  <c r="AA569" s="73"/>
      <c r="AB569" s="73"/>
      <c r="AC569" s="73"/>
      <c r="AD569" s="73"/>
      <c r="AE569" s="73"/>
      <c r="AF569" s="73"/>
      <c r="AG569" s="73"/>
      <c r="AH569" s="73"/>
      <c r="AI569" s="73"/>
    </row>
    <row r="570" spans="1:35" ht="12.75" x14ac:dyDescent="0.2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  <c r="AA570" s="73"/>
      <c r="AB570" s="73"/>
      <c r="AC570" s="73"/>
      <c r="AD570" s="73"/>
      <c r="AE570" s="73"/>
      <c r="AF570" s="73"/>
      <c r="AG570" s="73"/>
      <c r="AH570" s="73"/>
      <c r="AI570" s="73"/>
    </row>
    <row r="571" spans="1:35" ht="12.75" x14ac:dyDescent="0.2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  <c r="AA571" s="73"/>
      <c r="AB571" s="73"/>
      <c r="AC571" s="73"/>
      <c r="AD571" s="73"/>
      <c r="AE571" s="73"/>
      <c r="AF571" s="73"/>
      <c r="AG571" s="73"/>
      <c r="AH571" s="73"/>
      <c r="AI571" s="73"/>
    </row>
    <row r="572" spans="1:35" ht="12.75" x14ac:dyDescent="0.2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  <c r="AA572" s="73"/>
      <c r="AB572" s="73"/>
      <c r="AC572" s="73"/>
      <c r="AD572" s="73"/>
      <c r="AE572" s="73"/>
      <c r="AF572" s="73"/>
      <c r="AG572" s="73"/>
      <c r="AH572" s="73"/>
      <c r="AI572" s="73"/>
    </row>
    <row r="573" spans="1:35" ht="12.75" x14ac:dyDescent="0.2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  <c r="AA573" s="73"/>
      <c r="AB573" s="73"/>
      <c r="AC573" s="73"/>
      <c r="AD573" s="73"/>
      <c r="AE573" s="73"/>
      <c r="AF573" s="73"/>
      <c r="AG573" s="73"/>
      <c r="AH573" s="73"/>
      <c r="AI573" s="73"/>
    </row>
    <row r="574" spans="1:35" ht="12.75" x14ac:dyDescent="0.2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  <c r="AA574" s="73"/>
      <c r="AB574" s="73"/>
      <c r="AC574" s="73"/>
      <c r="AD574" s="73"/>
      <c r="AE574" s="73"/>
      <c r="AF574" s="73"/>
      <c r="AG574" s="73"/>
      <c r="AH574" s="73"/>
      <c r="AI574" s="73"/>
    </row>
    <row r="575" spans="1:35" ht="12.75" x14ac:dyDescent="0.2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  <c r="AA575" s="73"/>
      <c r="AB575" s="73"/>
      <c r="AC575" s="73"/>
      <c r="AD575" s="73"/>
      <c r="AE575" s="73"/>
      <c r="AF575" s="73"/>
      <c r="AG575" s="73"/>
      <c r="AH575" s="73"/>
      <c r="AI575" s="73"/>
    </row>
    <row r="576" spans="1:35" ht="12.75" x14ac:dyDescent="0.2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  <c r="AA576" s="73"/>
      <c r="AB576" s="73"/>
      <c r="AC576" s="73"/>
      <c r="AD576" s="73"/>
      <c r="AE576" s="73"/>
      <c r="AF576" s="73"/>
      <c r="AG576" s="73"/>
      <c r="AH576" s="73"/>
      <c r="AI576" s="73"/>
    </row>
    <row r="577" spans="1:35" ht="12.75" x14ac:dyDescent="0.2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  <c r="AA577" s="73"/>
      <c r="AB577" s="73"/>
      <c r="AC577" s="73"/>
      <c r="AD577" s="73"/>
      <c r="AE577" s="73"/>
      <c r="AF577" s="73"/>
      <c r="AG577" s="73"/>
      <c r="AH577" s="73"/>
      <c r="AI577" s="73"/>
    </row>
    <row r="578" spans="1:35" ht="12.75" x14ac:dyDescent="0.2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  <c r="AA578" s="73"/>
      <c r="AB578" s="73"/>
      <c r="AC578" s="73"/>
      <c r="AD578" s="73"/>
      <c r="AE578" s="73"/>
      <c r="AF578" s="73"/>
      <c r="AG578" s="73"/>
      <c r="AH578" s="73"/>
      <c r="AI578" s="73"/>
    </row>
    <row r="579" spans="1:35" ht="12.75" x14ac:dyDescent="0.2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  <c r="AA579" s="73"/>
      <c r="AB579" s="73"/>
      <c r="AC579" s="73"/>
      <c r="AD579" s="73"/>
      <c r="AE579" s="73"/>
      <c r="AF579" s="73"/>
      <c r="AG579" s="73"/>
      <c r="AH579" s="73"/>
      <c r="AI579" s="73"/>
    </row>
    <row r="580" spans="1:35" ht="12.75" x14ac:dyDescent="0.2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  <c r="AA580" s="73"/>
      <c r="AB580" s="73"/>
      <c r="AC580" s="73"/>
      <c r="AD580" s="73"/>
      <c r="AE580" s="73"/>
      <c r="AF580" s="73"/>
      <c r="AG580" s="73"/>
      <c r="AH580" s="73"/>
      <c r="AI580" s="73"/>
    </row>
    <row r="581" spans="1:35" ht="12.75" x14ac:dyDescent="0.2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  <c r="AA581" s="73"/>
      <c r="AB581" s="73"/>
      <c r="AC581" s="73"/>
      <c r="AD581" s="73"/>
      <c r="AE581" s="73"/>
      <c r="AF581" s="73"/>
      <c r="AG581" s="73"/>
      <c r="AH581" s="73"/>
      <c r="AI581" s="73"/>
    </row>
    <row r="582" spans="1:35" ht="12.75" x14ac:dyDescent="0.2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  <c r="AA582" s="73"/>
      <c r="AB582" s="73"/>
      <c r="AC582" s="73"/>
      <c r="AD582" s="73"/>
      <c r="AE582" s="73"/>
      <c r="AF582" s="73"/>
      <c r="AG582" s="73"/>
      <c r="AH582" s="73"/>
      <c r="AI582" s="73"/>
    </row>
    <row r="583" spans="1:35" ht="12.75" x14ac:dyDescent="0.2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  <c r="AA583" s="73"/>
      <c r="AB583" s="73"/>
      <c r="AC583" s="73"/>
      <c r="AD583" s="73"/>
      <c r="AE583" s="73"/>
      <c r="AF583" s="73"/>
      <c r="AG583" s="73"/>
      <c r="AH583" s="73"/>
      <c r="AI583" s="73"/>
    </row>
    <row r="584" spans="1:35" ht="12.75" x14ac:dyDescent="0.2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  <c r="AA584" s="73"/>
      <c r="AB584" s="73"/>
      <c r="AC584" s="73"/>
      <c r="AD584" s="73"/>
      <c r="AE584" s="73"/>
      <c r="AF584" s="73"/>
      <c r="AG584" s="73"/>
      <c r="AH584" s="73"/>
      <c r="AI584" s="73"/>
    </row>
    <row r="585" spans="1:35" ht="12.75" x14ac:dyDescent="0.2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  <c r="AA585" s="73"/>
      <c r="AB585" s="73"/>
      <c r="AC585" s="73"/>
      <c r="AD585" s="73"/>
      <c r="AE585" s="73"/>
      <c r="AF585" s="73"/>
      <c r="AG585" s="73"/>
      <c r="AH585" s="73"/>
      <c r="AI585" s="73"/>
    </row>
    <row r="586" spans="1:35" ht="12.75" x14ac:dyDescent="0.2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  <c r="AA586" s="73"/>
      <c r="AB586" s="73"/>
      <c r="AC586" s="73"/>
      <c r="AD586" s="73"/>
      <c r="AE586" s="73"/>
      <c r="AF586" s="73"/>
      <c r="AG586" s="73"/>
      <c r="AH586" s="73"/>
      <c r="AI586" s="73"/>
    </row>
    <row r="587" spans="1:35" ht="12.75" x14ac:dyDescent="0.2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  <c r="AA587" s="73"/>
      <c r="AB587" s="73"/>
      <c r="AC587" s="73"/>
      <c r="AD587" s="73"/>
      <c r="AE587" s="73"/>
      <c r="AF587" s="73"/>
      <c r="AG587" s="73"/>
      <c r="AH587" s="73"/>
      <c r="AI587" s="73"/>
    </row>
    <row r="588" spans="1:35" ht="12.75" x14ac:dyDescent="0.2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  <c r="AA588" s="73"/>
      <c r="AB588" s="73"/>
      <c r="AC588" s="73"/>
      <c r="AD588" s="73"/>
      <c r="AE588" s="73"/>
      <c r="AF588" s="73"/>
      <c r="AG588" s="73"/>
      <c r="AH588" s="73"/>
      <c r="AI588" s="73"/>
    </row>
    <row r="589" spans="1:35" ht="12.75" x14ac:dyDescent="0.2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  <c r="AA589" s="73"/>
      <c r="AB589" s="73"/>
      <c r="AC589" s="73"/>
      <c r="AD589" s="73"/>
      <c r="AE589" s="73"/>
      <c r="AF589" s="73"/>
      <c r="AG589" s="73"/>
      <c r="AH589" s="73"/>
      <c r="AI589" s="73"/>
    </row>
    <row r="590" spans="1:35" ht="12.75" x14ac:dyDescent="0.2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  <c r="AA590" s="73"/>
      <c r="AB590" s="73"/>
      <c r="AC590" s="73"/>
      <c r="AD590" s="73"/>
      <c r="AE590" s="73"/>
      <c r="AF590" s="73"/>
      <c r="AG590" s="73"/>
      <c r="AH590" s="73"/>
      <c r="AI590" s="73"/>
    </row>
    <row r="591" spans="1:35" ht="12.75" x14ac:dyDescent="0.2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  <c r="AA591" s="73"/>
      <c r="AB591" s="73"/>
      <c r="AC591" s="73"/>
      <c r="AD591" s="73"/>
      <c r="AE591" s="73"/>
      <c r="AF591" s="73"/>
      <c r="AG591" s="73"/>
      <c r="AH591" s="73"/>
      <c r="AI591" s="73"/>
    </row>
    <row r="592" spans="1:35" ht="12.75" x14ac:dyDescent="0.2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  <c r="AA592" s="73"/>
      <c r="AB592" s="73"/>
      <c r="AC592" s="73"/>
      <c r="AD592" s="73"/>
      <c r="AE592" s="73"/>
      <c r="AF592" s="73"/>
      <c r="AG592" s="73"/>
      <c r="AH592" s="73"/>
      <c r="AI592" s="73"/>
    </row>
    <row r="593" spans="1:35" ht="12.75" x14ac:dyDescent="0.2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  <c r="AA593" s="73"/>
      <c r="AB593" s="73"/>
      <c r="AC593" s="73"/>
      <c r="AD593" s="73"/>
      <c r="AE593" s="73"/>
      <c r="AF593" s="73"/>
      <c r="AG593" s="73"/>
      <c r="AH593" s="73"/>
      <c r="AI593" s="73"/>
    </row>
    <row r="594" spans="1:35" ht="12.75" x14ac:dyDescent="0.2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  <c r="AA594" s="73"/>
      <c r="AB594" s="73"/>
      <c r="AC594" s="73"/>
      <c r="AD594" s="73"/>
      <c r="AE594" s="73"/>
      <c r="AF594" s="73"/>
      <c r="AG594" s="73"/>
      <c r="AH594" s="73"/>
      <c r="AI594" s="73"/>
    </row>
    <row r="595" spans="1:35" ht="12.75" x14ac:dyDescent="0.2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  <c r="AA595" s="73"/>
      <c r="AB595" s="73"/>
      <c r="AC595" s="73"/>
      <c r="AD595" s="73"/>
      <c r="AE595" s="73"/>
      <c r="AF595" s="73"/>
      <c r="AG595" s="73"/>
      <c r="AH595" s="73"/>
      <c r="AI595" s="73"/>
    </row>
    <row r="596" spans="1:35" ht="12.75" x14ac:dyDescent="0.2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  <c r="AA596" s="73"/>
      <c r="AB596" s="73"/>
      <c r="AC596" s="73"/>
      <c r="AD596" s="73"/>
      <c r="AE596" s="73"/>
      <c r="AF596" s="73"/>
      <c r="AG596" s="73"/>
      <c r="AH596" s="73"/>
      <c r="AI596" s="73"/>
    </row>
    <row r="597" spans="1:35" ht="12.75" x14ac:dyDescent="0.2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  <c r="AA597" s="73"/>
      <c r="AB597" s="73"/>
      <c r="AC597" s="73"/>
      <c r="AD597" s="73"/>
      <c r="AE597" s="73"/>
      <c r="AF597" s="73"/>
      <c r="AG597" s="73"/>
      <c r="AH597" s="73"/>
      <c r="AI597" s="73"/>
    </row>
    <row r="598" spans="1:35" ht="12.75" x14ac:dyDescent="0.2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  <c r="AA598" s="73"/>
      <c r="AB598" s="73"/>
      <c r="AC598" s="73"/>
      <c r="AD598" s="73"/>
      <c r="AE598" s="73"/>
      <c r="AF598" s="73"/>
      <c r="AG598" s="73"/>
      <c r="AH598" s="73"/>
      <c r="AI598" s="73"/>
    </row>
    <row r="599" spans="1:35" ht="12.75" x14ac:dyDescent="0.2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  <c r="AA599" s="73"/>
      <c r="AB599" s="73"/>
      <c r="AC599" s="73"/>
      <c r="AD599" s="73"/>
      <c r="AE599" s="73"/>
      <c r="AF599" s="73"/>
      <c r="AG599" s="73"/>
      <c r="AH599" s="73"/>
      <c r="AI599" s="73"/>
    </row>
    <row r="600" spans="1:35" ht="12.75" x14ac:dyDescent="0.2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  <c r="AA600" s="73"/>
      <c r="AB600" s="73"/>
      <c r="AC600" s="73"/>
      <c r="AD600" s="73"/>
      <c r="AE600" s="73"/>
      <c r="AF600" s="73"/>
      <c r="AG600" s="73"/>
      <c r="AH600" s="73"/>
      <c r="AI600" s="73"/>
    </row>
    <row r="601" spans="1:35" ht="12.75" x14ac:dyDescent="0.2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  <c r="AA601" s="73"/>
      <c r="AB601" s="73"/>
      <c r="AC601" s="73"/>
      <c r="AD601" s="73"/>
      <c r="AE601" s="73"/>
      <c r="AF601" s="73"/>
      <c r="AG601" s="73"/>
      <c r="AH601" s="73"/>
      <c r="AI601" s="73"/>
    </row>
    <row r="602" spans="1:35" ht="12.75" x14ac:dyDescent="0.2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  <c r="AA602" s="73"/>
      <c r="AB602" s="73"/>
      <c r="AC602" s="73"/>
      <c r="AD602" s="73"/>
      <c r="AE602" s="73"/>
      <c r="AF602" s="73"/>
      <c r="AG602" s="73"/>
      <c r="AH602" s="73"/>
      <c r="AI602" s="73"/>
    </row>
    <row r="603" spans="1:35" ht="12.75" x14ac:dyDescent="0.2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  <c r="AA603" s="73"/>
      <c r="AB603" s="73"/>
      <c r="AC603" s="73"/>
      <c r="AD603" s="73"/>
      <c r="AE603" s="73"/>
      <c r="AF603" s="73"/>
      <c r="AG603" s="73"/>
      <c r="AH603" s="73"/>
      <c r="AI603" s="73"/>
    </row>
    <row r="604" spans="1:35" ht="12.75" x14ac:dyDescent="0.2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  <c r="AA604" s="73"/>
      <c r="AB604" s="73"/>
      <c r="AC604" s="73"/>
      <c r="AD604" s="73"/>
      <c r="AE604" s="73"/>
      <c r="AF604" s="73"/>
      <c r="AG604" s="73"/>
      <c r="AH604" s="73"/>
      <c r="AI604" s="73"/>
    </row>
    <row r="605" spans="1:35" ht="12.75" x14ac:dyDescent="0.2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  <c r="AA605" s="73"/>
      <c r="AB605" s="73"/>
      <c r="AC605" s="73"/>
      <c r="AD605" s="73"/>
      <c r="AE605" s="73"/>
      <c r="AF605" s="73"/>
      <c r="AG605" s="73"/>
      <c r="AH605" s="73"/>
      <c r="AI605" s="73"/>
    </row>
    <row r="606" spans="1:35" ht="12.75" x14ac:dyDescent="0.2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  <c r="AA606" s="73"/>
      <c r="AB606" s="73"/>
      <c r="AC606" s="73"/>
      <c r="AD606" s="73"/>
      <c r="AE606" s="73"/>
      <c r="AF606" s="73"/>
      <c r="AG606" s="73"/>
      <c r="AH606" s="73"/>
      <c r="AI606" s="73"/>
    </row>
    <row r="607" spans="1:35" ht="12.75" x14ac:dyDescent="0.2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  <c r="AA607" s="73"/>
      <c r="AB607" s="73"/>
      <c r="AC607" s="73"/>
      <c r="AD607" s="73"/>
      <c r="AE607" s="73"/>
      <c r="AF607" s="73"/>
      <c r="AG607" s="73"/>
      <c r="AH607" s="73"/>
      <c r="AI607" s="73"/>
    </row>
    <row r="608" spans="1:35" ht="12.75" x14ac:dyDescent="0.2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  <c r="AA608" s="73"/>
      <c r="AB608" s="73"/>
      <c r="AC608" s="73"/>
      <c r="AD608" s="73"/>
      <c r="AE608" s="73"/>
      <c r="AF608" s="73"/>
      <c r="AG608" s="73"/>
      <c r="AH608" s="73"/>
      <c r="AI608" s="73"/>
    </row>
    <row r="609" spans="1:35" ht="12.75" x14ac:dyDescent="0.2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  <c r="AA609" s="73"/>
      <c r="AB609" s="73"/>
      <c r="AC609" s="73"/>
      <c r="AD609" s="73"/>
      <c r="AE609" s="73"/>
      <c r="AF609" s="73"/>
      <c r="AG609" s="73"/>
      <c r="AH609" s="73"/>
      <c r="AI609" s="73"/>
    </row>
    <row r="610" spans="1:35" ht="12.75" x14ac:dyDescent="0.2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  <c r="AA610" s="73"/>
      <c r="AB610" s="73"/>
      <c r="AC610" s="73"/>
      <c r="AD610" s="73"/>
      <c r="AE610" s="73"/>
      <c r="AF610" s="73"/>
      <c r="AG610" s="73"/>
      <c r="AH610" s="73"/>
      <c r="AI610" s="73"/>
    </row>
    <row r="611" spans="1:35" ht="12.75" x14ac:dyDescent="0.2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  <c r="AA611" s="73"/>
      <c r="AB611" s="73"/>
      <c r="AC611" s="73"/>
      <c r="AD611" s="73"/>
      <c r="AE611" s="73"/>
      <c r="AF611" s="73"/>
      <c r="AG611" s="73"/>
      <c r="AH611" s="73"/>
      <c r="AI611" s="73"/>
    </row>
    <row r="612" spans="1:35" ht="12.75" x14ac:dyDescent="0.2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  <c r="AA612" s="73"/>
      <c r="AB612" s="73"/>
      <c r="AC612" s="73"/>
      <c r="AD612" s="73"/>
      <c r="AE612" s="73"/>
      <c r="AF612" s="73"/>
      <c r="AG612" s="73"/>
      <c r="AH612" s="73"/>
      <c r="AI612" s="73"/>
    </row>
    <row r="613" spans="1:35" ht="12.75" x14ac:dyDescent="0.2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  <c r="AA613" s="73"/>
      <c r="AB613" s="73"/>
      <c r="AC613" s="73"/>
      <c r="AD613" s="73"/>
      <c r="AE613" s="73"/>
      <c r="AF613" s="73"/>
      <c r="AG613" s="73"/>
      <c r="AH613" s="73"/>
      <c r="AI613" s="73"/>
    </row>
    <row r="614" spans="1:35" ht="12.75" x14ac:dyDescent="0.2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  <c r="AA614" s="73"/>
      <c r="AB614" s="73"/>
      <c r="AC614" s="73"/>
      <c r="AD614" s="73"/>
      <c r="AE614" s="73"/>
      <c r="AF614" s="73"/>
      <c r="AG614" s="73"/>
      <c r="AH614" s="73"/>
      <c r="AI614" s="73"/>
    </row>
    <row r="615" spans="1:35" ht="12.75" x14ac:dyDescent="0.2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  <c r="AA615" s="73"/>
      <c r="AB615" s="73"/>
      <c r="AC615" s="73"/>
      <c r="AD615" s="73"/>
      <c r="AE615" s="73"/>
      <c r="AF615" s="73"/>
      <c r="AG615" s="73"/>
      <c r="AH615" s="73"/>
      <c r="AI615" s="73"/>
    </row>
    <row r="616" spans="1:35" ht="12.75" x14ac:dyDescent="0.2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  <c r="AA616" s="73"/>
      <c r="AB616" s="73"/>
      <c r="AC616" s="73"/>
      <c r="AD616" s="73"/>
      <c r="AE616" s="73"/>
      <c r="AF616" s="73"/>
      <c r="AG616" s="73"/>
      <c r="AH616" s="73"/>
      <c r="AI616" s="73"/>
    </row>
    <row r="617" spans="1:35" ht="12.75" x14ac:dyDescent="0.2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  <c r="AA617" s="73"/>
      <c r="AB617" s="73"/>
      <c r="AC617" s="73"/>
      <c r="AD617" s="73"/>
      <c r="AE617" s="73"/>
      <c r="AF617" s="73"/>
      <c r="AG617" s="73"/>
      <c r="AH617" s="73"/>
      <c r="AI617" s="73"/>
    </row>
    <row r="618" spans="1:35" ht="12.75" x14ac:dyDescent="0.2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  <c r="AA618" s="73"/>
      <c r="AB618" s="73"/>
      <c r="AC618" s="73"/>
      <c r="AD618" s="73"/>
      <c r="AE618" s="73"/>
      <c r="AF618" s="73"/>
      <c r="AG618" s="73"/>
      <c r="AH618" s="73"/>
      <c r="AI618" s="73"/>
    </row>
    <row r="619" spans="1:35" ht="12.75" x14ac:dyDescent="0.2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  <c r="AA619" s="73"/>
      <c r="AB619" s="73"/>
      <c r="AC619" s="73"/>
      <c r="AD619" s="73"/>
      <c r="AE619" s="73"/>
      <c r="AF619" s="73"/>
      <c r="AG619" s="73"/>
      <c r="AH619" s="73"/>
      <c r="AI619" s="73"/>
    </row>
    <row r="620" spans="1:35" ht="12.75" x14ac:dyDescent="0.2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  <c r="AA620" s="73"/>
      <c r="AB620" s="73"/>
      <c r="AC620" s="73"/>
      <c r="AD620" s="73"/>
      <c r="AE620" s="73"/>
      <c r="AF620" s="73"/>
      <c r="AG620" s="73"/>
      <c r="AH620" s="73"/>
      <c r="AI620" s="73"/>
    </row>
    <row r="621" spans="1:35" ht="12.75" x14ac:dyDescent="0.2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  <c r="AA621" s="73"/>
      <c r="AB621" s="73"/>
      <c r="AC621" s="73"/>
      <c r="AD621" s="73"/>
      <c r="AE621" s="73"/>
      <c r="AF621" s="73"/>
      <c r="AG621" s="73"/>
      <c r="AH621" s="73"/>
      <c r="AI621" s="73"/>
    </row>
    <row r="622" spans="1:35" ht="12.75" x14ac:dyDescent="0.2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  <c r="AA622" s="73"/>
      <c r="AB622" s="73"/>
      <c r="AC622" s="73"/>
      <c r="AD622" s="73"/>
      <c r="AE622" s="73"/>
      <c r="AF622" s="73"/>
      <c r="AG622" s="73"/>
      <c r="AH622" s="73"/>
      <c r="AI622" s="73"/>
    </row>
    <row r="623" spans="1:35" ht="12.75" x14ac:dyDescent="0.2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  <c r="AA623" s="73"/>
      <c r="AB623" s="73"/>
      <c r="AC623" s="73"/>
      <c r="AD623" s="73"/>
      <c r="AE623" s="73"/>
      <c r="AF623" s="73"/>
      <c r="AG623" s="73"/>
      <c r="AH623" s="73"/>
      <c r="AI623" s="73"/>
    </row>
    <row r="624" spans="1:35" ht="12.75" x14ac:dyDescent="0.2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  <c r="AA624" s="73"/>
      <c r="AB624" s="73"/>
      <c r="AC624" s="73"/>
      <c r="AD624" s="73"/>
      <c r="AE624" s="73"/>
      <c r="AF624" s="73"/>
      <c r="AG624" s="73"/>
      <c r="AH624" s="73"/>
      <c r="AI624" s="73"/>
    </row>
    <row r="625" spans="1:35" ht="12.75" x14ac:dyDescent="0.2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  <c r="AA625" s="73"/>
      <c r="AB625" s="73"/>
      <c r="AC625" s="73"/>
      <c r="AD625" s="73"/>
      <c r="AE625" s="73"/>
      <c r="AF625" s="73"/>
      <c r="AG625" s="73"/>
      <c r="AH625" s="73"/>
      <c r="AI625" s="73"/>
    </row>
    <row r="626" spans="1:35" ht="12.75" x14ac:dyDescent="0.2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  <c r="AA626" s="73"/>
      <c r="AB626" s="73"/>
      <c r="AC626" s="73"/>
      <c r="AD626" s="73"/>
      <c r="AE626" s="73"/>
      <c r="AF626" s="73"/>
      <c r="AG626" s="73"/>
      <c r="AH626" s="73"/>
      <c r="AI626" s="73"/>
    </row>
    <row r="627" spans="1:35" ht="12.75" x14ac:dyDescent="0.2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  <c r="AA627" s="73"/>
      <c r="AB627" s="73"/>
      <c r="AC627" s="73"/>
      <c r="AD627" s="73"/>
      <c r="AE627" s="73"/>
      <c r="AF627" s="73"/>
      <c r="AG627" s="73"/>
      <c r="AH627" s="73"/>
      <c r="AI627" s="73"/>
    </row>
    <row r="628" spans="1:35" ht="12.75" x14ac:dyDescent="0.2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  <c r="AA628" s="73"/>
      <c r="AB628" s="73"/>
      <c r="AC628" s="73"/>
      <c r="AD628" s="73"/>
      <c r="AE628" s="73"/>
      <c r="AF628" s="73"/>
      <c r="AG628" s="73"/>
      <c r="AH628" s="73"/>
      <c r="AI628" s="73"/>
    </row>
    <row r="629" spans="1:35" ht="12.75" x14ac:dyDescent="0.2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  <c r="AA629" s="73"/>
      <c r="AB629" s="73"/>
      <c r="AC629" s="73"/>
      <c r="AD629" s="73"/>
      <c r="AE629" s="73"/>
      <c r="AF629" s="73"/>
      <c r="AG629" s="73"/>
      <c r="AH629" s="73"/>
      <c r="AI629" s="73"/>
    </row>
    <row r="630" spans="1:35" ht="12.75" x14ac:dyDescent="0.2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  <c r="AA630" s="73"/>
      <c r="AB630" s="73"/>
      <c r="AC630" s="73"/>
      <c r="AD630" s="73"/>
      <c r="AE630" s="73"/>
      <c r="AF630" s="73"/>
      <c r="AG630" s="73"/>
      <c r="AH630" s="73"/>
      <c r="AI630" s="73"/>
    </row>
    <row r="631" spans="1:35" ht="12.75" x14ac:dyDescent="0.2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  <c r="AA631" s="73"/>
      <c r="AB631" s="73"/>
      <c r="AC631" s="73"/>
      <c r="AD631" s="73"/>
      <c r="AE631" s="73"/>
      <c r="AF631" s="73"/>
      <c r="AG631" s="73"/>
      <c r="AH631" s="73"/>
      <c r="AI631" s="73"/>
    </row>
    <row r="632" spans="1:35" ht="12.75" x14ac:dyDescent="0.2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  <c r="AA632" s="73"/>
      <c r="AB632" s="73"/>
      <c r="AC632" s="73"/>
      <c r="AD632" s="73"/>
      <c r="AE632" s="73"/>
      <c r="AF632" s="73"/>
      <c r="AG632" s="73"/>
      <c r="AH632" s="73"/>
      <c r="AI632" s="73"/>
    </row>
    <row r="633" spans="1:35" ht="12.75" x14ac:dyDescent="0.2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  <c r="AA633" s="73"/>
      <c r="AB633" s="73"/>
      <c r="AC633" s="73"/>
      <c r="AD633" s="73"/>
      <c r="AE633" s="73"/>
      <c r="AF633" s="73"/>
      <c r="AG633" s="73"/>
      <c r="AH633" s="73"/>
      <c r="AI633" s="73"/>
    </row>
    <row r="634" spans="1:35" ht="12.75" x14ac:dyDescent="0.2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  <c r="AA634" s="73"/>
      <c r="AB634" s="73"/>
      <c r="AC634" s="73"/>
      <c r="AD634" s="73"/>
      <c r="AE634" s="73"/>
      <c r="AF634" s="73"/>
      <c r="AG634" s="73"/>
      <c r="AH634" s="73"/>
      <c r="AI634" s="73"/>
    </row>
    <row r="635" spans="1:35" ht="12.75" x14ac:dyDescent="0.2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  <c r="AA635" s="73"/>
      <c r="AB635" s="73"/>
      <c r="AC635" s="73"/>
      <c r="AD635" s="73"/>
      <c r="AE635" s="73"/>
      <c r="AF635" s="73"/>
      <c r="AG635" s="73"/>
      <c r="AH635" s="73"/>
      <c r="AI635" s="73"/>
    </row>
    <row r="636" spans="1:35" ht="12.75" x14ac:dyDescent="0.2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  <c r="AA636" s="73"/>
      <c r="AB636" s="73"/>
      <c r="AC636" s="73"/>
      <c r="AD636" s="73"/>
      <c r="AE636" s="73"/>
      <c r="AF636" s="73"/>
      <c r="AG636" s="73"/>
      <c r="AH636" s="73"/>
      <c r="AI636" s="73"/>
    </row>
    <row r="637" spans="1:35" ht="12.75" x14ac:dyDescent="0.2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  <c r="AA637" s="73"/>
      <c r="AB637" s="73"/>
      <c r="AC637" s="73"/>
      <c r="AD637" s="73"/>
      <c r="AE637" s="73"/>
      <c r="AF637" s="73"/>
      <c r="AG637" s="73"/>
      <c r="AH637" s="73"/>
      <c r="AI637" s="73"/>
    </row>
    <row r="638" spans="1:35" ht="12.75" x14ac:dyDescent="0.2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  <c r="AA638" s="73"/>
      <c r="AB638" s="73"/>
      <c r="AC638" s="73"/>
      <c r="AD638" s="73"/>
      <c r="AE638" s="73"/>
      <c r="AF638" s="73"/>
      <c r="AG638" s="73"/>
      <c r="AH638" s="73"/>
      <c r="AI638" s="73"/>
    </row>
    <row r="639" spans="1:35" ht="12.75" x14ac:dyDescent="0.2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  <c r="AA639" s="73"/>
      <c r="AB639" s="73"/>
      <c r="AC639" s="73"/>
      <c r="AD639" s="73"/>
      <c r="AE639" s="73"/>
      <c r="AF639" s="73"/>
      <c r="AG639" s="73"/>
      <c r="AH639" s="73"/>
      <c r="AI639" s="73"/>
    </row>
    <row r="640" spans="1:35" ht="12.75" x14ac:dyDescent="0.2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  <c r="AA640" s="73"/>
      <c r="AB640" s="73"/>
      <c r="AC640" s="73"/>
      <c r="AD640" s="73"/>
      <c r="AE640" s="73"/>
      <c r="AF640" s="73"/>
      <c r="AG640" s="73"/>
      <c r="AH640" s="73"/>
      <c r="AI640" s="73"/>
    </row>
    <row r="641" spans="1:35" ht="12.75" x14ac:dyDescent="0.2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  <c r="AA641" s="73"/>
      <c r="AB641" s="73"/>
      <c r="AC641" s="73"/>
      <c r="AD641" s="73"/>
      <c r="AE641" s="73"/>
      <c r="AF641" s="73"/>
      <c r="AG641" s="73"/>
      <c r="AH641" s="73"/>
      <c r="AI641" s="73"/>
    </row>
    <row r="642" spans="1:35" ht="12.75" x14ac:dyDescent="0.2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  <c r="AA642" s="73"/>
      <c r="AB642" s="73"/>
      <c r="AC642" s="73"/>
      <c r="AD642" s="73"/>
      <c r="AE642" s="73"/>
      <c r="AF642" s="73"/>
      <c r="AG642" s="73"/>
      <c r="AH642" s="73"/>
      <c r="AI642" s="73"/>
    </row>
    <row r="643" spans="1:35" ht="12.75" x14ac:dyDescent="0.2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  <c r="AA643" s="73"/>
      <c r="AB643" s="73"/>
      <c r="AC643" s="73"/>
      <c r="AD643" s="73"/>
      <c r="AE643" s="73"/>
      <c r="AF643" s="73"/>
      <c r="AG643" s="73"/>
      <c r="AH643" s="73"/>
      <c r="AI643" s="73"/>
    </row>
    <row r="644" spans="1:35" ht="12.75" x14ac:dyDescent="0.2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  <c r="AA644" s="73"/>
      <c r="AB644" s="73"/>
      <c r="AC644" s="73"/>
      <c r="AD644" s="73"/>
      <c r="AE644" s="73"/>
      <c r="AF644" s="73"/>
      <c r="AG644" s="73"/>
      <c r="AH644" s="73"/>
      <c r="AI644" s="73"/>
    </row>
    <row r="645" spans="1:35" ht="12.75" x14ac:dyDescent="0.2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  <c r="AA645" s="73"/>
      <c r="AB645" s="73"/>
      <c r="AC645" s="73"/>
      <c r="AD645" s="73"/>
      <c r="AE645" s="73"/>
      <c r="AF645" s="73"/>
      <c r="AG645" s="73"/>
      <c r="AH645" s="73"/>
      <c r="AI645" s="73"/>
    </row>
    <row r="646" spans="1:35" ht="12.75" x14ac:dyDescent="0.2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  <c r="AA646" s="73"/>
      <c r="AB646" s="73"/>
      <c r="AC646" s="73"/>
      <c r="AD646" s="73"/>
      <c r="AE646" s="73"/>
      <c r="AF646" s="73"/>
      <c r="AG646" s="73"/>
      <c r="AH646" s="73"/>
      <c r="AI646" s="73"/>
    </row>
    <row r="647" spans="1:35" ht="12.75" x14ac:dyDescent="0.2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  <c r="AA647" s="73"/>
      <c r="AB647" s="73"/>
      <c r="AC647" s="73"/>
      <c r="AD647" s="73"/>
      <c r="AE647" s="73"/>
      <c r="AF647" s="73"/>
      <c r="AG647" s="73"/>
      <c r="AH647" s="73"/>
      <c r="AI647" s="73"/>
    </row>
    <row r="648" spans="1:35" ht="12.75" x14ac:dyDescent="0.2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  <c r="AA648" s="73"/>
      <c r="AB648" s="73"/>
      <c r="AC648" s="73"/>
      <c r="AD648" s="73"/>
      <c r="AE648" s="73"/>
      <c r="AF648" s="73"/>
      <c r="AG648" s="73"/>
      <c r="AH648" s="73"/>
      <c r="AI648" s="73"/>
    </row>
    <row r="649" spans="1:35" ht="12.75" x14ac:dyDescent="0.2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  <c r="AA649" s="73"/>
      <c r="AB649" s="73"/>
      <c r="AC649" s="73"/>
      <c r="AD649" s="73"/>
      <c r="AE649" s="73"/>
      <c r="AF649" s="73"/>
      <c r="AG649" s="73"/>
      <c r="AH649" s="73"/>
      <c r="AI649" s="73"/>
    </row>
    <row r="650" spans="1:35" ht="12.75" x14ac:dyDescent="0.2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  <c r="AA650" s="73"/>
      <c r="AB650" s="73"/>
      <c r="AC650" s="73"/>
      <c r="AD650" s="73"/>
      <c r="AE650" s="73"/>
      <c r="AF650" s="73"/>
      <c r="AG650" s="73"/>
      <c r="AH650" s="73"/>
      <c r="AI650" s="73"/>
    </row>
    <row r="651" spans="1:35" ht="12.75" x14ac:dyDescent="0.2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  <c r="AA651" s="73"/>
      <c r="AB651" s="73"/>
      <c r="AC651" s="73"/>
      <c r="AD651" s="73"/>
      <c r="AE651" s="73"/>
      <c r="AF651" s="73"/>
      <c r="AG651" s="73"/>
      <c r="AH651" s="73"/>
      <c r="AI651" s="73"/>
    </row>
    <row r="652" spans="1:35" ht="12.75" x14ac:dyDescent="0.2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  <c r="AA652" s="73"/>
      <c r="AB652" s="73"/>
      <c r="AC652" s="73"/>
      <c r="AD652" s="73"/>
      <c r="AE652" s="73"/>
      <c r="AF652" s="73"/>
      <c r="AG652" s="73"/>
      <c r="AH652" s="73"/>
      <c r="AI652" s="73"/>
    </row>
    <row r="653" spans="1:35" ht="12.75" x14ac:dyDescent="0.2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  <c r="AA653" s="73"/>
      <c r="AB653" s="73"/>
      <c r="AC653" s="73"/>
      <c r="AD653" s="73"/>
      <c r="AE653" s="73"/>
      <c r="AF653" s="73"/>
      <c r="AG653" s="73"/>
      <c r="AH653" s="73"/>
      <c r="AI653" s="73"/>
    </row>
    <row r="654" spans="1:35" ht="12.75" x14ac:dyDescent="0.2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  <c r="AA654" s="73"/>
      <c r="AB654" s="73"/>
      <c r="AC654" s="73"/>
      <c r="AD654" s="73"/>
      <c r="AE654" s="73"/>
      <c r="AF654" s="73"/>
      <c r="AG654" s="73"/>
      <c r="AH654" s="73"/>
      <c r="AI654" s="73"/>
    </row>
    <row r="655" spans="1:35" ht="12.75" x14ac:dyDescent="0.2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  <c r="AA655" s="73"/>
      <c r="AB655" s="73"/>
      <c r="AC655" s="73"/>
      <c r="AD655" s="73"/>
      <c r="AE655" s="73"/>
      <c r="AF655" s="73"/>
      <c r="AG655" s="73"/>
      <c r="AH655" s="73"/>
      <c r="AI655" s="73"/>
    </row>
    <row r="656" spans="1:35" ht="12.75" x14ac:dyDescent="0.2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  <c r="AA656" s="73"/>
      <c r="AB656" s="73"/>
      <c r="AC656" s="73"/>
      <c r="AD656" s="73"/>
      <c r="AE656" s="73"/>
      <c r="AF656" s="73"/>
      <c r="AG656" s="73"/>
      <c r="AH656" s="73"/>
      <c r="AI656" s="73"/>
    </row>
    <row r="657" spans="1:35" ht="12.75" x14ac:dyDescent="0.2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  <c r="AA657" s="73"/>
      <c r="AB657" s="73"/>
      <c r="AC657" s="73"/>
      <c r="AD657" s="73"/>
      <c r="AE657" s="73"/>
      <c r="AF657" s="73"/>
      <c r="AG657" s="73"/>
      <c r="AH657" s="73"/>
      <c r="AI657" s="73"/>
    </row>
    <row r="658" spans="1:35" ht="12.75" x14ac:dyDescent="0.2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  <c r="AA658" s="73"/>
      <c r="AB658" s="73"/>
      <c r="AC658" s="73"/>
      <c r="AD658" s="73"/>
      <c r="AE658" s="73"/>
      <c r="AF658" s="73"/>
      <c r="AG658" s="73"/>
      <c r="AH658" s="73"/>
      <c r="AI658" s="73"/>
    </row>
    <row r="659" spans="1:35" ht="12.75" x14ac:dyDescent="0.2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  <c r="AA659" s="73"/>
      <c r="AB659" s="73"/>
      <c r="AC659" s="73"/>
      <c r="AD659" s="73"/>
      <c r="AE659" s="73"/>
      <c r="AF659" s="73"/>
      <c r="AG659" s="73"/>
      <c r="AH659" s="73"/>
      <c r="AI659" s="73"/>
    </row>
    <row r="660" spans="1:35" ht="12.75" x14ac:dyDescent="0.2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  <c r="AA660" s="73"/>
      <c r="AB660" s="73"/>
      <c r="AC660" s="73"/>
      <c r="AD660" s="73"/>
      <c r="AE660" s="73"/>
      <c r="AF660" s="73"/>
      <c r="AG660" s="73"/>
      <c r="AH660" s="73"/>
      <c r="AI660" s="73"/>
    </row>
    <row r="661" spans="1:35" ht="12.75" x14ac:dyDescent="0.2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  <c r="AA661" s="73"/>
      <c r="AB661" s="73"/>
      <c r="AC661" s="73"/>
      <c r="AD661" s="73"/>
      <c r="AE661" s="73"/>
      <c r="AF661" s="73"/>
      <c r="AG661" s="73"/>
      <c r="AH661" s="73"/>
      <c r="AI661" s="73"/>
    </row>
    <row r="662" spans="1:35" ht="12.75" x14ac:dyDescent="0.2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  <c r="AA662" s="73"/>
      <c r="AB662" s="73"/>
      <c r="AC662" s="73"/>
      <c r="AD662" s="73"/>
      <c r="AE662" s="73"/>
      <c r="AF662" s="73"/>
      <c r="AG662" s="73"/>
      <c r="AH662" s="73"/>
      <c r="AI662" s="73"/>
    </row>
    <row r="663" spans="1:35" ht="12.75" x14ac:dyDescent="0.2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  <c r="AA663" s="73"/>
      <c r="AB663" s="73"/>
      <c r="AC663" s="73"/>
      <c r="AD663" s="73"/>
      <c r="AE663" s="73"/>
      <c r="AF663" s="73"/>
      <c r="AG663" s="73"/>
      <c r="AH663" s="73"/>
      <c r="AI663" s="73"/>
    </row>
    <row r="664" spans="1:35" ht="12.75" x14ac:dyDescent="0.2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  <c r="AA664" s="73"/>
      <c r="AB664" s="73"/>
      <c r="AC664" s="73"/>
      <c r="AD664" s="73"/>
      <c r="AE664" s="73"/>
      <c r="AF664" s="73"/>
      <c r="AG664" s="73"/>
      <c r="AH664" s="73"/>
      <c r="AI664" s="73"/>
    </row>
    <row r="665" spans="1:35" ht="12.75" x14ac:dyDescent="0.2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  <c r="AA665" s="73"/>
      <c r="AB665" s="73"/>
      <c r="AC665" s="73"/>
      <c r="AD665" s="73"/>
      <c r="AE665" s="73"/>
      <c r="AF665" s="73"/>
      <c r="AG665" s="73"/>
      <c r="AH665" s="73"/>
      <c r="AI665" s="73"/>
    </row>
    <row r="666" spans="1:35" ht="12.75" x14ac:dyDescent="0.2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  <c r="AA666" s="73"/>
      <c r="AB666" s="73"/>
      <c r="AC666" s="73"/>
      <c r="AD666" s="73"/>
      <c r="AE666" s="73"/>
      <c r="AF666" s="73"/>
      <c r="AG666" s="73"/>
      <c r="AH666" s="73"/>
      <c r="AI666" s="73"/>
    </row>
    <row r="667" spans="1:35" ht="12.75" x14ac:dyDescent="0.2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  <c r="AA667" s="73"/>
      <c r="AB667" s="73"/>
      <c r="AC667" s="73"/>
      <c r="AD667" s="73"/>
      <c r="AE667" s="73"/>
      <c r="AF667" s="73"/>
      <c r="AG667" s="73"/>
      <c r="AH667" s="73"/>
      <c r="AI667" s="73"/>
    </row>
    <row r="668" spans="1:35" ht="12.75" x14ac:dyDescent="0.2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  <c r="AA668" s="73"/>
      <c r="AB668" s="73"/>
      <c r="AC668" s="73"/>
      <c r="AD668" s="73"/>
      <c r="AE668" s="73"/>
      <c r="AF668" s="73"/>
      <c r="AG668" s="73"/>
      <c r="AH668" s="73"/>
      <c r="AI668" s="73"/>
    </row>
    <row r="669" spans="1:35" ht="12.75" x14ac:dyDescent="0.2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  <c r="AA669" s="73"/>
      <c r="AB669" s="73"/>
      <c r="AC669" s="73"/>
      <c r="AD669" s="73"/>
      <c r="AE669" s="73"/>
      <c r="AF669" s="73"/>
      <c r="AG669" s="73"/>
      <c r="AH669" s="73"/>
      <c r="AI669" s="73"/>
    </row>
    <row r="670" spans="1:35" ht="12.75" x14ac:dyDescent="0.2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  <c r="AA670" s="73"/>
      <c r="AB670" s="73"/>
      <c r="AC670" s="73"/>
      <c r="AD670" s="73"/>
      <c r="AE670" s="73"/>
      <c r="AF670" s="73"/>
      <c r="AG670" s="73"/>
      <c r="AH670" s="73"/>
      <c r="AI670" s="73"/>
    </row>
    <row r="671" spans="1:35" ht="12.75" x14ac:dyDescent="0.2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  <c r="AA671" s="73"/>
      <c r="AB671" s="73"/>
      <c r="AC671" s="73"/>
      <c r="AD671" s="73"/>
      <c r="AE671" s="73"/>
      <c r="AF671" s="73"/>
      <c r="AG671" s="73"/>
      <c r="AH671" s="73"/>
      <c r="AI671" s="73"/>
    </row>
    <row r="672" spans="1:35" ht="12.75" x14ac:dyDescent="0.2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  <c r="AA672" s="73"/>
      <c r="AB672" s="73"/>
      <c r="AC672" s="73"/>
      <c r="AD672" s="73"/>
      <c r="AE672" s="73"/>
      <c r="AF672" s="73"/>
      <c r="AG672" s="73"/>
      <c r="AH672" s="73"/>
      <c r="AI672" s="73"/>
    </row>
    <row r="673" spans="1:35" ht="12.75" x14ac:dyDescent="0.2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  <c r="AA673" s="73"/>
      <c r="AB673" s="73"/>
      <c r="AC673" s="73"/>
      <c r="AD673" s="73"/>
      <c r="AE673" s="73"/>
      <c r="AF673" s="73"/>
      <c r="AG673" s="73"/>
      <c r="AH673" s="73"/>
      <c r="AI673" s="73"/>
    </row>
    <row r="674" spans="1:35" ht="12.75" x14ac:dyDescent="0.2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  <c r="AA674" s="73"/>
      <c r="AB674" s="73"/>
      <c r="AC674" s="73"/>
      <c r="AD674" s="73"/>
      <c r="AE674" s="73"/>
      <c r="AF674" s="73"/>
      <c r="AG674" s="73"/>
      <c r="AH674" s="73"/>
      <c r="AI674" s="73"/>
    </row>
    <row r="675" spans="1:35" ht="12.75" x14ac:dyDescent="0.2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  <c r="AA675" s="73"/>
      <c r="AB675" s="73"/>
      <c r="AC675" s="73"/>
      <c r="AD675" s="73"/>
      <c r="AE675" s="73"/>
      <c r="AF675" s="73"/>
      <c r="AG675" s="73"/>
      <c r="AH675" s="73"/>
      <c r="AI675" s="73"/>
    </row>
    <row r="676" spans="1:35" ht="12.75" x14ac:dyDescent="0.2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  <c r="AA676" s="73"/>
      <c r="AB676" s="73"/>
      <c r="AC676" s="73"/>
      <c r="AD676" s="73"/>
      <c r="AE676" s="73"/>
      <c r="AF676" s="73"/>
      <c r="AG676" s="73"/>
      <c r="AH676" s="73"/>
      <c r="AI676" s="73"/>
    </row>
    <row r="677" spans="1:35" ht="12.75" x14ac:dyDescent="0.2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  <c r="AA677" s="73"/>
      <c r="AB677" s="73"/>
      <c r="AC677" s="73"/>
      <c r="AD677" s="73"/>
      <c r="AE677" s="73"/>
      <c r="AF677" s="73"/>
      <c r="AG677" s="73"/>
      <c r="AH677" s="73"/>
      <c r="AI677" s="73"/>
    </row>
    <row r="678" spans="1:35" ht="12.75" x14ac:dyDescent="0.2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  <c r="AA678" s="73"/>
      <c r="AB678" s="73"/>
      <c r="AC678" s="73"/>
      <c r="AD678" s="73"/>
      <c r="AE678" s="73"/>
      <c r="AF678" s="73"/>
      <c r="AG678" s="73"/>
      <c r="AH678" s="73"/>
      <c r="AI678" s="73"/>
    </row>
    <row r="679" spans="1:35" ht="12.75" x14ac:dyDescent="0.2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  <c r="AA679" s="73"/>
      <c r="AB679" s="73"/>
      <c r="AC679" s="73"/>
      <c r="AD679" s="73"/>
      <c r="AE679" s="73"/>
      <c r="AF679" s="73"/>
      <c r="AG679" s="73"/>
      <c r="AH679" s="73"/>
      <c r="AI679" s="73"/>
    </row>
    <row r="680" spans="1:35" ht="12.75" x14ac:dyDescent="0.2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  <c r="AA680" s="73"/>
      <c r="AB680" s="73"/>
      <c r="AC680" s="73"/>
      <c r="AD680" s="73"/>
      <c r="AE680" s="73"/>
      <c r="AF680" s="73"/>
      <c r="AG680" s="73"/>
      <c r="AH680" s="73"/>
      <c r="AI680" s="73"/>
    </row>
    <row r="681" spans="1:35" ht="12.75" x14ac:dyDescent="0.2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  <c r="AA681" s="73"/>
      <c r="AB681" s="73"/>
      <c r="AC681" s="73"/>
      <c r="AD681" s="73"/>
      <c r="AE681" s="73"/>
      <c r="AF681" s="73"/>
      <c r="AG681" s="73"/>
      <c r="AH681" s="73"/>
      <c r="AI681" s="73"/>
    </row>
    <row r="682" spans="1:35" ht="12.75" x14ac:dyDescent="0.2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  <c r="AA682" s="73"/>
      <c r="AB682" s="73"/>
      <c r="AC682" s="73"/>
      <c r="AD682" s="73"/>
      <c r="AE682" s="73"/>
      <c r="AF682" s="73"/>
      <c r="AG682" s="73"/>
      <c r="AH682" s="73"/>
      <c r="AI682" s="73"/>
    </row>
    <row r="683" spans="1:35" ht="12.75" x14ac:dyDescent="0.2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  <c r="AA683" s="73"/>
      <c r="AB683" s="73"/>
      <c r="AC683" s="73"/>
      <c r="AD683" s="73"/>
      <c r="AE683" s="73"/>
      <c r="AF683" s="73"/>
      <c r="AG683" s="73"/>
      <c r="AH683" s="73"/>
      <c r="AI683" s="73"/>
    </row>
    <row r="684" spans="1:35" ht="12.75" x14ac:dyDescent="0.2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  <c r="AA684" s="73"/>
      <c r="AB684" s="73"/>
      <c r="AC684" s="73"/>
      <c r="AD684" s="73"/>
      <c r="AE684" s="73"/>
      <c r="AF684" s="73"/>
      <c r="AG684" s="73"/>
      <c r="AH684" s="73"/>
      <c r="AI684" s="73"/>
    </row>
    <row r="685" spans="1:35" ht="12.75" x14ac:dyDescent="0.2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  <c r="AA685" s="73"/>
      <c r="AB685" s="73"/>
      <c r="AC685" s="73"/>
      <c r="AD685" s="73"/>
      <c r="AE685" s="73"/>
      <c r="AF685" s="73"/>
      <c r="AG685" s="73"/>
      <c r="AH685" s="73"/>
      <c r="AI685" s="73"/>
    </row>
    <row r="686" spans="1:35" ht="12.75" x14ac:dyDescent="0.2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  <c r="AA686" s="73"/>
      <c r="AB686" s="73"/>
      <c r="AC686" s="73"/>
      <c r="AD686" s="73"/>
      <c r="AE686" s="73"/>
      <c r="AF686" s="73"/>
      <c r="AG686" s="73"/>
      <c r="AH686" s="73"/>
      <c r="AI686" s="73"/>
    </row>
    <row r="687" spans="1:35" ht="12.75" x14ac:dyDescent="0.2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  <c r="AA687" s="73"/>
      <c r="AB687" s="73"/>
      <c r="AC687" s="73"/>
      <c r="AD687" s="73"/>
      <c r="AE687" s="73"/>
      <c r="AF687" s="73"/>
      <c r="AG687" s="73"/>
      <c r="AH687" s="73"/>
      <c r="AI687" s="73"/>
    </row>
    <row r="688" spans="1:35" ht="12.75" x14ac:dyDescent="0.2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  <c r="AA688" s="73"/>
      <c r="AB688" s="73"/>
      <c r="AC688" s="73"/>
      <c r="AD688" s="73"/>
      <c r="AE688" s="73"/>
      <c r="AF688" s="73"/>
      <c r="AG688" s="73"/>
      <c r="AH688" s="73"/>
      <c r="AI688" s="73"/>
    </row>
    <row r="689" spans="1:35" ht="12.75" x14ac:dyDescent="0.2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  <c r="AA689" s="73"/>
      <c r="AB689" s="73"/>
      <c r="AC689" s="73"/>
      <c r="AD689" s="73"/>
      <c r="AE689" s="73"/>
      <c r="AF689" s="73"/>
      <c r="AG689" s="73"/>
      <c r="AH689" s="73"/>
      <c r="AI689" s="73"/>
    </row>
    <row r="690" spans="1:35" ht="12.75" x14ac:dyDescent="0.2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  <c r="AA690" s="73"/>
      <c r="AB690" s="73"/>
      <c r="AC690" s="73"/>
      <c r="AD690" s="73"/>
      <c r="AE690" s="73"/>
      <c r="AF690" s="73"/>
      <c r="AG690" s="73"/>
      <c r="AH690" s="73"/>
      <c r="AI690" s="73"/>
    </row>
    <row r="691" spans="1:35" ht="12.75" x14ac:dyDescent="0.2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  <c r="AA691" s="73"/>
      <c r="AB691" s="73"/>
      <c r="AC691" s="73"/>
      <c r="AD691" s="73"/>
      <c r="AE691" s="73"/>
      <c r="AF691" s="73"/>
      <c r="AG691" s="73"/>
      <c r="AH691" s="73"/>
      <c r="AI691" s="73"/>
    </row>
    <row r="692" spans="1:35" ht="12.75" x14ac:dyDescent="0.2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  <c r="AA692" s="73"/>
      <c r="AB692" s="73"/>
      <c r="AC692" s="73"/>
      <c r="AD692" s="73"/>
      <c r="AE692" s="73"/>
      <c r="AF692" s="73"/>
      <c r="AG692" s="73"/>
      <c r="AH692" s="73"/>
      <c r="AI692" s="73"/>
    </row>
    <row r="693" spans="1:35" ht="12.75" x14ac:dyDescent="0.2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  <c r="AA693" s="73"/>
      <c r="AB693" s="73"/>
      <c r="AC693" s="73"/>
      <c r="AD693" s="73"/>
      <c r="AE693" s="73"/>
      <c r="AF693" s="73"/>
      <c r="AG693" s="73"/>
      <c r="AH693" s="73"/>
      <c r="AI693" s="73"/>
    </row>
    <row r="694" spans="1:35" ht="12.75" x14ac:dyDescent="0.2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  <c r="AA694" s="73"/>
      <c r="AB694" s="73"/>
      <c r="AC694" s="73"/>
      <c r="AD694" s="73"/>
      <c r="AE694" s="73"/>
      <c r="AF694" s="73"/>
      <c r="AG694" s="73"/>
      <c r="AH694" s="73"/>
      <c r="AI694" s="73"/>
    </row>
    <row r="695" spans="1:35" ht="12.75" x14ac:dyDescent="0.2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  <c r="AA695" s="73"/>
      <c r="AB695" s="73"/>
      <c r="AC695" s="73"/>
      <c r="AD695" s="73"/>
      <c r="AE695" s="73"/>
      <c r="AF695" s="73"/>
      <c r="AG695" s="73"/>
      <c r="AH695" s="73"/>
      <c r="AI695" s="73"/>
    </row>
    <row r="696" spans="1:35" ht="12.75" x14ac:dyDescent="0.2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  <c r="AA696" s="73"/>
      <c r="AB696" s="73"/>
      <c r="AC696" s="73"/>
      <c r="AD696" s="73"/>
      <c r="AE696" s="73"/>
      <c r="AF696" s="73"/>
      <c r="AG696" s="73"/>
      <c r="AH696" s="73"/>
      <c r="AI696" s="73"/>
    </row>
    <row r="697" spans="1:35" ht="12.75" x14ac:dyDescent="0.2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  <c r="AA697" s="73"/>
      <c r="AB697" s="73"/>
      <c r="AC697" s="73"/>
      <c r="AD697" s="73"/>
      <c r="AE697" s="73"/>
      <c r="AF697" s="73"/>
      <c r="AG697" s="73"/>
      <c r="AH697" s="73"/>
      <c r="AI697" s="73"/>
    </row>
    <row r="698" spans="1:35" ht="12.75" x14ac:dyDescent="0.2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  <c r="AA698" s="73"/>
      <c r="AB698" s="73"/>
      <c r="AC698" s="73"/>
      <c r="AD698" s="73"/>
      <c r="AE698" s="73"/>
      <c r="AF698" s="73"/>
      <c r="AG698" s="73"/>
      <c r="AH698" s="73"/>
      <c r="AI698" s="73"/>
    </row>
    <row r="699" spans="1:35" ht="12.75" x14ac:dyDescent="0.2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  <c r="AA699" s="73"/>
      <c r="AB699" s="73"/>
      <c r="AC699" s="73"/>
      <c r="AD699" s="73"/>
      <c r="AE699" s="73"/>
      <c r="AF699" s="73"/>
      <c r="AG699" s="73"/>
      <c r="AH699" s="73"/>
      <c r="AI699" s="73"/>
    </row>
    <row r="700" spans="1:35" ht="12.75" x14ac:dyDescent="0.2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  <c r="AA700" s="73"/>
      <c r="AB700" s="73"/>
      <c r="AC700" s="73"/>
      <c r="AD700" s="73"/>
      <c r="AE700" s="73"/>
      <c r="AF700" s="73"/>
      <c r="AG700" s="73"/>
      <c r="AH700" s="73"/>
      <c r="AI700" s="73"/>
    </row>
    <row r="701" spans="1:35" ht="12.75" x14ac:dyDescent="0.2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  <c r="AA701" s="73"/>
      <c r="AB701" s="73"/>
      <c r="AC701" s="73"/>
      <c r="AD701" s="73"/>
      <c r="AE701" s="73"/>
      <c r="AF701" s="73"/>
      <c r="AG701" s="73"/>
      <c r="AH701" s="73"/>
      <c r="AI701" s="73"/>
    </row>
    <row r="702" spans="1:35" ht="12.75" x14ac:dyDescent="0.2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  <c r="AA702" s="73"/>
      <c r="AB702" s="73"/>
      <c r="AC702" s="73"/>
      <c r="AD702" s="73"/>
      <c r="AE702" s="73"/>
      <c r="AF702" s="73"/>
      <c r="AG702" s="73"/>
      <c r="AH702" s="73"/>
      <c r="AI702" s="73"/>
    </row>
    <row r="703" spans="1:35" ht="12.75" x14ac:dyDescent="0.2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  <c r="AA703" s="73"/>
      <c r="AB703" s="73"/>
      <c r="AC703" s="73"/>
      <c r="AD703" s="73"/>
      <c r="AE703" s="73"/>
      <c r="AF703" s="73"/>
      <c r="AG703" s="73"/>
      <c r="AH703" s="73"/>
      <c r="AI703" s="73"/>
    </row>
    <row r="704" spans="1:35" ht="12.75" x14ac:dyDescent="0.2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  <c r="AA704" s="73"/>
      <c r="AB704" s="73"/>
      <c r="AC704" s="73"/>
      <c r="AD704" s="73"/>
      <c r="AE704" s="73"/>
      <c r="AF704" s="73"/>
      <c r="AG704" s="73"/>
      <c r="AH704" s="73"/>
      <c r="AI704" s="73"/>
    </row>
    <row r="705" spans="1:35" ht="12.75" x14ac:dyDescent="0.2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  <c r="AA705" s="73"/>
      <c r="AB705" s="73"/>
      <c r="AC705" s="73"/>
      <c r="AD705" s="73"/>
      <c r="AE705" s="73"/>
      <c r="AF705" s="73"/>
      <c r="AG705" s="73"/>
      <c r="AH705" s="73"/>
      <c r="AI705" s="73"/>
    </row>
    <row r="706" spans="1:35" ht="12.75" x14ac:dyDescent="0.2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  <c r="AA706" s="73"/>
      <c r="AB706" s="73"/>
      <c r="AC706" s="73"/>
      <c r="AD706" s="73"/>
      <c r="AE706" s="73"/>
      <c r="AF706" s="73"/>
      <c r="AG706" s="73"/>
      <c r="AH706" s="73"/>
      <c r="AI706" s="73"/>
    </row>
    <row r="707" spans="1:35" ht="12.75" x14ac:dyDescent="0.2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  <c r="AA707" s="73"/>
      <c r="AB707" s="73"/>
      <c r="AC707" s="73"/>
      <c r="AD707" s="73"/>
      <c r="AE707" s="73"/>
      <c r="AF707" s="73"/>
      <c r="AG707" s="73"/>
      <c r="AH707" s="73"/>
      <c r="AI707" s="73"/>
    </row>
    <row r="708" spans="1:35" ht="12.75" x14ac:dyDescent="0.2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  <c r="AA708" s="73"/>
      <c r="AB708" s="73"/>
      <c r="AC708" s="73"/>
      <c r="AD708" s="73"/>
      <c r="AE708" s="73"/>
      <c r="AF708" s="73"/>
      <c r="AG708" s="73"/>
      <c r="AH708" s="73"/>
      <c r="AI708" s="73"/>
    </row>
    <row r="709" spans="1:35" ht="12.75" x14ac:dyDescent="0.2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  <c r="AA709" s="73"/>
      <c r="AB709" s="73"/>
      <c r="AC709" s="73"/>
      <c r="AD709" s="73"/>
      <c r="AE709" s="73"/>
      <c r="AF709" s="73"/>
      <c r="AG709" s="73"/>
      <c r="AH709" s="73"/>
      <c r="AI709" s="73"/>
    </row>
    <row r="710" spans="1:35" ht="12.75" x14ac:dyDescent="0.2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  <c r="AA710" s="73"/>
      <c r="AB710" s="73"/>
      <c r="AC710" s="73"/>
      <c r="AD710" s="73"/>
      <c r="AE710" s="73"/>
      <c r="AF710" s="73"/>
      <c r="AG710" s="73"/>
      <c r="AH710" s="73"/>
      <c r="AI710" s="73"/>
    </row>
    <row r="711" spans="1:35" ht="12.75" x14ac:dyDescent="0.2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  <c r="AA711" s="73"/>
      <c r="AB711" s="73"/>
      <c r="AC711" s="73"/>
      <c r="AD711" s="73"/>
      <c r="AE711" s="73"/>
      <c r="AF711" s="73"/>
      <c r="AG711" s="73"/>
      <c r="AH711" s="73"/>
      <c r="AI711" s="73"/>
    </row>
    <row r="712" spans="1:35" ht="12.75" x14ac:dyDescent="0.2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  <c r="AA712" s="73"/>
      <c r="AB712" s="73"/>
      <c r="AC712" s="73"/>
      <c r="AD712" s="73"/>
      <c r="AE712" s="73"/>
      <c r="AF712" s="73"/>
      <c r="AG712" s="73"/>
      <c r="AH712" s="73"/>
      <c r="AI712" s="73"/>
    </row>
    <row r="713" spans="1:35" ht="12.75" x14ac:dyDescent="0.2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  <c r="AA713" s="73"/>
      <c r="AB713" s="73"/>
      <c r="AC713" s="73"/>
      <c r="AD713" s="73"/>
      <c r="AE713" s="73"/>
      <c r="AF713" s="73"/>
      <c r="AG713" s="73"/>
      <c r="AH713" s="73"/>
      <c r="AI713" s="73"/>
    </row>
    <row r="714" spans="1:35" ht="12.75" x14ac:dyDescent="0.2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  <c r="AA714" s="73"/>
      <c r="AB714" s="73"/>
      <c r="AC714" s="73"/>
      <c r="AD714" s="73"/>
      <c r="AE714" s="73"/>
      <c r="AF714" s="73"/>
      <c r="AG714" s="73"/>
      <c r="AH714" s="73"/>
      <c r="AI714" s="73"/>
    </row>
    <row r="715" spans="1:35" ht="12.75" x14ac:dyDescent="0.2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  <c r="AA715" s="73"/>
      <c r="AB715" s="73"/>
      <c r="AC715" s="73"/>
      <c r="AD715" s="73"/>
      <c r="AE715" s="73"/>
      <c r="AF715" s="73"/>
      <c r="AG715" s="73"/>
      <c r="AH715" s="73"/>
      <c r="AI715" s="73"/>
    </row>
    <row r="716" spans="1:35" ht="12.75" x14ac:dyDescent="0.2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  <c r="AA716" s="73"/>
      <c r="AB716" s="73"/>
      <c r="AC716" s="73"/>
      <c r="AD716" s="73"/>
      <c r="AE716" s="73"/>
      <c r="AF716" s="73"/>
      <c r="AG716" s="73"/>
      <c r="AH716" s="73"/>
      <c r="AI716" s="73"/>
    </row>
    <row r="717" spans="1:35" ht="12.75" x14ac:dyDescent="0.2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  <c r="AA717" s="73"/>
      <c r="AB717" s="73"/>
      <c r="AC717" s="73"/>
      <c r="AD717" s="73"/>
      <c r="AE717" s="73"/>
      <c r="AF717" s="73"/>
      <c r="AG717" s="73"/>
      <c r="AH717" s="73"/>
      <c r="AI717" s="73"/>
    </row>
    <row r="718" spans="1:35" ht="12.75" x14ac:dyDescent="0.2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  <c r="AA718" s="73"/>
      <c r="AB718" s="73"/>
      <c r="AC718" s="73"/>
      <c r="AD718" s="73"/>
      <c r="AE718" s="73"/>
      <c r="AF718" s="73"/>
      <c r="AG718" s="73"/>
      <c r="AH718" s="73"/>
      <c r="AI718" s="73"/>
    </row>
    <row r="719" spans="1:35" ht="12.75" x14ac:dyDescent="0.2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  <c r="AA719" s="73"/>
      <c r="AB719" s="73"/>
      <c r="AC719" s="73"/>
      <c r="AD719" s="73"/>
      <c r="AE719" s="73"/>
      <c r="AF719" s="73"/>
      <c r="AG719" s="73"/>
      <c r="AH719" s="73"/>
      <c r="AI719" s="73"/>
    </row>
    <row r="720" spans="1:35" ht="12.75" x14ac:dyDescent="0.2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  <c r="AA720" s="73"/>
      <c r="AB720" s="73"/>
      <c r="AC720" s="73"/>
      <c r="AD720" s="73"/>
      <c r="AE720" s="73"/>
      <c r="AF720" s="73"/>
      <c r="AG720" s="73"/>
      <c r="AH720" s="73"/>
      <c r="AI720" s="73"/>
    </row>
    <row r="721" spans="1:35" ht="12.75" x14ac:dyDescent="0.2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  <c r="AA721" s="73"/>
      <c r="AB721" s="73"/>
      <c r="AC721" s="73"/>
      <c r="AD721" s="73"/>
      <c r="AE721" s="73"/>
      <c r="AF721" s="73"/>
      <c r="AG721" s="73"/>
      <c r="AH721" s="73"/>
      <c r="AI721" s="73"/>
    </row>
    <row r="722" spans="1:35" ht="12.75" x14ac:dyDescent="0.2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  <c r="AA722" s="73"/>
      <c r="AB722" s="73"/>
      <c r="AC722" s="73"/>
      <c r="AD722" s="73"/>
      <c r="AE722" s="73"/>
      <c r="AF722" s="73"/>
      <c r="AG722" s="73"/>
      <c r="AH722" s="73"/>
      <c r="AI722" s="73"/>
    </row>
    <row r="723" spans="1:35" ht="12.75" x14ac:dyDescent="0.2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  <c r="AA723" s="73"/>
      <c r="AB723" s="73"/>
      <c r="AC723" s="73"/>
      <c r="AD723" s="73"/>
      <c r="AE723" s="73"/>
      <c r="AF723" s="73"/>
      <c r="AG723" s="73"/>
      <c r="AH723" s="73"/>
      <c r="AI723" s="73"/>
    </row>
    <row r="724" spans="1:35" ht="12.75" x14ac:dyDescent="0.2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  <c r="AA724" s="73"/>
      <c r="AB724" s="73"/>
      <c r="AC724" s="73"/>
      <c r="AD724" s="73"/>
      <c r="AE724" s="73"/>
      <c r="AF724" s="73"/>
      <c r="AG724" s="73"/>
      <c r="AH724" s="73"/>
      <c r="AI724" s="73"/>
    </row>
    <row r="725" spans="1:35" ht="12.75" x14ac:dyDescent="0.2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  <c r="AA725" s="73"/>
      <c r="AB725" s="73"/>
      <c r="AC725" s="73"/>
      <c r="AD725" s="73"/>
      <c r="AE725" s="73"/>
      <c r="AF725" s="73"/>
      <c r="AG725" s="73"/>
      <c r="AH725" s="73"/>
      <c r="AI725" s="73"/>
    </row>
    <row r="726" spans="1:35" ht="12.75" x14ac:dyDescent="0.2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  <c r="AA726" s="73"/>
      <c r="AB726" s="73"/>
      <c r="AC726" s="73"/>
      <c r="AD726" s="73"/>
      <c r="AE726" s="73"/>
      <c r="AF726" s="73"/>
      <c r="AG726" s="73"/>
      <c r="AH726" s="73"/>
      <c r="AI726" s="73"/>
    </row>
    <row r="727" spans="1:35" ht="12.75" x14ac:dyDescent="0.2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  <c r="AA727" s="73"/>
      <c r="AB727" s="73"/>
      <c r="AC727" s="73"/>
      <c r="AD727" s="73"/>
      <c r="AE727" s="73"/>
      <c r="AF727" s="73"/>
      <c r="AG727" s="73"/>
      <c r="AH727" s="73"/>
      <c r="AI727" s="73"/>
    </row>
    <row r="728" spans="1:35" ht="12.75" x14ac:dyDescent="0.2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  <c r="AA728" s="73"/>
      <c r="AB728" s="73"/>
      <c r="AC728" s="73"/>
      <c r="AD728" s="73"/>
      <c r="AE728" s="73"/>
      <c r="AF728" s="73"/>
      <c r="AG728" s="73"/>
      <c r="AH728" s="73"/>
      <c r="AI728" s="73"/>
    </row>
    <row r="729" spans="1:35" ht="12.75" x14ac:dyDescent="0.2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  <c r="AA729" s="73"/>
      <c r="AB729" s="73"/>
      <c r="AC729" s="73"/>
      <c r="AD729" s="73"/>
      <c r="AE729" s="73"/>
      <c r="AF729" s="73"/>
      <c r="AG729" s="73"/>
      <c r="AH729" s="73"/>
      <c r="AI729" s="73"/>
    </row>
    <row r="730" spans="1:35" ht="12.75" x14ac:dyDescent="0.2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  <c r="AA730" s="73"/>
      <c r="AB730" s="73"/>
      <c r="AC730" s="73"/>
      <c r="AD730" s="73"/>
      <c r="AE730" s="73"/>
      <c r="AF730" s="73"/>
      <c r="AG730" s="73"/>
      <c r="AH730" s="73"/>
      <c r="AI730" s="73"/>
    </row>
    <row r="731" spans="1:35" ht="12.75" x14ac:dyDescent="0.2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  <c r="AA731" s="73"/>
      <c r="AB731" s="73"/>
      <c r="AC731" s="73"/>
      <c r="AD731" s="73"/>
      <c r="AE731" s="73"/>
      <c r="AF731" s="73"/>
      <c r="AG731" s="73"/>
      <c r="AH731" s="73"/>
      <c r="AI731" s="73"/>
    </row>
    <row r="732" spans="1:35" ht="12.75" x14ac:dyDescent="0.2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  <c r="AA732" s="73"/>
      <c r="AB732" s="73"/>
      <c r="AC732" s="73"/>
      <c r="AD732" s="73"/>
      <c r="AE732" s="73"/>
      <c r="AF732" s="73"/>
      <c r="AG732" s="73"/>
      <c r="AH732" s="73"/>
      <c r="AI732" s="73"/>
    </row>
    <row r="733" spans="1:35" ht="12.75" x14ac:dyDescent="0.2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  <c r="AA733" s="73"/>
      <c r="AB733" s="73"/>
      <c r="AC733" s="73"/>
      <c r="AD733" s="73"/>
      <c r="AE733" s="73"/>
      <c r="AF733" s="73"/>
      <c r="AG733" s="73"/>
      <c r="AH733" s="73"/>
      <c r="AI733" s="73"/>
    </row>
    <row r="734" spans="1:35" ht="12.75" x14ac:dyDescent="0.2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  <c r="AA734" s="73"/>
      <c r="AB734" s="73"/>
      <c r="AC734" s="73"/>
      <c r="AD734" s="73"/>
      <c r="AE734" s="73"/>
      <c r="AF734" s="73"/>
      <c r="AG734" s="73"/>
      <c r="AH734" s="73"/>
      <c r="AI734" s="73"/>
    </row>
    <row r="735" spans="1:35" ht="12.75" x14ac:dyDescent="0.2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  <c r="AA735" s="73"/>
      <c r="AB735" s="73"/>
      <c r="AC735" s="73"/>
      <c r="AD735" s="73"/>
      <c r="AE735" s="73"/>
      <c r="AF735" s="73"/>
      <c r="AG735" s="73"/>
      <c r="AH735" s="73"/>
      <c r="AI735" s="73"/>
    </row>
    <row r="736" spans="1:35" ht="12.75" x14ac:dyDescent="0.2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  <c r="AA736" s="73"/>
      <c r="AB736" s="73"/>
      <c r="AC736" s="73"/>
      <c r="AD736" s="73"/>
      <c r="AE736" s="73"/>
      <c r="AF736" s="73"/>
      <c r="AG736" s="73"/>
      <c r="AH736" s="73"/>
      <c r="AI736" s="73"/>
    </row>
    <row r="737" spans="1:35" ht="12.75" x14ac:dyDescent="0.2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  <c r="AA737" s="73"/>
      <c r="AB737" s="73"/>
      <c r="AC737" s="73"/>
      <c r="AD737" s="73"/>
      <c r="AE737" s="73"/>
      <c r="AF737" s="73"/>
      <c r="AG737" s="73"/>
      <c r="AH737" s="73"/>
      <c r="AI737" s="73"/>
    </row>
    <row r="738" spans="1:35" ht="12.75" x14ac:dyDescent="0.2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  <c r="AA738" s="73"/>
      <c r="AB738" s="73"/>
      <c r="AC738" s="73"/>
      <c r="AD738" s="73"/>
      <c r="AE738" s="73"/>
      <c r="AF738" s="73"/>
      <c r="AG738" s="73"/>
      <c r="AH738" s="73"/>
      <c r="AI738" s="73"/>
    </row>
    <row r="739" spans="1:35" ht="12.75" x14ac:dyDescent="0.2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  <c r="AA739" s="73"/>
      <c r="AB739" s="73"/>
      <c r="AC739" s="73"/>
      <c r="AD739" s="73"/>
      <c r="AE739" s="73"/>
      <c r="AF739" s="73"/>
      <c r="AG739" s="73"/>
      <c r="AH739" s="73"/>
      <c r="AI739" s="73"/>
    </row>
    <row r="740" spans="1:35" ht="12.75" x14ac:dyDescent="0.2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  <c r="AA740" s="73"/>
      <c r="AB740" s="73"/>
      <c r="AC740" s="73"/>
      <c r="AD740" s="73"/>
      <c r="AE740" s="73"/>
      <c r="AF740" s="73"/>
      <c r="AG740" s="73"/>
      <c r="AH740" s="73"/>
      <c r="AI740" s="73"/>
    </row>
    <row r="741" spans="1:35" ht="12.75" x14ac:dyDescent="0.2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  <c r="AA741" s="73"/>
      <c r="AB741" s="73"/>
      <c r="AC741" s="73"/>
      <c r="AD741" s="73"/>
      <c r="AE741" s="73"/>
      <c r="AF741" s="73"/>
      <c r="AG741" s="73"/>
      <c r="AH741" s="73"/>
      <c r="AI741" s="73"/>
    </row>
    <row r="742" spans="1:35" ht="12.75" x14ac:dyDescent="0.2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  <c r="AA742" s="73"/>
      <c r="AB742" s="73"/>
      <c r="AC742" s="73"/>
      <c r="AD742" s="73"/>
      <c r="AE742" s="73"/>
      <c r="AF742" s="73"/>
      <c r="AG742" s="73"/>
      <c r="AH742" s="73"/>
      <c r="AI742" s="73"/>
    </row>
    <row r="743" spans="1:35" ht="12.75" x14ac:dyDescent="0.2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  <c r="AA743" s="73"/>
      <c r="AB743" s="73"/>
      <c r="AC743" s="73"/>
      <c r="AD743" s="73"/>
      <c r="AE743" s="73"/>
      <c r="AF743" s="73"/>
      <c r="AG743" s="73"/>
      <c r="AH743" s="73"/>
      <c r="AI743" s="73"/>
    </row>
    <row r="744" spans="1:35" ht="12.75" x14ac:dyDescent="0.2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  <c r="AA744" s="73"/>
      <c r="AB744" s="73"/>
      <c r="AC744" s="73"/>
      <c r="AD744" s="73"/>
      <c r="AE744" s="73"/>
      <c r="AF744" s="73"/>
      <c r="AG744" s="73"/>
      <c r="AH744" s="73"/>
      <c r="AI744" s="73"/>
    </row>
    <row r="745" spans="1:35" ht="12.75" x14ac:dyDescent="0.2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  <c r="AA745" s="73"/>
      <c r="AB745" s="73"/>
      <c r="AC745" s="73"/>
      <c r="AD745" s="73"/>
      <c r="AE745" s="73"/>
      <c r="AF745" s="73"/>
      <c r="AG745" s="73"/>
      <c r="AH745" s="73"/>
      <c r="AI745" s="73"/>
    </row>
    <row r="746" spans="1:35" ht="12.75" x14ac:dyDescent="0.2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  <c r="AA746" s="73"/>
      <c r="AB746" s="73"/>
      <c r="AC746" s="73"/>
      <c r="AD746" s="73"/>
      <c r="AE746" s="73"/>
      <c r="AF746" s="73"/>
      <c r="AG746" s="73"/>
      <c r="AH746" s="73"/>
      <c r="AI746" s="73"/>
    </row>
    <row r="747" spans="1:35" ht="12.75" x14ac:dyDescent="0.2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  <c r="AA747" s="73"/>
      <c r="AB747" s="73"/>
      <c r="AC747" s="73"/>
      <c r="AD747" s="73"/>
      <c r="AE747" s="73"/>
      <c r="AF747" s="73"/>
      <c r="AG747" s="73"/>
      <c r="AH747" s="73"/>
      <c r="AI747" s="73"/>
    </row>
    <row r="748" spans="1:35" ht="12.75" x14ac:dyDescent="0.2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  <c r="AA748" s="73"/>
      <c r="AB748" s="73"/>
      <c r="AC748" s="73"/>
      <c r="AD748" s="73"/>
      <c r="AE748" s="73"/>
      <c r="AF748" s="73"/>
      <c r="AG748" s="73"/>
      <c r="AH748" s="73"/>
      <c r="AI748" s="73"/>
    </row>
    <row r="749" spans="1:35" ht="12.75" x14ac:dyDescent="0.2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  <c r="AA749" s="73"/>
      <c r="AB749" s="73"/>
      <c r="AC749" s="73"/>
      <c r="AD749" s="73"/>
      <c r="AE749" s="73"/>
      <c r="AF749" s="73"/>
      <c r="AG749" s="73"/>
      <c r="AH749" s="73"/>
      <c r="AI749" s="73"/>
    </row>
    <row r="750" spans="1:35" ht="12.75" x14ac:dyDescent="0.2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  <c r="AA750" s="73"/>
      <c r="AB750" s="73"/>
      <c r="AC750" s="73"/>
      <c r="AD750" s="73"/>
      <c r="AE750" s="73"/>
      <c r="AF750" s="73"/>
      <c r="AG750" s="73"/>
      <c r="AH750" s="73"/>
      <c r="AI750" s="73"/>
    </row>
    <row r="751" spans="1:35" ht="12.75" x14ac:dyDescent="0.2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  <c r="AA751" s="73"/>
      <c r="AB751" s="73"/>
      <c r="AC751" s="73"/>
      <c r="AD751" s="73"/>
      <c r="AE751" s="73"/>
      <c r="AF751" s="73"/>
      <c r="AG751" s="73"/>
      <c r="AH751" s="73"/>
      <c r="AI751" s="73"/>
    </row>
    <row r="752" spans="1:35" ht="12.75" x14ac:dyDescent="0.2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  <c r="AA752" s="73"/>
      <c r="AB752" s="73"/>
      <c r="AC752" s="73"/>
      <c r="AD752" s="73"/>
      <c r="AE752" s="73"/>
      <c r="AF752" s="73"/>
      <c r="AG752" s="73"/>
      <c r="AH752" s="73"/>
      <c r="AI752" s="73"/>
    </row>
    <row r="753" spans="1:35" ht="12.75" x14ac:dyDescent="0.2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  <c r="AA753" s="73"/>
      <c r="AB753" s="73"/>
      <c r="AC753" s="73"/>
      <c r="AD753" s="73"/>
      <c r="AE753" s="73"/>
      <c r="AF753" s="73"/>
      <c r="AG753" s="73"/>
      <c r="AH753" s="73"/>
      <c r="AI753" s="73"/>
    </row>
    <row r="754" spans="1:35" ht="12.75" x14ac:dyDescent="0.2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  <c r="AA754" s="73"/>
      <c r="AB754" s="73"/>
      <c r="AC754" s="73"/>
      <c r="AD754" s="73"/>
      <c r="AE754" s="73"/>
      <c r="AF754" s="73"/>
      <c r="AG754" s="73"/>
      <c r="AH754" s="73"/>
      <c r="AI754" s="73"/>
    </row>
    <row r="755" spans="1:35" ht="12.75" x14ac:dyDescent="0.2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  <c r="AA755" s="73"/>
      <c r="AB755" s="73"/>
      <c r="AC755" s="73"/>
      <c r="AD755" s="73"/>
      <c r="AE755" s="73"/>
      <c r="AF755" s="73"/>
      <c r="AG755" s="73"/>
      <c r="AH755" s="73"/>
      <c r="AI755" s="73"/>
    </row>
    <row r="756" spans="1:35" ht="12.75" x14ac:dyDescent="0.2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  <c r="AA756" s="73"/>
      <c r="AB756" s="73"/>
      <c r="AC756" s="73"/>
      <c r="AD756" s="73"/>
      <c r="AE756" s="73"/>
      <c r="AF756" s="73"/>
      <c r="AG756" s="73"/>
      <c r="AH756" s="73"/>
      <c r="AI756" s="73"/>
    </row>
    <row r="757" spans="1:35" ht="12.75" x14ac:dyDescent="0.2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  <c r="AA757" s="73"/>
      <c r="AB757" s="73"/>
      <c r="AC757" s="73"/>
      <c r="AD757" s="73"/>
      <c r="AE757" s="73"/>
      <c r="AF757" s="73"/>
      <c r="AG757" s="73"/>
      <c r="AH757" s="73"/>
      <c r="AI757" s="73"/>
    </row>
    <row r="758" spans="1:35" ht="12.75" x14ac:dyDescent="0.2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  <c r="AA758" s="73"/>
      <c r="AB758" s="73"/>
      <c r="AC758" s="73"/>
      <c r="AD758" s="73"/>
      <c r="AE758" s="73"/>
      <c r="AF758" s="73"/>
      <c r="AG758" s="73"/>
      <c r="AH758" s="73"/>
      <c r="AI758" s="73"/>
    </row>
    <row r="759" spans="1:35" ht="12.75" x14ac:dyDescent="0.2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  <c r="AA759" s="73"/>
      <c r="AB759" s="73"/>
      <c r="AC759" s="73"/>
      <c r="AD759" s="73"/>
      <c r="AE759" s="73"/>
      <c r="AF759" s="73"/>
      <c r="AG759" s="73"/>
      <c r="AH759" s="73"/>
      <c r="AI759" s="73"/>
    </row>
    <row r="760" spans="1:35" ht="12.75" x14ac:dyDescent="0.2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  <c r="AA760" s="73"/>
      <c r="AB760" s="73"/>
      <c r="AC760" s="73"/>
      <c r="AD760" s="73"/>
      <c r="AE760" s="73"/>
      <c r="AF760" s="73"/>
      <c r="AG760" s="73"/>
      <c r="AH760" s="73"/>
      <c r="AI760" s="73"/>
    </row>
    <row r="761" spans="1:35" ht="12.75" x14ac:dyDescent="0.2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  <c r="AA761" s="73"/>
      <c r="AB761" s="73"/>
      <c r="AC761" s="73"/>
      <c r="AD761" s="73"/>
      <c r="AE761" s="73"/>
      <c r="AF761" s="73"/>
      <c r="AG761" s="73"/>
      <c r="AH761" s="73"/>
      <c r="AI761" s="73"/>
    </row>
    <row r="762" spans="1:35" ht="12.75" x14ac:dyDescent="0.2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  <c r="AA762" s="73"/>
      <c r="AB762" s="73"/>
      <c r="AC762" s="73"/>
      <c r="AD762" s="73"/>
      <c r="AE762" s="73"/>
      <c r="AF762" s="73"/>
      <c r="AG762" s="73"/>
      <c r="AH762" s="73"/>
      <c r="AI762" s="73"/>
    </row>
    <row r="763" spans="1:35" ht="12.75" x14ac:dyDescent="0.2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  <c r="AA763" s="73"/>
      <c r="AB763" s="73"/>
      <c r="AC763" s="73"/>
      <c r="AD763" s="73"/>
      <c r="AE763" s="73"/>
      <c r="AF763" s="73"/>
      <c r="AG763" s="73"/>
      <c r="AH763" s="73"/>
      <c r="AI763" s="73"/>
    </row>
    <row r="764" spans="1:35" ht="12.75" x14ac:dyDescent="0.2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  <c r="AA764" s="73"/>
      <c r="AB764" s="73"/>
      <c r="AC764" s="73"/>
      <c r="AD764" s="73"/>
      <c r="AE764" s="73"/>
      <c r="AF764" s="73"/>
      <c r="AG764" s="73"/>
      <c r="AH764" s="73"/>
      <c r="AI764" s="73"/>
    </row>
    <row r="765" spans="1:35" ht="12.75" x14ac:dyDescent="0.2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  <c r="AA765" s="73"/>
      <c r="AB765" s="73"/>
      <c r="AC765" s="73"/>
      <c r="AD765" s="73"/>
      <c r="AE765" s="73"/>
      <c r="AF765" s="73"/>
      <c r="AG765" s="73"/>
      <c r="AH765" s="73"/>
      <c r="AI765" s="73"/>
    </row>
    <row r="766" spans="1:35" ht="12.75" x14ac:dyDescent="0.2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  <c r="AA766" s="73"/>
      <c r="AB766" s="73"/>
      <c r="AC766" s="73"/>
      <c r="AD766" s="73"/>
      <c r="AE766" s="73"/>
      <c r="AF766" s="73"/>
      <c r="AG766" s="73"/>
      <c r="AH766" s="73"/>
      <c r="AI766" s="73"/>
    </row>
    <row r="767" spans="1:35" ht="12.75" x14ac:dyDescent="0.2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  <c r="AA767" s="73"/>
      <c r="AB767" s="73"/>
      <c r="AC767" s="73"/>
      <c r="AD767" s="73"/>
      <c r="AE767" s="73"/>
      <c r="AF767" s="73"/>
      <c r="AG767" s="73"/>
      <c r="AH767" s="73"/>
      <c r="AI767" s="73"/>
    </row>
    <row r="768" spans="1:35" ht="12.75" x14ac:dyDescent="0.2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  <c r="AA768" s="73"/>
      <c r="AB768" s="73"/>
      <c r="AC768" s="73"/>
      <c r="AD768" s="73"/>
      <c r="AE768" s="73"/>
      <c r="AF768" s="73"/>
      <c r="AG768" s="73"/>
      <c r="AH768" s="73"/>
      <c r="AI768" s="73"/>
    </row>
    <row r="769" spans="1:35" ht="12.75" x14ac:dyDescent="0.2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  <c r="AA769" s="73"/>
      <c r="AB769" s="73"/>
      <c r="AC769" s="73"/>
      <c r="AD769" s="73"/>
      <c r="AE769" s="73"/>
      <c r="AF769" s="73"/>
      <c r="AG769" s="73"/>
      <c r="AH769" s="73"/>
      <c r="AI769" s="73"/>
    </row>
    <row r="770" spans="1:35" ht="12.75" x14ac:dyDescent="0.2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  <c r="AA770" s="73"/>
      <c r="AB770" s="73"/>
      <c r="AC770" s="73"/>
      <c r="AD770" s="73"/>
      <c r="AE770" s="73"/>
      <c r="AF770" s="73"/>
      <c r="AG770" s="73"/>
      <c r="AH770" s="73"/>
      <c r="AI770" s="73"/>
    </row>
    <row r="771" spans="1:35" ht="12.75" x14ac:dyDescent="0.2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  <c r="AA771" s="73"/>
      <c r="AB771" s="73"/>
      <c r="AC771" s="73"/>
      <c r="AD771" s="73"/>
      <c r="AE771" s="73"/>
      <c r="AF771" s="73"/>
      <c r="AG771" s="73"/>
      <c r="AH771" s="73"/>
      <c r="AI771" s="73"/>
    </row>
    <row r="772" spans="1:35" ht="12.75" x14ac:dyDescent="0.2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  <c r="AA772" s="73"/>
      <c r="AB772" s="73"/>
      <c r="AC772" s="73"/>
      <c r="AD772" s="73"/>
      <c r="AE772" s="73"/>
      <c r="AF772" s="73"/>
      <c r="AG772" s="73"/>
      <c r="AH772" s="73"/>
      <c r="AI772" s="73"/>
    </row>
    <row r="773" spans="1:35" ht="12.75" x14ac:dyDescent="0.2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  <c r="AA773" s="73"/>
      <c r="AB773" s="73"/>
      <c r="AC773" s="73"/>
      <c r="AD773" s="73"/>
      <c r="AE773" s="73"/>
      <c r="AF773" s="73"/>
      <c r="AG773" s="73"/>
      <c r="AH773" s="73"/>
      <c r="AI773" s="73"/>
    </row>
    <row r="774" spans="1:35" ht="12.75" x14ac:dyDescent="0.2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  <c r="AA774" s="73"/>
      <c r="AB774" s="73"/>
      <c r="AC774" s="73"/>
      <c r="AD774" s="73"/>
      <c r="AE774" s="73"/>
      <c r="AF774" s="73"/>
      <c r="AG774" s="73"/>
      <c r="AH774" s="73"/>
      <c r="AI774" s="73"/>
    </row>
    <row r="775" spans="1:35" ht="12.75" x14ac:dyDescent="0.2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  <c r="AA775" s="73"/>
      <c r="AB775" s="73"/>
      <c r="AC775" s="73"/>
      <c r="AD775" s="73"/>
      <c r="AE775" s="73"/>
      <c r="AF775" s="73"/>
      <c r="AG775" s="73"/>
      <c r="AH775" s="73"/>
      <c r="AI775" s="73"/>
    </row>
    <row r="776" spans="1:35" ht="12.75" x14ac:dyDescent="0.2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  <c r="AA776" s="73"/>
      <c r="AB776" s="73"/>
      <c r="AC776" s="73"/>
      <c r="AD776" s="73"/>
      <c r="AE776" s="73"/>
      <c r="AF776" s="73"/>
      <c r="AG776" s="73"/>
      <c r="AH776" s="73"/>
      <c r="AI776" s="73"/>
    </row>
    <row r="777" spans="1:35" ht="12.75" x14ac:dyDescent="0.2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  <c r="AA777" s="73"/>
      <c r="AB777" s="73"/>
      <c r="AC777" s="73"/>
      <c r="AD777" s="73"/>
      <c r="AE777" s="73"/>
      <c r="AF777" s="73"/>
      <c r="AG777" s="73"/>
      <c r="AH777" s="73"/>
      <c r="AI777" s="73"/>
    </row>
    <row r="778" spans="1:35" ht="12.75" x14ac:dyDescent="0.2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  <c r="AA778" s="73"/>
      <c r="AB778" s="73"/>
      <c r="AC778" s="73"/>
      <c r="AD778" s="73"/>
      <c r="AE778" s="73"/>
      <c r="AF778" s="73"/>
      <c r="AG778" s="73"/>
      <c r="AH778" s="73"/>
      <c r="AI778" s="73"/>
    </row>
    <row r="779" spans="1:35" ht="12.75" x14ac:dyDescent="0.2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  <c r="AA779" s="73"/>
      <c r="AB779" s="73"/>
      <c r="AC779" s="73"/>
      <c r="AD779" s="73"/>
      <c r="AE779" s="73"/>
      <c r="AF779" s="73"/>
      <c r="AG779" s="73"/>
      <c r="AH779" s="73"/>
      <c r="AI779" s="73"/>
    </row>
    <row r="780" spans="1:35" ht="12.75" x14ac:dyDescent="0.2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  <c r="AA780" s="73"/>
      <c r="AB780" s="73"/>
      <c r="AC780" s="73"/>
      <c r="AD780" s="73"/>
      <c r="AE780" s="73"/>
      <c r="AF780" s="73"/>
      <c r="AG780" s="73"/>
      <c r="AH780" s="73"/>
      <c r="AI780" s="73"/>
    </row>
    <row r="781" spans="1:35" ht="12.75" x14ac:dyDescent="0.2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  <c r="AA781" s="73"/>
      <c r="AB781" s="73"/>
      <c r="AC781" s="73"/>
      <c r="AD781" s="73"/>
      <c r="AE781" s="73"/>
      <c r="AF781" s="73"/>
      <c r="AG781" s="73"/>
      <c r="AH781" s="73"/>
      <c r="AI781" s="73"/>
    </row>
    <row r="782" spans="1:35" ht="12.75" x14ac:dyDescent="0.2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  <c r="AA782" s="73"/>
      <c r="AB782" s="73"/>
      <c r="AC782" s="73"/>
      <c r="AD782" s="73"/>
      <c r="AE782" s="73"/>
      <c r="AF782" s="73"/>
      <c r="AG782" s="73"/>
      <c r="AH782" s="73"/>
      <c r="AI782" s="73"/>
    </row>
    <row r="783" spans="1:35" ht="12.75" x14ac:dyDescent="0.2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  <c r="AA783" s="73"/>
      <c r="AB783" s="73"/>
      <c r="AC783" s="73"/>
      <c r="AD783" s="73"/>
      <c r="AE783" s="73"/>
      <c r="AF783" s="73"/>
      <c r="AG783" s="73"/>
      <c r="AH783" s="73"/>
      <c r="AI783" s="73"/>
    </row>
    <row r="784" spans="1:35" ht="12.75" x14ac:dyDescent="0.2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  <c r="AA784" s="73"/>
      <c r="AB784" s="73"/>
      <c r="AC784" s="73"/>
      <c r="AD784" s="73"/>
      <c r="AE784" s="73"/>
      <c r="AF784" s="73"/>
      <c r="AG784" s="73"/>
      <c r="AH784" s="73"/>
      <c r="AI784" s="73"/>
    </row>
    <row r="785" spans="1:35" ht="12.75" x14ac:dyDescent="0.2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  <c r="AA785" s="73"/>
      <c r="AB785" s="73"/>
      <c r="AC785" s="73"/>
      <c r="AD785" s="73"/>
      <c r="AE785" s="73"/>
      <c r="AF785" s="73"/>
      <c r="AG785" s="73"/>
      <c r="AH785" s="73"/>
      <c r="AI785" s="73"/>
    </row>
    <row r="786" spans="1:35" ht="12.75" x14ac:dyDescent="0.2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  <c r="AA786" s="73"/>
      <c r="AB786" s="73"/>
      <c r="AC786" s="73"/>
      <c r="AD786" s="73"/>
      <c r="AE786" s="73"/>
      <c r="AF786" s="73"/>
      <c r="AG786" s="73"/>
      <c r="AH786" s="73"/>
      <c r="AI786" s="73"/>
    </row>
    <row r="787" spans="1:35" ht="12.75" x14ac:dyDescent="0.2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  <c r="AA787" s="73"/>
      <c r="AB787" s="73"/>
      <c r="AC787" s="73"/>
      <c r="AD787" s="73"/>
      <c r="AE787" s="73"/>
      <c r="AF787" s="73"/>
      <c r="AG787" s="73"/>
      <c r="AH787" s="73"/>
      <c r="AI787" s="73"/>
    </row>
    <row r="788" spans="1:35" ht="12.75" x14ac:dyDescent="0.2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  <c r="AA788" s="73"/>
      <c r="AB788" s="73"/>
      <c r="AC788" s="73"/>
      <c r="AD788" s="73"/>
      <c r="AE788" s="73"/>
      <c r="AF788" s="73"/>
      <c r="AG788" s="73"/>
      <c r="AH788" s="73"/>
      <c r="AI788" s="73"/>
    </row>
    <row r="789" spans="1:35" ht="12.75" x14ac:dyDescent="0.2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  <c r="AA789" s="73"/>
      <c r="AB789" s="73"/>
      <c r="AC789" s="73"/>
      <c r="AD789" s="73"/>
      <c r="AE789" s="73"/>
      <c r="AF789" s="73"/>
      <c r="AG789" s="73"/>
      <c r="AH789" s="73"/>
      <c r="AI789" s="73"/>
    </row>
    <row r="790" spans="1:35" ht="12.75" x14ac:dyDescent="0.2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  <c r="AA790" s="73"/>
      <c r="AB790" s="73"/>
      <c r="AC790" s="73"/>
      <c r="AD790" s="73"/>
      <c r="AE790" s="73"/>
      <c r="AF790" s="73"/>
      <c r="AG790" s="73"/>
      <c r="AH790" s="73"/>
      <c r="AI790" s="73"/>
    </row>
    <row r="791" spans="1:35" ht="12.75" x14ac:dyDescent="0.2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  <c r="AA791" s="73"/>
      <c r="AB791" s="73"/>
      <c r="AC791" s="73"/>
      <c r="AD791" s="73"/>
      <c r="AE791" s="73"/>
      <c r="AF791" s="73"/>
      <c r="AG791" s="73"/>
      <c r="AH791" s="73"/>
      <c r="AI791" s="73"/>
    </row>
    <row r="792" spans="1:35" ht="12.75" x14ac:dyDescent="0.2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  <c r="AA792" s="73"/>
      <c r="AB792" s="73"/>
      <c r="AC792" s="73"/>
      <c r="AD792" s="73"/>
      <c r="AE792" s="73"/>
      <c r="AF792" s="73"/>
      <c r="AG792" s="73"/>
      <c r="AH792" s="73"/>
      <c r="AI792" s="73"/>
    </row>
    <row r="793" spans="1:35" ht="12.75" x14ac:dyDescent="0.2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  <c r="AA793" s="73"/>
      <c r="AB793" s="73"/>
      <c r="AC793" s="73"/>
      <c r="AD793" s="73"/>
      <c r="AE793" s="73"/>
      <c r="AF793" s="73"/>
      <c r="AG793" s="73"/>
      <c r="AH793" s="73"/>
      <c r="AI793" s="73"/>
    </row>
    <row r="794" spans="1:35" ht="12.75" x14ac:dyDescent="0.2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  <c r="AA794" s="73"/>
      <c r="AB794" s="73"/>
      <c r="AC794" s="73"/>
      <c r="AD794" s="73"/>
      <c r="AE794" s="73"/>
      <c r="AF794" s="73"/>
      <c r="AG794" s="73"/>
      <c r="AH794" s="73"/>
      <c r="AI794" s="73"/>
    </row>
    <row r="795" spans="1:35" ht="12.75" x14ac:dyDescent="0.2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  <c r="AA795" s="73"/>
      <c r="AB795" s="73"/>
      <c r="AC795" s="73"/>
      <c r="AD795" s="73"/>
      <c r="AE795" s="73"/>
      <c r="AF795" s="73"/>
      <c r="AG795" s="73"/>
      <c r="AH795" s="73"/>
      <c r="AI795" s="73"/>
    </row>
    <row r="796" spans="1:35" ht="12.75" x14ac:dyDescent="0.2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  <c r="AA796" s="73"/>
      <c r="AB796" s="73"/>
      <c r="AC796" s="73"/>
      <c r="AD796" s="73"/>
      <c r="AE796" s="73"/>
      <c r="AF796" s="73"/>
      <c r="AG796" s="73"/>
      <c r="AH796" s="73"/>
      <c r="AI796" s="73"/>
    </row>
    <row r="797" spans="1:35" ht="12.75" x14ac:dyDescent="0.2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  <c r="AA797" s="73"/>
      <c r="AB797" s="73"/>
      <c r="AC797" s="73"/>
      <c r="AD797" s="73"/>
      <c r="AE797" s="73"/>
      <c r="AF797" s="73"/>
      <c r="AG797" s="73"/>
      <c r="AH797" s="73"/>
      <c r="AI797" s="73"/>
    </row>
    <row r="798" spans="1:35" ht="12.75" x14ac:dyDescent="0.2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  <c r="AA798" s="73"/>
      <c r="AB798" s="73"/>
      <c r="AC798" s="73"/>
      <c r="AD798" s="73"/>
      <c r="AE798" s="73"/>
      <c r="AF798" s="73"/>
      <c r="AG798" s="73"/>
      <c r="AH798" s="73"/>
      <c r="AI798" s="73"/>
    </row>
    <row r="799" spans="1:35" ht="12.75" x14ac:dyDescent="0.2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  <c r="AA799" s="73"/>
      <c r="AB799" s="73"/>
      <c r="AC799" s="73"/>
      <c r="AD799" s="73"/>
      <c r="AE799" s="73"/>
      <c r="AF799" s="73"/>
      <c r="AG799" s="73"/>
      <c r="AH799" s="73"/>
      <c r="AI799" s="73"/>
    </row>
    <row r="800" spans="1:35" ht="12.75" x14ac:dyDescent="0.2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  <c r="AA800" s="73"/>
      <c r="AB800" s="73"/>
      <c r="AC800" s="73"/>
      <c r="AD800" s="73"/>
      <c r="AE800" s="73"/>
      <c r="AF800" s="73"/>
      <c r="AG800" s="73"/>
      <c r="AH800" s="73"/>
      <c r="AI800" s="73"/>
    </row>
    <row r="801" spans="1:35" ht="12.75" x14ac:dyDescent="0.2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  <c r="AA801" s="73"/>
      <c r="AB801" s="73"/>
      <c r="AC801" s="73"/>
      <c r="AD801" s="73"/>
      <c r="AE801" s="73"/>
      <c r="AF801" s="73"/>
      <c r="AG801" s="73"/>
      <c r="AH801" s="73"/>
      <c r="AI801" s="73"/>
    </row>
    <row r="802" spans="1:35" ht="12.75" x14ac:dyDescent="0.2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  <c r="AA802" s="73"/>
      <c r="AB802" s="73"/>
      <c r="AC802" s="73"/>
      <c r="AD802" s="73"/>
      <c r="AE802" s="73"/>
      <c r="AF802" s="73"/>
      <c r="AG802" s="73"/>
      <c r="AH802" s="73"/>
      <c r="AI802" s="73"/>
    </row>
    <row r="803" spans="1:35" ht="12.75" x14ac:dyDescent="0.2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  <c r="AA803" s="73"/>
      <c r="AB803" s="73"/>
      <c r="AC803" s="73"/>
      <c r="AD803" s="73"/>
      <c r="AE803" s="73"/>
      <c r="AF803" s="73"/>
      <c r="AG803" s="73"/>
      <c r="AH803" s="73"/>
      <c r="AI803" s="73"/>
    </row>
    <row r="804" spans="1:35" ht="12.75" x14ac:dyDescent="0.2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  <c r="AA804" s="73"/>
      <c r="AB804" s="73"/>
      <c r="AC804" s="73"/>
      <c r="AD804" s="73"/>
      <c r="AE804" s="73"/>
      <c r="AF804" s="73"/>
      <c r="AG804" s="73"/>
      <c r="AH804" s="73"/>
      <c r="AI804" s="73"/>
    </row>
    <row r="805" spans="1:35" ht="12.75" x14ac:dyDescent="0.2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  <c r="AA805" s="73"/>
      <c r="AB805" s="73"/>
      <c r="AC805" s="73"/>
      <c r="AD805" s="73"/>
      <c r="AE805" s="73"/>
      <c r="AF805" s="73"/>
      <c r="AG805" s="73"/>
      <c r="AH805" s="73"/>
      <c r="AI805" s="73"/>
    </row>
    <row r="806" spans="1:35" ht="12.75" x14ac:dyDescent="0.2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  <c r="AA806" s="73"/>
      <c r="AB806" s="73"/>
      <c r="AC806" s="73"/>
      <c r="AD806" s="73"/>
      <c r="AE806" s="73"/>
      <c r="AF806" s="73"/>
      <c r="AG806" s="73"/>
      <c r="AH806" s="73"/>
      <c r="AI806" s="73"/>
    </row>
    <row r="807" spans="1:35" ht="12.75" x14ac:dyDescent="0.2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  <c r="AA807" s="73"/>
      <c r="AB807" s="73"/>
      <c r="AC807" s="73"/>
      <c r="AD807" s="73"/>
      <c r="AE807" s="73"/>
      <c r="AF807" s="73"/>
      <c r="AG807" s="73"/>
      <c r="AH807" s="73"/>
      <c r="AI807" s="73"/>
    </row>
    <row r="808" spans="1:35" ht="12.75" x14ac:dyDescent="0.2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  <c r="AA808" s="73"/>
      <c r="AB808" s="73"/>
      <c r="AC808" s="73"/>
      <c r="AD808" s="73"/>
      <c r="AE808" s="73"/>
      <c r="AF808" s="73"/>
      <c r="AG808" s="73"/>
      <c r="AH808" s="73"/>
      <c r="AI808" s="73"/>
    </row>
    <row r="809" spans="1:35" ht="12.75" x14ac:dyDescent="0.2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  <c r="AA809" s="73"/>
      <c r="AB809" s="73"/>
      <c r="AC809" s="73"/>
      <c r="AD809" s="73"/>
      <c r="AE809" s="73"/>
      <c r="AF809" s="73"/>
      <c r="AG809" s="73"/>
      <c r="AH809" s="73"/>
      <c r="AI809" s="73"/>
    </row>
    <row r="810" spans="1:35" ht="12.75" x14ac:dyDescent="0.2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  <c r="AA810" s="73"/>
      <c r="AB810" s="73"/>
      <c r="AC810" s="73"/>
      <c r="AD810" s="73"/>
      <c r="AE810" s="73"/>
      <c r="AF810" s="73"/>
      <c r="AG810" s="73"/>
      <c r="AH810" s="73"/>
      <c r="AI810" s="73"/>
    </row>
    <row r="811" spans="1:35" ht="12.75" x14ac:dyDescent="0.2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  <c r="AA811" s="73"/>
      <c r="AB811" s="73"/>
      <c r="AC811" s="73"/>
      <c r="AD811" s="73"/>
      <c r="AE811" s="73"/>
      <c r="AF811" s="73"/>
      <c r="AG811" s="73"/>
      <c r="AH811" s="73"/>
      <c r="AI811" s="73"/>
    </row>
    <row r="812" spans="1:35" ht="12.75" x14ac:dyDescent="0.2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  <c r="AA812" s="73"/>
      <c r="AB812" s="73"/>
      <c r="AC812" s="73"/>
      <c r="AD812" s="73"/>
      <c r="AE812" s="73"/>
      <c r="AF812" s="73"/>
      <c r="AG812" s="73"/>
      <c r="AH812" s="73"/>
      <c r="AI812" s="73"/>
    </row>
    <row r="813" spans="1:35" ht="12.75" x14ac:dyDescent="0.2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  <c r="AA813" s="73"/>
      <c r="AB813" s="73"/>
      <c r="AC813" s="73"/>
      <c r="AD813" s="73"/>
      <c r="AE813" s="73"/>
      <c r="AF813" s="73"/>
      <c r="AG813" s="73"/>
      <c r="AH813" s="73"/>
      <c r="AI813" s="73"/>
    </row>
    <row r="814" spans="1:35" ht="12.75" x14ac:dyDescent="0.2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  <c r="AA814" s="73"/>
      <c r="AB814" s="73"/>
      <c r="AC814" s="73"/>
      <c r="AD814" s="73"/>
      <c r="AE814" s="73"/>
      <c r="AF814" s="73"/>
      <c r="AG814" s="73"/>
      <c r="AH814" s="73"/>
      <c r="AI814" s="73"/>
    </row>
    <row r="815" spans="1:35" ht="12.75" x14ac:dyDescent="0.2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  <c r="AA815" s="73"/>
      <c r="AB815" s="73"/>
      <c r="AC815" s="73"/>
      <c r="AD815" s="73"/>
      <c r="AE815" s="73"/>
      <c r="AF815" s="73"/>
      <c r="AG815" s="73"/>
      <c r="AH815" s="73"/>
      <c r="AI815" s="73"/>
    </row>
    <row r="816" spans="1:35" ht="12.75" x14ac:dyDescent="0.2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  <c r="AA816" s="73"/>
      <c r="AB816" s="73"/>
      <c r="AC816" s="73"/>
      <c r="AD816" s="73"/>
      <c r="AE816" s="73"/>
      <c r="AF816" s="73"/>
      <c r="AG816" s="73"/>
      <c r="AH816" s="73"/>
      <c r="AI816" s="73"/>
    </row>
    <row r="817" spans="1:35" ht="12.75" x14ac:dyDescent="0.2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  <c r="AA817" s="73"/>
      <c r="AB817" s="73"/>
      <c r="AC817" s="73"/>
      <c r="AD817" s="73"/>
      <c r="AE817" s="73"/>
      <c r="AF817" s="73"/>
      <c r="AG817" s="73"/>
      <c r="AH817" s="73"/>
      <c r="AI817" s="73"/>
    </row>
    <row r="818" spans="1:35" ht="12.75" x14ac:dyDescent="0.2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  <c r="AA818" s="73"/>
      <c r="AB818" s="73"/>
      <c r="AC818" s="73"/>
      <c r="AD818" s="73"/>
      <c r="AE818" s="73"/>
      <c r="AF818" s="73"/>
      <c r="AG818" s="73"/>
      <c r="AH818" s="73"/>
      <c r="AI818" s="73"/>
    </row>
    <row r="819" spans="1:35" ht="12.75" x14ac:dyDescent="0.2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  <c r="AA819" s="73"/>
      <c r="AB819" s="73"/>
      <c r="AC819" s="73"/>
      <c r="AD819" s="73"/>
      <c r="AE819" s="73"/>
      <c r="AF819" s="73"/>
      <c r="AG819" s="73"/>
      <c r="AH819" s="73"/>
      <c r="AI819" s="73"/>
    </row>
    <row r="820" spans="1:35" ht="12.75" x14ac:dyDescent="0.2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  <c r="AA820" s="73"/>
      <c r="AB820" s="73"/>
      <c r="AC820" s="73"/>
      <c r="AD820" s="73"/>
      <c r="AE820" s="73"/>
      <c r="AF820" s="73"/>
      <c r="AG820" s="73"/>
      <c r="AH820" s="73"/>
      <c r="AI820" s="73"/>
    </row>
    <row r="821" spans="1:35" ht="12.75" x14ac:dyDescent="0.2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  <c r="AA821" s="73"/>
      <c r="AB821" s="73"/>
      <c r="AC821" s="73"/>
      <c r="AD821" s="73"/>
      <c r="AE821" s="73"/>
      <c r="AF821" s="73"/>
      <c r="AG821" s="73"/>
      <c r="AH821" s="73"/>
      <c r="AI821" s="73"/>
    </row>
    <row r="822" spans="1:35" ht="12.75" x14ac:dyDescent="0.2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  <c r="AA822" s="73"/>
      <c r="AB822" s="73"/>
      <c r="AC822" s="73"/>
      <c r="AD822" s="73"/>
      <c r="AE822" s="73"/>
      <c r="AF822" s="73"/>
      <c r="AG822" s="73"/>
      <c r="AH822" s="73"/>
      <c r="AI822" s="73"/>
    </row>
    <row r="823" spans="1:35" ht="12.75" x14ac:dyDescent="0.2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  <c r="AA823" s="73"/>
      <c r="AB823" s="73"/>
      <c r="AC823" s="73"/>
      <c r="AD823" s="73"/>
      <c r="AE823" s="73"/>
      <c r="AF823" s="73"/>
      <c r="AG823" s="73"/>
      <c r="AH823" s="73"/>
      <c r="AI823" s="73"/>
    </row>
    <row r="824" spans="1:35" ht="12.75" x14ac:dyDescent="0.2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  <c r="AA824" s="73"/>
      <c r="AB824" s="73"/>
      <c r="AC824" s="73"/>
      <c r="AD824" s="73"/>
      <c r="AE824" s="73"/>
      <c r="AF824" s="73"/>
      <c r="AG824" s="73"/>
      <c r="AH824" s="73"/>
      <c r="AI824" s="73"/>
    </row>
    <row r="825" spans="1:35" ht="12.75" x14ac:dyDescent="0.2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  <c r="AA825" s="73"/>
      <c r="AB825" s="73"/>
      <c r="AC825" s="73"/>
      <c r="AD825" s="73"/>
      <c r="AE825" s="73"/>
      <c r="AF825" s="73"/>
      <c r="AG825" s="73"/>
      <c r="AH825" s="73"/>
      <c r="AI825" s="73"/>
    </row>
    <row r="826" spans="1:35" ht="12.75" x14ac:dyDescent="0.2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  <c r="AA826" s="73"/>
      <c r="AB826" s="73"/>
      <c r="AC826" s="73"/>
      <c r="AD826" s="73"/>
      <c r="AE826" s="73"/>
      <c r="AF826" s="73"/>
      <c r="AG826" s="73"/>
      <c r="AH826" s="73"/>
      <c r="AI826" s="73"/>
    </row>
    <row r="827" spans="1:35" ht="12.75" x14ac:dyDescent="0.2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  <c r="AA827" s="73"/>
      <c r="AB827" s="73"/>
      <c r="AC827" s="73"/>
      <c r="AD827" s="73"/>
      <c r="AE827" s="73"/>
      <c r="AF827" s="73"/>
      <c r="AG827" s="73"/>
      <c r="AH827" s="73"/>
      <c r="AI827" s="73"/>
    </row>
    <row r="828" spans="1:35" ht="12.75" x14ac:dyDescent="0.2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  <c r="AA828" s="73"/>
      <c r="AB828" s="73"/>
      <c r="AC828" s="73"/>
      <c r="AD828" s="73"/>
      <c r="AE828" s="73"/>
      <c r="AF828" s="73"/>
      <c r="AG828" s="73"/>
      <c r="AH828" s="73"/>
      <c r="AI828" s="73"/>
    </row>
    <row r="829" spans="1:35" ht="12.75" x14ac:dyDescent="0.2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  <c r="AA829" s="73"/>
      <c r="AB829" s="73"/>
      <c r="AC829" s="73"/>
      <c r="AD829" s="73"/>
      <c r="AE829" s="73"/>
      <c r="AF829" s="73"/>
      <c r="AG829" s="73"/>
      <c r="AH829" s="73"/>
      <c r="AI829" s="73"/>
    </row>
    <row r="830" spans="1:35" ht="12.75" x14ac:dyDescent="0.2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  <c r="AA830" s="73"/>
      <c r="AB830" s="73"/>
      <c r="AC830" s="73"/>
      <c r="AD830" s="73"/>
      <c r="AE830" s="73"/>
      <c r="AF830" s="73"/>
      <c r="AG830" s="73"/>
      <c r="AH830" s="73"/>
      <c r="AI830" s="73"/>
    </row>
    <row r="831" spans="1:35" ht="12.75" x14ac:dyDescent="0.2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  <c r="AA831" s="73"/>
      <c r="AB831" s="73"/>
      <c r="AC831" s="73"/>
      <c r="AD831" s="73"/>
      <c r="AE831" s="73"/>
      <c r="AF831" s="73"/>
      <c r="AG831" s="73"/>
      <c r="AH831" s="73"/>
      <c r="AI831" s="73"/>
    </row>
    <row r="832" spans="1:35" ht="12.75" x14ac:dyDescent="0.2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  <c r="AA832" s="73"/>
      <c r="AB832" s="73"/>
      <c r="AC832" s="73"/>
      <c r="AD832" s="73"/>
      <c r="AE832" s="73"/>
      <c r="AF832" s="73"/>
      <c r="AG832" s="73"/>
      <c r="AH832" s="73"/>
      <c r="AI832" s="73"/>
    </row>
    <row r="833" spans="1:35" ht="12.75" x14ac:dyDescent="0.2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  <c r="AA833" s="73"/>
      <c r="AB833" s="73"/>
      <c r="AC833" s="73"/>
      <c r="AD833" s="73"/>
      <c r="AE833" s="73"/>
      <c r="AF833" s="73"/>
      <c r="AG833" s="73"/>
      <c r="AH833" s="73"/>
      <c r="AI833" s="73"/>
    </row>
    <row r="834" spans="1:35" ht="12.75" x14ac:dyDescent="0.2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  <c r="AA834" s="73"/>
      <c r="AB834" s="73"/>
      <c r="AC834" s="73"/>
      <c r="AD834" s="73"/>
      <c r="AE834" s="73"/>
      <c r="AF834" s="73"/>
      <c r="AG834" s="73"/>
      <c r="AH834" s="73"/>
      <c r="AI834" s="73"/>
    </row>
    <row r="835" spans="1:35" ht="12.75" x14ac:dyDescent="0.2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  <c r="AA835" s="73"/>
      <c r="AB835" s="73"/>
      <c r="AC835" s="73"/>
      <c r="AD835" s="73"/>
      <c r="AE835" s="73"/>
      <c r="AF835" s="73"/>
      <c r="AG835" s="73"/>
      <c r="AH835" s="73"/>
      <c r="AI835" s="73"/>
    </row>
    <row r="836" spans="1:35" ht="12.75" x14ac:dyDescent="0.2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  <c r="AA836" s="73"/>
      <c r="AB836" s="73"/>
      <c r="AC836" s="73"/>
      <c r="AD836" s="73"/>
      <c r="AE836" s="73"/>
      <c r="AF836" s="73"/>
      <c r="AG836" s="73"/>
      <c r="AH836" s="73"/>
      <c r="AI836" s="73"/>
    </row>
    <row r="837" spans="1:35" ht="12.75" x14ac:dyDescent="0.2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  <c r="AA837" s="73"/>
      <c r="AB837" s="73"/>
      <c r="AC837" s="73"/>
      <c r="AD837" s="73"/>
      <c r="AE837" s="73"/>
      <c r="AF837" s="73"/>
      <c r="AG837" s="73"/>
      <c r="AH837" s="73"/>
      <c r="AI837" s="73"/>
    </row>
    <row r="838" spans="1:35" ht="12.75" x14ac:dyDescent="0.2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  <c r="AA838" s="73"/>
      <c r="AB838" s="73"/>
      <c r="AC838" s="73"/>
      <c r="AD838" s="73"/>
      <c r="AE838" s="73"/>
      <c r="AF838" s="73"/>
      <c r="AG838" s="73"/>
      <c r="AH838" s="73"/>
      <c r="AI838" s="73"/>
    </row>
    <row r="839" spans="1:35" ht="12.75" x14ac:dyDescent="0.2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  <c r="AA839" s="73"/>
      <c r="AB839" s="73"/>
      <c r="AC839" s="73"/>
      <c r="AD839" s="73"/>
      <c r="AE839" s="73"/>
      <c r="AF839" s="73"/>
      <c r="AG839" s="73"/>
      <c r="AH839" s="73"/>
      <c r="AI839" s="73"/>
    </row>
    <row r="840" spans="1:35" ht="12.75" x14ac:dyDescent="0.2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  <c r="AA840" s="73"/>
      <c r="AB840" s="73"/>
      <c r="AC840" s="73"/>
      <c r="AD840" s="73"/>
      <c r="AE840" s="73"/>
      <c r="AF840" s="73"/>
      <c r="AG840" s="73"/>
      <c r="AH840" s="73"/>
      <c r="AI840" s="73"/>
    </row>
    <row r="841" spans="1:35" ht="12.75" x14ac:dyDescent="0.2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  <c r="AA841" s="73"/>
      <c r="AB841" s="73"/>
      <c r="AC841" s="73"/>
      <c r="AD841" s="73"/>
      <c r="AE841" s="73"/>
      <c r="AF841" s="73"/>
      <c r="AG841" s="73"/>
      <c r="AH841" s="73"/>
      <c r="AI841" s="73"/>
    </row>
    <row r="842" spans="1:35" ht="12.75" x14ac:dyDescent="0.2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  <c r="AA842" s="73"/>
      <c r="AB842" s="73"/>
      <c r="AC842" s="73"/>
      <c r="AD842" s="73"/>
      <c r="AE842" s="73"/>
      <c r="AF842" s="73"/>
      <c r="AG842" s="73"/>
      <c r="AH842" s="73"/>
      <c r="AI842" s="73"/>
    </row>
    <row r="843" spans="1:35" ht="12.75" x14ac:dyDescent="0.2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  <c r="AA843" s="73"/>
      <c r="AB843" s="73"/>
      <c r="AC843" s="73"/>
      <c r="AD843" s="73"/>
      <c r="AE843" s="73"/>
      <c r="AF843" s="73"/>
      <c r="AG843" s="73"/>
      <c r="AH843" s="73"/>
      <c r="AI843" s="73"/>
    </row>
    <row r="844" spans="1:35" ht="12.75" x14ac:dyDescent="0.2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  <c r="AA844" s="73"/>
      <c r="AB844" s="73"/>
      <c r="AC844" s="73"/>
      <c r="AD844" s="73"/>
      <c r="AE844" s="73"/>
      <c r="AF844" s="73"/>
      <c r="AG844" s="73"/>
      <c r="AH844" s="73"/>
      <c r="AI844" s="73"/>
    </row>
    <row r="845" spans="1:35" ht="12.75" x14ac:dyDescent="0.2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  <c r="AA845" s="73"/>
      <c r="AB845" s="73"/>
      <c r="AC845" s="73"/>
      <c r="AD845" s="73"/>
      <c r="AE845" s="73"/>
      <c r="AF845" s="73"/>
      <c r="AG845" s="73"/>
      <c r="AH845" s="73"/>
      <c r="AI845" s="73"/>
    </row>
    <row r="846" spans="1:35" ht="12.75" x14ac:dyDescent="0.2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  <c r="AA846" s="73"/>
      <c r="AB846" s="73"/>
      <c r="AC846" s="73"/>
      <c r="AD846" s="73"/>
      <c r="AE846" s="73"/>
      <c r="AF846" s="73"/>
      <c r="AG846" s="73"/>
      <c r="AH846" s="73"/>
      <c r="AI846" s="73"/>
    </row>
    <row r="847" spans="1:35" ht="12.75" x14ac:dyDescent="0.2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  <c r="AA847" s="73"/>
      <c r="AB847" s="73"/>
      <c r="AC847" s="73"/>
      <c r="AD847" s="73"/>
      <c r="AE847" s="73"/>
      <c r="AF847" s="73"/>
      <c r="AG847" s="73"/>
      <c r="AH847" s="73"/>
      <c r="AI847" s="73"/>
    </row>
    <row r="848" spans="1:35" ht="12.75" x14ac:dyDescent="0.2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  <c r="AA848" s="73"/>
      <c r="AB848" s="73"/>
      <c r="AC848" s="73"/>
      <c r="AD848" s="73"/>
      <c r="AE848" s="73"/>
      <c r="AF848" s="73"/>
      <c r="AG848" s="73"/>
      <c r="AH848" s="73"/>
      <c r="AI848" s="73"/>
    </row>
    <row r="849" spans="1:35" ht="12.75" x14ac:dyDescent="0.2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  <c r="AA849" s="73"/>
      <c r="AB849" s="73"/>
      <c r="AC849" s="73"/>
      <c r="AD849" s="73"/>
      <c r="AE849" s="73"/>
      <c r="AF849" s="73"/>
      <c r="AG849" s="73"/>
      <c r="AH849" s="73"/>
      <c r="AI849" s="73"/>
    </row>
    <row r="850" spans="1:35" ht="12.75" x14ac:dyDescent="0.2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  <c r="AA850" s="73"/>
      <c r="AB850" s="73"/>
      <c r="AC850" s="73"/>
      <c r="AD850" s="73"/>
      <c r="AE850" s="73"/>
      <c r="AF850" s="73"/>
      <c r="AG850" s="73"/>
      <c r="AH850" s="73"/>
      <c r="AI850" s="73"/>
    </row>
    <row r="851" spans="1:35" ht="12.75" x14ac:dyDescent="0.2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  <c r="AA851" s="73"/>
      <c r="AB851" s="73"/>
      <c r="AC851" s="73"/>
      <c r="AD851" s="73"/>
      <c r="AE851" s="73"/>
      <c r="AF851" s="73"/>
      <c r="AG851" s="73"/>
      <c r="AH851" s="73"/>
      <c r="AI851" s="73"/>
    </row>
    <row r="852" spans="1:35" ht="12.75" x14ac:dyDescent="0.2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  <c r="AA852" s="73"/>
      <c r="AB852" s="73"/>
      <c r="AC852" s="73"/>
      <c r="AD852" s="73"/>
      <c r="AE852" s="73"/>
      <c r="AF852" s="73"/>
      <c r="AG852" s="73"/>
      <c r="AH852" s="73"/>
      <c r="AI852" s="73"/>
    </row>
    <row r="853" spans="1:35" ht="12.75" x14ac:dyDescent="0.2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  <c r="AA853" s="73"/>
      <c r="AB853" s="73"/>
      <c r="AC853" s="73"/>
      <c r="AD853" s="73"/>
      <c r="AE853" s="73"/>
      <c r="AF853" s="73"/>
      <c r="AG853" s="73"/>
      <c r="AH853" s="73"/>
      <c r="AI853" s="73"/>
    </row>
    <row r="854" spans="1:35" ht="12.75" x14ac:dyDescent="0.2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  <c r="AA854" s="73"/>
      <c r="AB854" s="73"/>
      <c r="AC854" s="73"/>
      <c r="AD854" s="73"/>
      <c r="AE854" s="73"/>
      <c r="AF854" s="73"/>
      <c r="AG854" s="73"/>
      <c r="AH854" s="73"/>
      <c r="AI854" s="73"/>
    </row>
    <row r="855" spans="1:35" ht="12.75" x14ac:dyDescent="0.2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  <c r="AA855" s="73"/>
      <c r="AB855" s="73"/>
      <c r="AC855" s="73"/>
      <c r="AD855" s="73"/>
      <c r="AE855" s="73"/>
      <c r="AF855" s="73"/>
      <c r="AG855" s="73"/>
      <c r="AH855" s="73"/>
      <c r="AI855" s="73"/>
    </row>
    <row r="856" spans="1:35" ht="12.75" x14ac:dyDescent="0.2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  <c r="AA856" s="73"/>
      <c r="AB856" s="73"/>
      <c r="AC856" s="73"/>
      <c r="AD856" s="73"/>
      <c r="AE856" s="73"/>
      <c r="AF856" s="73"/>
      <c r="AG856" s="73"/>
      <c r="AH856" s="73"/>
      <c r="AI856" s="73"/>
    </row>
    <row r="857" spans="1:35" ht="12.75" x14ac:dyDescent="0.2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  <c r="AA857" s="73"/>
      <c r="AB857" s="73"/>
      <c r="AC857" s="73"/>
      <c r="AD857" s="73"/>
      <c r="AE857" s="73"/>
      <c r="AF857" s="73"/>
      <c r="AG857" s="73"/>
      <c r="AH857" s="73"/>
      <c r="AI857" s="73"/>
    </row>
    <row r="858" spans="1:35" ht="12.75" x14ac:dyDescent="0.2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  <c r="AA858" s="73"/>
      <c r="AB858" s="73"/>
      <c r="AC858" s="73"/>
      <c r="AD858" s="73"/>
      <c r="AE858" s="73"/>
      <c r="AF858" s="73"/>
      <c r="AG858" s="73"/>
      <c r="AH858" s="73"/>
      <c r="AI858" s="73"/>
    </row>
    <row r="859" spans="1:35" ht="12.75" x14ac:dyDescent="0.2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  <c r="AA859" s="73"/>
      <c r="AB859" s="73"/>
      <c r="AC859" s="73"/>
      <c r="AD859" s="73"/>
      <c r="AE859" s="73"/>
      <c r="AF859" s="73"/>
      <c r="AG859" s="73"/>
      <c r="AH859" s="73"/>
      <c r="AI859" s="73"/>
    </row>
    <row r="860" spans="1:35" ht="12.75" x14ac:dyDescent="0.2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  <c r="AA860" s="73"/>
      <c r="AB860" s="73"/>
      <c r="AC860" s="73"/>
      <c r="AD860" s="73"/>
      <c r="AE860" s="73"/>
      <c r="AF860" s="73"/>
      <c r="AG860" s="73"/>
      <c r="AH860" s="73"/>
      <c r="AI860" s="73"/>
    </row>
    <row r="861" spans="1:35" ht="12.75" x14ac:dyDescent="0.2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  <c r="AA861" s="73"/>
      <c r="AB861" s="73"/>
      <c r="AC861" s="73"/>
      <c r="AD861" s="73"/>
      <c r="AE861" s="73"/>
      <c r="AF861" s="73"/>
      <c r="AG861" s="73"/>
      <c r="AH861" s="73"/>
      <c r="AI861" s="73"/>
    </row>
    <row r="862" spans="1:35" ht="12.75" x14ac:dyDescent="0.2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  <c r="AA862" s="73"/>
      <c r="AB862" s="73"/>
      <c r="AC862" s="73"/>
      <c r="AD862" s="73"/>
      <c r="AE862" s="73"/>
      <c r="AF862" s="73"/>
      <c r="AG862" s="73"/>
      <c r="AH862" s="73"/>
      <c r="AI862" s="73"/>
    </row>
    <row r="863" spans="1:35" ht="12.75" x14ac:dyDescent="0.2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  <c r="AA863" s="73"/>
      <c r="AB863" s="73"/>
      <c r="AC863" s="73"/>
      <c r="AD863" s="73"/>
      <c r="AE863" s="73"/>
      <c r="AF863" s="73"/>
      <c r="AG863" s="73"/>
      <c r="AH863" s="73"/>
      <c r="AI863" s="73"/>
    </row>
    <row r="864" spans="1:35" ht="12.75" x14ac:dyDescent="0.2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  <c r="AA864" s="73"/>
      <c r="AB864" s="73"/>
      <c r="AC864" s="73"/>
      <c r="AD864" s="73"/>
      <c r="AE864" s="73"/>
      <c r="AF864" s="73"/>
      <c r="AG864" s="73"/>
      <c r="AH864" s="73"/>
      <c r="AI864" s="73"/>
    </row>
    <row r="865" spans="1:35" ht="12.75" x14ac:dyDescent="0.2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  <c r="AA865" s="73"/>
      <c r="AB865" s="73"/>
      <c r="AC865" s="73"/>
      <c r="AD865" s="73"/>
      <c r="AE865" s="73"/>
      <c r="AF865" s="73"/>
      <c r="AG865" s="73"/>
      <c r="AH865" s="73"/>
      <c r="AI865" s="73"/>
    </row>
    <row r="866" spans="1:35" ht="12.75" x14ac:dyDescent="0.2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  <c r="AA866" s="73"/>
      <c r="AB866" s="73"/>
      <c r="AC866" s="73"/>
      <c r="AD866" s="73"/>
      <c r="AE866" s="73"/>
      <c r="AF866" s="73"/>
      <c r="AG866" s="73"/>
      <c r="AH866" s="73"/>
      <c r="AI866" s="73"/>
    </row>
    <row r="867" spans="1:35" ht="12.75" x14ac:dyDescent="0.2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  <c r="AA867" s="73"/>
      <c r="AB867" s="73"/>
      <c r="AC867" s="73"/>
      <c r="AD867" s="73"/>
      <c r="AE867" s="73"/>
      <c r="AF867" s="73"/>
      <c r="AG867" s="73"/>
      <c r="AH867" s="73"/>
      <c r="AI867" s="73"/>
    </row>
    <row r="868" spans="1:35" ht="12.75" x14ac:dyDescent="0.2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  <c r="AA868" s="73"/>
      <c r="AB868" s="73"/>
      <c r="AC868" s="73"/>
      <c r="AD868" s="73"/>
      <c r="AE868" s="73"/>
      <c r="AF868" s="73"/>
      <c r="AG868" s="73"/>
      <c r="AH868" s="73"/>
      <c r="AI868" s="73"/>
    </row>
    <row r="869" spans="1:35" ht="12.75" x14ac:dyDescent="0.2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  <c r="AA869" s="73"/>
      <c r="AB869" s="73"/>
      <c r="AC869" s="73"/>
      <c r="AD869" s="73"/>
      <c r="AE869" s="73"/>
      <c r="AF869" s="73"/>
      <c r="AG869" s="73"/>
      <c r="AH869" s="73"/>
      <c r="AI869" s="73"/>
    </row>
    <row r="870" spans="1:35" ht="12.75" x14ac:dyDescent="0.2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  <c r="AA870" s="73"/>
      <c r="AB870" s="73"/>
      <c r="AC870" s="73"/>
      <c r="AD870" s="73"/>
      <c r="AE870" s="73"/>
      <c r="AF870" s="73"/>
      <c r="AG870" s="73"/>
      <c r="AH870" s="73"/>
      <c r="AI870" s="73"/>
    </row>
    <row r="871" spans="1:35" ht="12.75" x14ac:dyDescent="0.2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  <c r="AA871" s="73"/>
      <c r="AB871" s="73"/>
      <c r="AC871" s="73"/>
      <c r="AD871" s="73"/>
      <c r="AE871" s="73"/>
      <c r="AF871" s="73"/>
      <c r="AG871" s="73"/>
      <c r="AH871" s="73"/>
      <c r="AI871" s="73"/>
    </row>
    <row r="872" spans="1:35" ht="12.75" x14ac:dyDescent="0.2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  <c r="AA872" s="73"/>
      <c r="AB872" s="73"/>
      <c r="AC872" s="73"/>
      <c r="AD872" s="73"/>
      <c r="AE872" s="73"/>
      <c r="AF872" s="73"/>
      <c r="AG872" s="73"/>
      <c r="AH872" s="73"/>
      <c r="AI872" s="73"/>
    </row>
    <row r="873" spans="1:35" ht="12.75" x14ac:dyDescent="0.2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  <c r="AA873" s="73"/>
      <c r="AB873" s="73"/>
      <c r="AC873" s="73"/>
      <c r="AD873" s="73"/>
      <c r="AE873" s="73"/>
      <c r="AF873" s="73"/>
      <c r="AG873" s="73"/>
      <c r="AH873" s="73"/>
      <c r="AI873" s="73"/>
    </row>
    <row r="874" spans="1:35" ht="12.75" x14ac:dyDescent="0.2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  <c r="AA874" s="73"/>
      <c r="AB874" s="73"/>
      <c r="AC874" s="73"/>
      <c r="AD874" s="73"/>
      <c r="AE874" s="73"/>
      <c r="AF874" s="73"/>
      <c r="AG874" s="73"/>
      <c r="AH874" s="73"/>
      <c r="AI874" s="73"/>
    </row>
    <row r="875" spans="1:35" ht="12.75" x14ac:dyDescent="0.2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  <c r="AA875" s="73"/>
      <c r="AB875" s="73"/>
      <c r="AC875" s="73"/>
      <c r="AD875" s="73"/>
      <c r="AE875" s="73"/>
      <c r="AF875" s="73"/>
      <c r="AG875" s="73"/>
      <c r="AH875" s="73"/>
      <c r="AI875" s="73"/>
    </row>
    <row r="876" spans="1:35" ht="12.75" x14ac:dyDescent="0.2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  <c r="AA876" s="73"/>
      <c r="AB876" s="73"/>
      <c r="AC876" s="73"/>
      <c r="AD876" s="73"/>
      <c r="AE876" s="73"/>
      <c r="AF876" s="73"/>
      <c r="AG876" s="73"/>
      <c r="AH876" s="73"/>
      <c r="AI876" s="73"/>
    </row>
    <row r="877" spans="1:35" ht="12.75" x14ac:dyDescent="0.2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  <c r="AA877" s="73"/>
      <c r="AB877" s="73"/>
      <c r="AC877" s="73"/>
      <c r="AD877" s="73"/>
      <c r="AE877" s="73"/>
      <c r="AF877" s="73"/>
      <c r="AG877" s="73"/>
      <c r="AH877" s="73"/>
      <c r="AI877" s="73"/>
    </row>
    <row r="878" spans="1:35" ht="12.75" x14ac:dyDescent="0.2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  <c r="AA878" s="73"/>
      <c r="AB878" s="73"/>
      <c r="AC878" s="73"/>
      <c r="AD878" s="73"/>
      <c r="AE878" s="73"/>
      <c r="AF878" s="73"/>
      <c r="AG878" s="73"/>
      <c r="AH878" s="73"/>
      <c r="AI878" s="73"/>
    </row>
    <row r="879" spans="1:35" ht="12.75" x14ac:dyDescent="0.2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  <c r="AA879" s="73"/>
      <c r="AB879" s="73"/>
      <c r="AC879" s="73"/>
      <c r="AD879" s="73"/>
      <c r="AE879" s="73"/>
      <c r="AF879" s="73"/>
      <c r="AG879" s="73"/>
      <c r="AH879" s="73"/>
      <c r="AI879" s="73"/>
    </row>
    <row r="880" spans="1:35" ht="12.75" x14ac:dyDescent="0.2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  <c r="AA880" s="73"/>
      <c r="AB880" s="73"/>
      <c r="AC880" s="73"/>
      <c r="AD880" s="73"/>
      <c r="AE880" s="73"/>
      <c r="AF880" s="73"/>
      <c r="AG880" s="73"/>
      <c r="AH880" s="73"/>
      <c r="AI880" s="73"/>
    </row>
    <row r="881" spans="1:35" ht="12.75" x14ac:dyDescent="0.2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  <c r="AA881" s="73"/>
      <c r="AB881" s="73"/>
      <c r="AC881" s="73"/>
      <c r="AD881" s="73"/>
      <c r="AE881" s="73"/>
      <c r="AF881" s="73"/>
      <c r="AG881" s="73"/>
      <c r="AH881" s="73"/>
      <c r="AI881" s="73"/>
    </row>
    <row r="882" spans="1:35" ht="12.75" x14ac:dyDescent="0.2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  <c r="AA882" s="73"/>
      <c r="AB882" s="73"/>
      <c r="AC882" s="73"/>
      <c r="AD882" s="73"/>
      <c r="AE882" s="73"/>
      <c r="AF882" s="73"/>
      <c r="AG882" s="73"/>
      <c r="AH882" s="73"/>
      <c r="AI882" s="73"/>
    </row>
    <row r="883" spans="1:35" ht="12.75" x14ac:dyDescent="0.2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  <c r="AA883" s="73"/>
      <c r="AB883" s="73"/>
      <c r="AC883" s="73"/>
      <c r="AD883" s="73"/>
      <c r="AE883" s="73"/>
      <c r="AF883" s="73"/>
      <c r="AG883" s="73"/>
      <c r="AH883" s="73"/>
      <c r="AI883" s="73"/>
    </row>
    <row r="884" spans="1:35" ht="12.75" x14ac:dyDescent="0.2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  <c r="AA884" s="73"/>
      <c r="AB884" s="73"/>
      <c r="AC884" s="73"/>
      <c r="AD884" s="73"/>
      <c r="AE884" s="73"/>
      <c r="AF884" s="73"/>
      <c r="AG884" s="73"/>
      <c r="AH884" s="73"/>
      <c r="AI884" s="73"/>
    </row>
    <row r="885" spans="1:35" ht="12.75" x14ac:dyDescent="0.2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  <c r="AA885" s="73"/>
      <c r="AB885" s="73"/>
      <c r="AC885" s="73"/>
      <c r="AD885" s="73"/>
      <c r="AE885" s="73"/>
      <c r="AF885" s="73"/>
      <c r="AG885" s="73"/>
      <c r="AH885" s="73"/>
      <c r="AI885" s="73"/>
    </row>
    <row r="886" spans="1:35" ht="12.75" x14ac:dyDescent="0.2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  <c r="AA886" s="73"/>
      <c r="AB886" s="73"/>
      <c r="AC886" s="73"/>
      <c r="AD886" s="73"/>
      <c r="AE886" s="73"/>
      <c r="AF886" s="73"/>
      <c r="AG886" s="73"/>
      <c r="AH886" s="73"/>
      <c r="AI886" s="73"/>
    </row>
    <row r="887" spans="1:35" ht="12.75" x14ac:dyDescent="0.2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  <c r="AA887" s="73"/>
      <c r="AB887" s="73"/>
      <c r="AC887" s="73"/>
      <c r="AD887" s="73"/>
      <c r="AE887" s="73"/>
      <c r="AF887" s="73"/>
      <c r="AG887" s="73"/>
      <c r="AH887" s="73"/>
      <c r="AI887" s="73"/>
    </row>
    <row r="888" spans="1:35" ht="12.75" x14ac:dyDescent="0.2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  <c r="AA888" s="73"/>
      <c r="AB888" s="73"/>
      <c r="AC888" s="73"/>
      <c r="AD888" s="73"/>
      <c r="AE888" s="73"/>
      <c r="AF888" s="73"/>
      <c r="AG888" s="73"/>
      <c r="AH888" s="73"/>
      <c r="AI888" s="73"/>
    </row>
    <row r="889" spans="1:35" ht="12.75" x14ac:dyDescent="0.2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  <c r="AA889" s="73"/>
      <c r="AB889" s="73"/>
      <c r="AC889" s="73"/>
      <c r="AD889" s="73"/>
      <c r="AE889" s="73"/>
      <c r="AF889" s="73"/>
      <c r="AG889" s="73"/>
      <c r="AH889" s="73"/>
      <c r="AI889" s="73"/>
    </row>
    <row r="890" spans="1:35" ht="12.75" x14ac:dyDescent="0.2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  <c r="AA890" s="73"/>
      <c r="AB890" s="73"/>
      <c r="AC890" s="73"/>
      <c r="AD890" s="73"/>
      <c r="AE890" s="73"/>
      <c r="AF890" s="73"/>
      <c r="AG890" s="73"/>
      <c r="AH890" s="73"/>
      <c r="AI890" s="73"/>
    </row>
    <row r="891" spans="1:35" ht="12.75" x14ac:dyDescent="0.2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  <c r="AA891" s="73"/>
      <c r="AB891" s="73"/>
      <c r="AC891" s="73"/>
      <c r="AD891" s="73"/>
      <c r="AE891" s="73"/>
      <c r="AF891" s="73"/>
      <c r="AG891" s="73"/>
      <c r="AH891" s="73"/>
      <c r="AI891" s="73"/>
    </row>
    <row r="892" spans="1:35" ht="12.75" x14ac:dyDescent="0.2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  <c r="AA892" s="73"/>
      <c r="AB892" s="73"/>
      <c r="AC892" s="73"/>
      <c r="AD892" s="73"/>
      <c r="AE892" s="73"/>
      <c r="AF892" s="73"/>
      <c r="AG892" s="73"/>
      <c r="AH892" s="73"/>
      <c r="AI892" s="73"/>
    </row>
    <row r="893" spans="1:35" ht="12.75" x14ac:dyDescent="0.2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  <c r="AA893" s="73"/>
      <c r="AB893" s="73"/>
      <c r="AC893" s="73"/>
      <c r="AD893" s="73"/>
      <c r="AE893" s="73"/>
      <c r="AF893" s="73"/>
      <c r="AG893" s="73"/>
      <c r="AH893" s="73"/>
      <c r="AI893" s="73"/>
    </row>
    <row r="894" spans="1:35" ht="12.75" x14ac:dyDescent="0.2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  <c r="AA894" s="73"/>
      <c r="AB894" s="73"/>
      <c r="AC894" s="73"/>
      <c r="AD894" s="73"/>
      <c r="AE894" s="73"/>
      <c r="AF894" s="73"/>
      <c r="AG894" s="73"/>
      <c r="AH894" s="73"/>
      <c r="AI894" s="73"/>
    </row>
    <row r="895" spans="1:35" ht="12.75" x14ac:dyDescent="0.2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  <c r="AA895" s="73"/>
      <c r="AB895" s="73"/>
      <c r="AC895" s="73"/>
      <c r="AD895" s="73"/>
      <c r="AE895" s="73"/>
      <c r="AF895" s="73"/>
      <c r="AG895" s="73"/>
      <c r="AH895" s="73"/>
      <c r="AI895" s="73"/>
    </row>
    <row r="896" spans="1:35" ht="12.75" x14ac:dyDescent="0.2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  <c r="AA896" s="73"/>
      <c r="AB896" s="73"/>
      <c r="AC896" s="73"/>
      <c r="AD896" s="73"/>
      <c r="AE896" s="73"/>
      <c r="AF896" s="73"/>
      <c r="AG896" s="73"/>
      <c r="AH896" s="73"/>
      <c r="AI896" s="73"/>
    </row>
    <row r="897" spans="1:35" ht="12.75" x14ac:dyDescent="0.2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  <c r="AA897" s="73"/>
      <c r="AB897" s="73"/>
      <c r="AC897" s="73"/>
      <c r="AD897" s="73"/>
      <c r="AE897" s="73"/>
      <c r="AF897" s="73"/>
      <c r="AG897" s="73"/>
      <c r="AH897" s="73"/>
      <c r="AI897" s="73"/>
    </row>
    <row r="898" spans="1:35" ht="12.75" x14ac:dyDescent="0.2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  <c r="AA898" s="73"/>
      <c r="AB898" s="73"/>
      <c r="AC898" s="73"/>
      <c r="AD898" s="73"/>
      <c r="AE898" s="73"/>
      <c r="AF898" s="73"/>
      <c r="AG898" s="73"/>
      <c r="AH898" s="73"/>
      <c r="AI898" s="73"/>
    </row>
    <row r="899" spans="1:35" ht="12.75" x14ac:dyDescent="0.2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  <c r="AA899" s="73"/>
      <c r="AB899" s="73"/>
      <c r="AC899" s="73"/>
      <c r="AD899" s="73"/>
      <c r="AE899" s="73"/>
      <c r="AF899" s="73"/>
      <c r="AG899" s="73"/>
      <c r="AH899" s="73"/>
      <c r="AI899" s="73"/>
    </row>
    <row r="900" spans="1:35" ht="12.75" x14ac:dyDescent="0.2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  <c r="AA900" s="73"/>
      <c r="AB900" s="73"/>
      <c r="AC900" s="73"/>
      <c r="AD900" s="73"/>
      <c r="AE900" s="73"/>
      <c r="AF900" s="73"/>
      <c r="AG900" s="73"/>
      <c r="AH900" s="73"/>
      <c r="AI900" s="73"/>
    </row>
    <row r="901" spans="1:35" ht="12.75" x14ac:dyDescent="0.2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  <c r="AA901" s="73"/>
      <c r="AB901" s="73"/>
      <c r="AC901" s="73"/>
      <c r="AD901" s="73"/>
      <c r="AE901" s="73"/>
      <c r="AF901" s="73"/>
      <c r="AG901" s="73"/>
      <c r="AH901" s="73"/>
      <c r="AI901" s="73"/>
    </row>
    <row r="902" spans="1:35" ht="12.75" x14ac:dyDescent="0.2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  <c r="AA902" s="73"/>
      <c r="AB902" s="73"/>
      <c r="AC902" s="73"/>
      <c r="AD902" s="73"/>
      <c r="AE902" s="73"/>
      <c r="AF902" s="73"/>
      <c r="AG902" s="73"/>
      <c r="AH902" s="73"/>
      <c r="AI902" s="73"/>
    </row>
    <row r="903" spans="1:35" ht="12.75" x14ac:dyDescent="0.2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  <c r="AA903" s="73"/>
      <c r="AB903" s="73"/>
      <c r="AC903" s="73"/>
      <c r="AD903" s="73"/>
      <c r="AE903" s="73"/>
      <c r="AF903" s="73"/>
      <c r="AG903" s="73"/>
      <c r="AH903" s="73"/>
      <c r="AI903" s="73"/>
    </row>
    <row r="904" spans="1:35" ht="12.75" x14ac:dyDescent="0.2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  <c r="AA904" s="73"/>
      <c r="AB904" s="73"/>
      <c r="AC904" s="73"/>
      <c r="AD904" s="73"/>
      <c r="AE904" s="73"/>
      <c r="AF904" s="73"/>
      <c r="AG904" s="73"/>
      <c r="AH904" s="73"/>
      <c r="AI904" s="73"/>
    </row>
    <row r="905" spans="1:35" ht="12.75" x14ac:dyDescent="0.2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  <c r="AA905" s="73"/>
      <c r="AB905" s="73"/>
      <c r="AC905" s="73"/>
      <c r="AD905" s="73"/>
      <c r="AE905" s="73"/>
      <c r="AF905" s="73"/>
      <c r="AG905" s="73"/>
      <c r="AH905" s="73"/>
      <c r="AI905" s="73"/>
    </row>
    <row r="906" spans="1:35" ht="12.75" x14ac:dyDescent="0.2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  <c r="AA906" s="73"/>
      <c r="AB906" s="73"/>
      <c r="AC906" s="73"/>
      <c r="AD906" s="73"/>
      <c r="AE906" s="73"/>
      <c r="AF906" s="73"/>
      <c r="AG906" s="73"/>
      <c r="AH906" s="73"/>
      <c r="AI906" s="73"/>
    </row>
    <row r="907" spans="1:35" ht="12.75" x14ac:dyDescent="0.2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  <c r="AA907" s="73"/>
      <c r="AB907" s="73"/>
      <c r="AC907" s="73"/>
      <c r="AD907" s="73"/>
      <c r="AE907" s="73"/>
      <c r="AF907" s="73"/>
      <c r="AG907" s="73"/>
      <c r="AH907" s="73"/>
      <c r="AI907" s="73"/>
    </row>
    <row r="908" spans="1:35" ht="12.75" x14ac:dyDescent="0.2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  <c r="AA908" s="73"/>
      <c r="AB908" s="73"/>
      <c r="AC908" s="73"/>
      <c r="AD908" s="73"/>
      <c r="AE908" s="73"/>
      <c r="AF908" s="73"/>
      <c r="AG908" s="73"/>
      <c r="AH908" s="73"/>
      <c r="AI908" s="73"/>
    </row>
    <row r="909" spans="1:35" ht="12.75" x14ac:dyDescent="0.2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  <c r="AA909" s="73"/>
      <c r="AB909" s="73"/>
      <c r="AC909" s="73"/>
      <c r="AD909" s="73"/>
      <c r="AE909" s="73"/>
      <c r="AF909" s="73"/>
      <c r="AG909" s="73"/>
      <c r="AH909" s="73"/>
      <c r="AI909" s="73"/>
    </row>
    <row r="910" spans="1:35" ht="12.75" x14ac:dyDescent="0.2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  <c r="AA910" s="73"/>
      <c r="AB910" s="73"/>
      <c r="AC910" s="73"/>
      <c r="AD910" s="73"/>
      <c r="AE910" s="73"/>
      <c r="AF910" s="73"/>
      <c r="AG910" s="73"/>
      <c r="AH910" s="73"/>
      <c r="AI910" s="73"/>
    </row>
    <row r="911" spans="1:35" ht="12.75" x14ac:dyDescent="0.2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  <c r="AA911" s="73"/>
      <c r="AB911" s="73"/>
      <c r="AC911" s="73"/>
      <c r="AD911" s="73"/>
      <c r="AE911" s="73"/>
      <c r="AF911" s="73"/>
      <c r="AG911" s="73"/>
      <c r="AH911" s="73"/>
      <c r="AI911" s="73"/>
    </row>
    <row r="912" spans="1:35" ht="12.75" x14ac:dyDescent="0.2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  <c r="AA912" s="73"/>
      <c r="AB912" s="73"/>
      <c r="AC912" s="73"/>
      <c r="AD912" s="73"/>
      <c r="AE912" s="73"/>
      <c r="AF912" s="73"/>
      <c r="AG912" s="73"/>
      <c r="AH912" s="73"/>
      <c r="AI912" s="73"/>
    </row>
    <row r="913" spans="1:35" ht="12.75" x14ac:dyDescent="0.2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  <c r="AA913" s="73"/>
      <c r="AB913" s="73"/>
      <c r="AC913" s="73"/>
      <c r="AD913" s="73"/>
      <c r="AE913" s="73"/>
      <c r="AF913" s="73"/>
      <c r="AG913" s="73"/>
      <c r="AH913" s="73"/>
      <c r="AI913" s="73"/>
    </row>
    <row r="914" spans="1:35" ht="12.75" x14ac:dyDescent="0.2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  <c r="AA914" s="73"/>
      <c r="AB914" s="73"/>
      <c r="AC914" s="73"/>
      <c r="AD914" s="73"/>
      <c r="AE914" s="73"/>
      <c r="AF914" s="73"/>
      <c r="AG914" s="73"/>
      <c r="AH914" s="73"/>
      <c r="AI914" s="73"/>
    </row>
    <row r="915" spans="1:35" ht="12.75" x14ac:dyDescent="0.2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  <c r="AA915" s="73"/>
      <c r="AB915" s="73"/>
      <c r="AC915" s="73"/>
      <c r="AD915" s="73"/>
      <c r="AE915" s="73"/>
      <c r="AF915" s="73"/>
      <c r="AG915" s="73"/>
      <c r="AH915" s="73"/>
      <c r="AI915" s="73"/>
    </row>
    <row r="916" spans="1:35" ht="12.75" x14ac:dyDescent="0.2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  <c r="AA916" s="73"/>
      <c r="AB916" s="73"/>
      <c r="AC916" s="73"/>
      <c r="AD916" s="73"/>
      <c r="AE916" s="73"/>
      <c r="AF916" s="73"/>
      <c r="AG916" s="73"/>
      <c r="AH916" s="73"/>
      <c r="AI916" s="73"/>
    </row>
    <row r="917" spans="1:35" ht="12.75" x14ac:dyDescent="0.2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  <c r="AA917" s="73"/>
      <c r="AB917" s="73"/>
      <c r="AC917" s="73"/>
      <c r="AD917" s="73"/>
      <c r="AE917" s="73"/>
      <c r="AF917" s="73"/>
      <c r="AG917" s="73"/>
      <c r="AH917" s="73"/>
      <c r="AI917" s="73"/>
    </row>
    <row r="918" spans="1:35" ht="12.75" x14ac:dyDescent="0.2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  <c r="AA918" s="73"/>
      <c r="AB918" s="73"/>
      <c r="AC918" s="73"/>
      <c r="AD918" s="73"/>
      <c r="AE918" s="73"/>
      <c r="AF918" s="73"/>
      <c r="AG918" s="73"/>
      <c r="AH918" s="73"/>
      <c r="AI918" s="73"/>
    </row>
    <row r="919" spans="1:35" ht="12.75" x14ac:dyDescent="0.2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  <c r="AA919" s="73"/>
      <c r="AB919" s="73"/>
      <c r="AC919" s="73"/>
      <c r="AD919" s="73"/>
      <c r="AE919" s="73"/>
      <c r="AF919" s="73"/>
      <c r="AG919" s="73"/>
      <c r="AH919" s="73"/>
      <c r="AI919" s="73"/>
    </row>
    <row r="920" spans="1:35" ht="12.75" x14ac:dyDescent="0.2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  <c r="AA920" s="73"/>
      <c r="AB920" s="73"/>
      <c r="AC920" s="73"/>
      <c r="AD920" s="73"/>
      <c r="AE920" s="73"/>
      <c r="AF920" s="73"/>
      <c r="AG920" s="73"/>
      <c r="AH920" s="73"/>
      <c r="AI920" s="73"/>
    </row>
    <row r="921" spans="1:35" ht="12.75" x14ac:dyDescent="0.2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  <c r="AA921" s="73"/>
      <c r="AB921" s="73"/>
      <c r="AC921" s="73"/>
      <c r="AD921" s="73"/>
      <c r="AE921" s="73"/>
      <c r="AF921" s="73"/>
      <c r="AG921" s="73"/>
      <c r="AH921" s="73"/>
      <c r="AI921" s="73"/>
    </row>
    <row r="922" spans="1:35" ht="12.75" x14ac:dyDescent="0.2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  <c r="AA922" s="73"/>
      <c r="AB922" s="73"/>
      <c r="AC922" s="73"/>
      <c r="AD922" s="73"/>
      <c r="AE922" s="73"/>
      <c r="AF922" s="73"/>
      <c r="AG922" s="73"/>
      <c r="AH922" s="73"/>
      <c r="AI922" s="73"/>
    </row>
    <row r="923" spans="1:35" ht="12.75" x14ac:dyDescent="0.2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  <c r="AA923" s="73"/>
      <c r="AB923" s="73"/>
      <c r="AC923" s="73"/>
      <c r="AD923" s="73"/>
      <c r="AE923" s="73"/>
      <c r="AF923" s="73"/>
      <c r="AG923" s="73"/>
      <c r="AH923" s="73"/>
      <c r="AI923" s="73"/>
    </row>
    <row r="924" spans="1:35" ht="12.75" x14ac:dyDescent="0.2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  <c r="AA924" s="73"/>
      <c r="AB924" s="73"/>
      <c r="AC924" s="73"/>
      <c r="AD924" s="73"/>
      <c r="AE924" s="73"/>
      <c r="AF924" s="73"/>
      <c r="AG924" s="73"/>
      <c r="AH924" s="73"/>
      <c r="AI924" s="73"/>
    </row>
    <row r="925" spans="1:35" ht="12.75" x14ac:dyDescent="0.2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  <c r="AA925" s="73"/>
      <c r="AB925" s="73"/>
      <c r="AC925" s="73"/>
      <c r="AD925" s="73"/>
      <c r="AE925" s="73"/>
      <c r="AF925" s="73"/>
      <c r="AG925" s="73"/>
      <c r="AH925" s="73"/>
      <c r="AI925" s="73"/>
    </row>
    <row r="926" spans="1:35" ht="12.75" x14ac:dyDescent="0.2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  <c r="AA926" s="73"/>
      <c r="AB926" s="73"/>
      <c r="AC926" s="73"/>
      <c r="AD926" s="73"/>
      <c r="AE926" s="73"/>
      <c r="AF926" s="73"/>
      <c r="AG926" s="73"/>
      <c r="AH926" s="73"/>
      <c r="AI926" s="73"/>
    </row>
    <row r="927" spans="1:35" ht="12.75" x14ac:dyDescent="0.2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  <c r="AA927" s="73"/>
      <c r="AB927" s="73"/>
      <c r="AC927" s="73"/>
      <c r="AD927" s="73"/>
      <c r="AE927" s="73"/>
      <c r="AF927" s="73"/>
      <c r="AG927" s="73"/>
      <c r="AH927" s="73"/>
      <c r="AI927" s="73"/>
    </row>
    <row r="928" spans="1:35" ht="12.75" x14ac:dyDescent="0.2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  <c r="AA928" s="73"/>
      <c r="AB928" s="73"/>
      <c r="AC928" s="73"/>
      <c r="AD928" s="73"/>
      <c r="AE928" s="73"/>
      <c r="AF928" s="73"/>
      <c r="AG928" s="73"/>
      <c r="AH928" s="73"/>
      <c r="AI928" s="73"/>
    </row>
    <row r="929" spans="1:35" ht="12.75" x14ac:dyDescent="0.2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  <c r="AA929" s="73"/>
      <c r="AB929" s="73"/>
      <c r="AC929" s="73"/>
      <c r="AD929" s="73"/>
      <c r="AE929" s="73"/>
      <c r="AF929" s="73"/>
      <c r="AG929" s="73"/>
      <c r="AH929" s="73"/>
      <c r="AI929" s="73"/>
    </row>
    <row r="930" spans="1:35" ht="12.75" x14ac:dyDescent="0.2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  <c r="AA930" s="73"/>
      <c r="AB930" s="73"/>
      <c r="AC930" s="73"/>
      <c r="AD930" s="73"/>
      <c r="AE930" s="73"/>
      <c r="AF930" s="73"/>
      <c r="AG930" s="73"/>
      <c r="AH930" s="73"/>
      <c r="AI930" s="73"/>
    </row>
    <row r="931" spans="1:35" ht="12.75" x14ac:dyDescent="0.2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  <c r="AA931" s="73"/>
      <c r="AB931" s="73"/>
      <c r="AC931" s="73"/>
      <c r="AD931" s="73"/>
      <c r="AE931" s="73"/>
      <c r="AF931" s="73"/>
      <c r="AG931" s="73"/>
      <c r="AH931" s="73"/>
      <c r="AI931" s="73"/>
    </row>
    <row r="932" spans="1:35" ht="12.75" x14ac:dyDescent="0.2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  <c r="AA932" s="73"/>
      <c r="AB932" s="73"/>
      <c r="AC932" s="73"/>
      <c r="AD932" s="73"/>
      <c r="AE932" s="73"/>
      <c r="AF932" s="73"/>
      <c r="AG932" s="73"/>
      <c r="AH932" s="73"/>
      <c r="AI932" s="73"/>
    </row>
    <row r="933" spans="1:35" ht="12.75" x14ac:dyDescent="0.2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  <c r="AA933" s="73"/>
      <c r="AB933" s="73"/>
      <c r="AC933" s="73"/>
      <c r="AD933" s="73"/>
      <c r="AE933" s="73"/>
      <c r="AF933" s="73"/>
      <c r="AG933" s="73"/>
      <c r="AH933" s="73"/>
      <c r="AI933" s="73"/>
    </row>
    <row r="934" spans="1:35" ht="12.75" x14ac:dyDescent="0.2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  <c r="AA934" s="73"/>
      <c r="AB934" s="73"/>
      <c r="AC934" s="73"/>
      <c r="AD934" s="73"/>
      <c r="AE934" s="73"/>
      <c r="AF934" s="73"/>
      <c r="AG934" s="73"/>
      <c r="AH934" s="73"/>
      <c r="AI934" s="73"/>
    </row>
    <row r="935" spans="1:35" ht="12.75" x14ac:dyDescent="0.2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  <c r="AA935" s="73"/>
      <c r="AB935" s="73"/>
      <c r="AC935" s="73"/>
      <c r="AD935" s="73"/>
      <c r="AE935" s="73"/>
      <c r="AF935" s="73"/>
      <c r="AG935" s="73"/>
      <c r="AH935" s="73"/>
      <c r="AI935" s="73"/>
    </row>
    <row r="936" spans="1:35" ht="12.75" x14ac:dyDescent="0.2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  <c r="AA936" s="73"/>
      <c r="AB936" s="73"/>
      <c r="AC936" s="73"/>
      <c r="AD936" s="73"/>
      <c r="AE936" s="73"/>
      <c r="AF936" s="73"/>
      <c r="AG936" s="73"/>
      <c r="AH936" s="73"/>
      <c r="AI936" s="73"/>
    </row>
    <row r="937" spans="1:35" ht="12.75" x14ac:dyDescent="0.2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  <c r="AA937" s="73"/>
      <c r="AB937" s="73"/>
      <c r="AC937" s="73"/>
      <c r="AD937" s="73"/>
      <c r="AE937" s="73"/>
      <c r="AF937" s="73"/>
      <c r="AG937" s="73"/>
      <c r="AH937" s="73"/>
      <c r="AI937" s="73"/>
    </row>
    <row r="938" spans="1:35" ht="12.75" x14ac:dyDescent="0.2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  <c r="AA938" s="73"/>
      <c r="AB938" s="73"/>
      <c r="AC938" s="73"/>
      <c r="AD938" s="73"/>
      <c r="AE938" s="73"/>
      <c r="AF938" s="73"/>
      <c r="AG938" s="73"/>
      <c r="AH938" s="73"/>
      <c r="AI938" s="73"/>
    </row>
    <row r="939" spans="1:35" ht="12.75" x14ac:dyDescent="0.2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  <c r="AA939" s="73"/>
      <c r="AB939" s="73"/>
      <c r="AC939" s="73"/>
      <c r="AD939" s="73"/>
      <c r="AE939" s="73"/>
      <c r="AF939" s="73"/>
      <c r="AG939" s="73"/>
      <c r="AH939" s="73"/>
      <c r="AI939" s="73"/>
    </row>
    <row r="940" spans="1:35" ht="12.75" x14ac:dyDescent="0.2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  <c r="AA940" s="73"/>
      <c r="AB940" s="73"/>
      <c r="AC940" s="73"/>
      <c r="AD940" s="73"/>
      <c r="AE940" s="73"/>
      <c r="AF940" s="73"/>
      <c r="AG940" s="73"/>
      <c r="AH940" s="73"/>
      <c r="AI940" s="73"/>
    </row>
    <row r="941" spans="1:35" ht="12.75" x14ac:dyDescent="0.2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  <c r="AA941" s="73"/>
      <c r="AB941" s="73"/>
      <c r="AC941" s="73"/>
      <c r="AD941" s="73"/>
      <c r="AE941" s="73"/>
      <c r="AF941" s="73"/>
      <c r="AG941" s="73"/>
      <c r="AH941" s="73"/>
      <c r="AI941" s="73"/>
    </row>
    <row r="942" spans="1:35" ht="12.75" x14ac:dyDescent="0.2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  <c r="AA942" s="73"/>
      <c r="AB942" s="73"/>
      <c r="AC942" s="73"/>
      <c r="AD942" s="73"/>
      <c r="AE942" s="73"/>
      <c r="AF942" s="73"/>
      <c r="AG942" s="73"/>
      <c r="AH942" s="73"/>
      <c r="AI942" s="73"/>
    </row>
    <row r="943" spans="1:35" ht="12.75" x14ac:dyDescent="0.2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  <c r="AA943" s="73"/>
      <c r="AB943" s="73"/>
      <c r="AC943" s="73"/>
      <c r="AD943" s="73"/>
      <c r="AE943" s="73"/>
      <c r="AF943" s="73"/>
      <c r="AG943" s="73"/>
      <c r="AH943" s="73"/>
      <c r="AI943" s="73"/>
    </row>
    <row r="944" spans="1:35" ht="12.75" x14ac:dyDescent="0.2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  <c r="AA944" s="73"/>
      <c r="AB944" s="73"/>
      <c r="AC944" s="73"/>
      <c r="AD944" s="73"/>
      <c r="AE944" s="73"/>
      <c r="AF944" s="73"/>
      <c r="AG944" s="73"/>
      <c r="AH944" s="73"/>
      <c r="AI944" s="73"/>
    </row>
    <row r="945" spans="1:35" ht="12.75" x14ac:dyDescent="0.2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  <c r="AA945" s="73"/>
      <c r="AB945" s="73"/>
      <c r="AC945" s="73"/>
      <c r="AD945" s="73"/>
      <c r="AE945" s="73"/>
      <c r="AF945" s="73"/>
      <c r="AG945" s="73"/>
      <c r="AH945" s="73"/>
      <c r="AI945" s="73"/>
    </row>
    <row r="946" spans="1:35" ht="12.75" x14ac:dyDescent="0.2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  <c r="AA946" s="73"/>
      <c r="AB946" s="73"/>
      <c r="AC946" s="73"/>
      <c r="AD946" s="73"/>
      <c r="AE946" s="73"/>
      <c r="AF946" s="73"/>
      <c r="AG946" s="73"/>
      <c r="AH946" s="73"/>
      <c r="AI946" s="73"/>
    </row>
    <row r="947" spans="1:35" ht="12.75" x14ac:dyDescent="0.2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  <c r="AA947" s="73"/>
      <c r="AB947" s="73"/>
      <c r="AC947" s="73"/>
      <c r="AD947" s="73"/>
      <c r="AE947" s="73"/>
      <c r="AF947" s="73"/>
      <c r="AG947" s="73"/>
      <c r="AH947" s="73"/>
      <c r="AI947" s="73"/>
    </row>
    <row r="948" spans="1:35" ht="12.75" x14ac:dyDescent="0.2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  <c r="AA948" s="73"/>
      <c r="AB948" s="73"/>
      <c r="AC948" s="73"/>
      <c r="AD948" s="73"/>
      <c r="AE948" s="73"/>
      <c r="AF948" s="73"/>
      <c r="AG948" s="73"/>
      <c r="AH948" s="73"/>
      <c r="AI948" s="73"/>
    </row>
    <row r="949" spans="1:35" ht="12.75" x14ac:dyDescent="0.2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  <c r="AA949" s="73"/>
      <c r="AB949" s="73"/>
      <c r="AC949" s="73"/>
      <c r="AD949" s="73"/>
      <c r="AE949" s="73"/>
      <c r="AF949" s="73"/>
      <c r="AG949" s="73"/>
      <c r="AH949" s="73"/>
      <c r="AI949" s="73"/>
    </row>
    <row r="950" spans="1:35" ht="12.75" x14ac:dyDescent="0.2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  <c r="AA950" s="73"/>
      <c r="AB950" s="73"/>
      <c r="AC950" s="73"/>
      <c r="AD950" s="73"/>
      <c r="AE950" s="73"/>
      <c r="AF950" s="73"/>
      <c r="AG950" s="73"/>
      <c r="AH950" s="73"/>
      <c r="AI950" s="73"/>
    </row>
    <row r="951" spans="1:35" ht="12.75" x14ac:dyDescent="0.2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  <c r="AA951" s="73"/>
      <c r="AB951" s="73"/>
      <c r="AC951" s="73"/>
      <c r="AD951" s="73"/>
      <c r="AE951" s="73"/>
      <c r="AF951" s="73"/>
      <c r="AG951" s="73"/>
      <c r="AH951" s="73"/>
      <c r="AI951" s="73"/>
    </row>
    <row r="952" spans="1:35" ht="12.75" x14ac:dyDescent="0.2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  <c r="AA952" s="73"/>
      <c r="AB952" s="73"/>
      <c r="AC952" s="73"/>
      <c r="AD952" s="73"/>
      <c r="AE952" s="73"/>
      <c r="AF952" s="73"/>
      <c r="AG952" s="73"/>
      <c r="AH952" s="73"/>
      <c r="AI952" s="73"/>
    </row>
    <row r="953" spans="1:35" ht="12.75" x14ac:dyDescent="0.2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  <c r="AA953" s="73"/>
      <c r="AB953" s="73"/>
      <c r="AC953" s="73"/>
      <c r="AD953" s="73"/>
      <c r="AE953" s="73"/>
      <c r="AF953" s="73"/>
      <c r="AG953" s="73"/>
      <c r="AH953" s="73"/>
      <c r="AI953" s="73"/>
    </row>
    <row r="954" spans="1:35" ht="12.75" x14ac:dyDescent="0.2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  <c r="AA954" s="73"/>
      <c r="AB954" s="73"/>
      <c r="AC954" s="73"/>
      <c r="AD954" s="73"/>
      <c r="AE954" s="73"/>
      <c r="AF954" s="73"/>
      <c r="AG954" s="73"/>
      <c r="AH954" s="73"/>
      <c r="AI954" s="73"/>
    </row>
    <row r="955" spans="1:35" ht="12.75" x14ac:dyDescent="0.2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  <c r="AA955" s="73"/>
      <c r="AB955" s="73"/>
      <c r="AC955" s="73"/>
      <c r="AD955" s="73"/>
      <c r="AE955" s="73"/>
      <c r="AF955" s="73"/>
      <c r="AG955" s="73"/>
      <c r="AH955" s="73"/>
      <c r="AI955" s="73"/>
    </row>
    <row r="956" spans="1:35" ht="12.75" x14ac:dyDescent="0.2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  <c r="AA956" s="73"/>
      <c r="AB956" s="73"/>
      <c r="AC956" s="73"/>
      <c r="AD956" s="73"/>
      <c r="AE956" s="73"/>
      <c r="AF956" s="73"/>
      <c r="AG956" s="73"/>
      <c r="AH956" s="73"/>
      <c r="AI956" s="73"/>
    </row>
    <row r="957" spans="1:35" ht="12.75" x14ac:dyDescent="0.2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  <c r="AA957" s="73"/>
      <c r="AB957" s="73"/>
      <c r="AC957" s="73"/>
      <c r="AD957" s="73"/>
      <c r="AE957" s="73"/>
      <c r="AF957" s="73"/>
      <c r="AG957" s="73"/>
      <c r="AH957" s="73"/>
      <c r="AI957" s="73"/>
    </row>
    <row r="958" spans="1:35" ht="12.75" x14ac:dyDescent="0.2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  <c r="AA958" s="73"/>
      <c r="AB958" s="73"/>
      <c r="AC958" s="73"/>
      <c r="AD958" s="73"/>
      <c r="AE958" s="73"/>
      <c r="AF958" s="73"/>
      <c r="AG958" s="73"/>
      <c r="AH958" s="73"/>
      <c r="AI958" s="73"/>
    </row>
    <row r="959" spans="1:35" ht="12.75" x14ac:dyDescent="0.2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  <c r="AA959" s="73"/>
      <c r="AB959" s="73"/>
      <c r="AC959" s="73"/>
      <c r="AD959" s="73"/>
      <c r="AE959" s="73"/>
      <c r="AF959" s="73"/>
      <c r="AG959" s="73"/>
      <c r="AH959" s="73"/>
      <c r="AI959" s="73"/>
    </row>
    <row r="960" spans="1:35" ht="12.75" x14ac:dyDescent="0.2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  <c r="AA960" s="73"/>
      <c r="AB960" s="73"/>
      <c r="AC960" s="73"/>
      <c r="AD960" s="73"/>
      <c r="AE960" s="73"/>
      <c r="AF960" s="73"/>
      <c r="AG960" s="73"/>
      <c r="AH960" s="73"/>
      <c r="AI960" s="73"/>
    </row>
    <row r="961" spans="1:35" ht="12.75" x14ac:dyDescent="0.2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  <c r="AA961" s="73"/>
      <c r="AB961" s="73"/>
      <c r="AC961" s="73"/>
      <c r="AD961" s="73"/>
      <c r="AE961" s="73"/>
      <c r="AF961" s="73"/>
      <c r="AG961" s="73"/>
      <c r="AH961" s="73"/>
      <c r="AI961" s="73"/>
    </row>
    <row r="962" spans="1:35" ht="12.75" x14ac:dyDescent="0.2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  <c r="AA962" s="73"/>
      <c r="AB962" s="73"/>
      <c r="AC962" s="73"/>
      <c r="AD962" s="73"/>
      <c r="AE962" s="73"/>
      <c r="AF962" s="73"/>
      <c r="AG962" s="73"/>
      <c r="AH962" s="73"/>
      <c r="AI962" s="73"/>
    </row>
    <row r="963" spans="1:35" ht="12.75" x14ac:dyDescent="0.2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  <c r="AA963" s="73"/>
      <c r="AB963" s="73"/>
      <c r="AC963" s="73"/>
      <c r="AD963" s="73"/>
      <c r="AE963" s="73"/>
      <c r="AF963" s="73"/>
      <c r="AG963" s="73"/>
      <c r="AH963" s="73"/>
      <c r="AI963" s="73"/>
    </row>
    <row r="964" spans="1:35" ht="12.75" x14ac:dyDescent="0.2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  <c r="AA964" s="73"/>
      <c r="AB964" s="73"/>
      <c r="AC964" s="73"/>
      <c r="AD964" s="73"/>
      <c r="AE964" s="73"/>
      <c r="AF964" s="73"/>
      <c r="AG964" s="73"/>
      <c r="AH964" s="73"/>
      <c r="AI964" s="73"/>
    </row>
    <row r="965" spans="1:35" ht="12.75" x14ac:dyDescent="0.2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  <c r="AA965" s="73"/>
      <c r="AB965" s="73"/>
      <c r="AC965" s="73"/>
      <c r="AD965" s="73"/>
      <c r="AE965" s="73"/>
      <c r="AF965" s="73"/>
      <c r="AG965" s="73"/>
      <c r="AH965" s="73"/>
      <c r="AI965" s="73"/>
    </row>
    <row r="966" spans="1:35" ht="12.75" x14ac:dyDescent="0.2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  <c r="AA966" s="73"/>
      <c r="AB966" s="73"/>
      <c r="AC966" s="73"/>
      <c r="AD966" s="73"/>
      <c r="AE966" s="73"/>
      <c r="AF966" s="73"/>
      <c r="AG966" s="73"/>
      <c r="AH966" s="73"/>
      <c r="AI966" s="73"/>
    </row>
    <row r="967" spans="1:35" ht="12.75" x14ac:dyDescent="0.2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  <c r="AA967" s="73"/>
      <c r="AB967" s="73"/>
      <c r="AC967" s="73"/>
      <c r="AD967" s="73"/>
      <c r="AE967" s="73"/>
      <c r="AF967" s="73"/>
      <c r="AG967" s="73"/>
      <c r="AH967" s="73"/>
      <c r="AI967" s="73"/>
    </row>
    <row r="968" spans="1:35" ht="12.75" x14ac:dyDescent="0.2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  <c r="AA968" s="73"/>
      <c r="AB968" s="73"/>
      <c r="AC968" s="73"/>
      <c r="AD968" s="73"/>
      <c r="AE968" s="73"/>
      <c r="AF968" s="73"/>
      <c r="AG968" s="73"/>
      <c r="AH968" s="73"/>
      <c r="AI968" s="73"/>
    </row>
    <row r="969" spans="1:35" ht="12.75" x14ac:dyDescent="0.2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  <c r="AA969" s="73"/>
      <c r="AB969" s="73"/>
      <c r="AC969" s="73"/>
      <c r="AD969" s="73"/>
      <c r="AE969" s="73"/>
      <c r="AF969" s="73"/>
      <c r="AG969" s="73"/>
      <c r="AH969" s="73"/>
      <c r="AI969" s="73"/>
    </row>
    <row r="970" spans="1:35" ht="12.75" x14ac:dyDescent="0.2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  <c r="AA970" s="73"/>
      <c r="AB970" s="73"/>
      <c r="AC970" s="73"/>
      <c r="AD970" s="73"/>
      <c r="AE970" s="73"/>
      <c r="AF970" s="73"/>
      <c r="AG970" s="73"/>
      <c r="AH970" s="73"/>
      <c r="AI970" s="73"/>
    </row>
    <row r="971" spans="1:35" ht="12.75" x14ac:dyDescent="0.2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  <c r="AA971" s="73"/>
      <c r="AB971" s="73"/>
      <c r="AC971" s="73"/>
      <c r="AD971" s="73"/>
      <c r="AE971" s="73"/>
      <c r="AF971" s="73"/>
      <c r="AG971" s="73"/>
      <c r="AH971" s="73"/>
      <c r="AI971" s="73"/>
    </row>
    <row r="972" spans="1:35" ht="12.75" x14ac:dyDescent="0.2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  <c r="AA972" s="73"/>
      <c r="AB972" s="73"/>
      <c r="AC972" s="73"/>
      <c r="AD972" s="73"/>
      <c r="AE972" s="73"/>
      <c r="AF972" s="73"/>
      <c r="AG972" s="73"/>
      <c r="AH972" s="73"/>
      <c r="AI972" s="73"/>
    </row>
    <row r="973" spans="1:35" ht="12.75" x14ac:dyDescent="0.2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  <c r="AA973" s="73"/>
      <c r="AB973" s="73"/>
      <c r="AC973" s="73"/>
      <c r="AD973" s="73"/>
      <c r="AE973" s="73"/>
      <c r="AF973" s="73"/>
      <c r="AG973" s="73"/>
      <c r="AH973" s="73"/>
      <c r="AI973" s="73"/>
    </row>
    <row r="974" spans="1:35" ht="12.75" x14ac:dyDescent="0.2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  <c r="AA974" s="73"/>
      <c r="AB974" s="73"/>
      <c r="AC974" s="73"/>
      <c r="AD974" s="73"/>
      <c r="AE974" s="73"/>
      <c r="AF974" s="73"/>
      <c r="AG974" s="73"/>
      <c r="AH974" s="73"/>
      <c r="AI974" s="73"/>
    </row>
    <row r="975" spans="1:35" ht="12.75" x14ac:dyDescent="0.2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  <c r="AA975" s="73"/>
      <c r="AB975" s="73"/>
      <c r="AC975" s="73"/>
      <c r="AD975" s="73"/>
      <c r="AE975" s="73"/>
      <c r="AF975" s="73"/>
      <c r="AG975" s="73"/>
      <c r="AH975" s="73"/>
      <c r="AI975" s="73"/>
    </row>
    <row r="976" spans="1:35" ht="12.75" x14ac:dyDescent="0.2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  <c r="AA976" s="73"/>
      <c r="AB976" s="73"/>
      <c r="AC976" s="73"/>
      <c r="AD976" s="73"/>
      <c r="AE976" s="73"/>
      <c r="AF976" s="73"/>
      <c r="AG976" s="73"/>
      <c r="AH976" s="73"/>
      <c r="AI976" s="73"/>
    </row>
    <row r="977" spans="1:35" ht="12.75" x14ac:dyDescent="0.2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  <c r="AA977" s="73"/>
      <c r="AB977" s="73"/>
      <c r="AC977" s="73"/>
      <c r="AD977" s="73"/>
      <c r="AE977" s="73"/>
      <c r="AF977" s="73"/>
      <c r="AG977" s="73"/>
      <c r="AH977" s="73"/>
      <c r="AI977" s="73"/>
    </row>
    <row r="978" spans="1:35" ht="12.75" x14ac:dyDescent="0.2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  <c r="AA978" s="73"/>
      <c r="AB978" s="73"/>
      <c r="AC978" s="73"/>
      <c r="AD978" s="73"/>
      <c r="AE978" s="73"/>
      <c r="AF978" s="73"/>
      <c r="AG978" s="73"/>
      <c r="AH978" s="73"/>
      <c r="AI978" s="73"/>
    </row>
    <row r="979" spans="1:35" ht="12.75" x14ac:dyDescent="0.2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  <c r="AA979" s="73"/>
      <c r="AB979" s="73"/>
      <c r="AC979" s="73"/>
      <c r="AD979" s="73"/>
      <c r="AE979" s="73"/>
      <c r="AF979" s="73"/>
      <c r="AG979" s="73"/>
      <c r="AH979" s="73"/>
      <c r="AI979" s="73"/>
    </row>
    <row r="980" spans="1:35" ht="12.75" x14ac:dyDescent="0.2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  <c r="AA980" s="73"/>
      <c r="AB980" s="73"/>
      <c r="AC980" s="73"/>
      <c r="AD980" s="73"/>
      <c r="AE980" s="73"/>
      <c r="AF980" s="73"/>
      <c r="AG980" s="73"/>
      <c r="AH980" s="73"/>
      <c r="AI980" s="73"/>
    </row>
    <row r="981" spans="1:35" ht="12.75" x14ac:dyDescent="0.2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  <c r="AA981" s="73"/>
      <c r="AB981" s="73"/>
      <c r="AC981" s="73"/>
      <c r="AD981" s="73"/>
      <c r="AE981" s="73"/>
      <c r="AF981" s="73"/>
      <c r="AG981" s="73"/>
      <c r="AH981" s="73"/>
      <c r="AI981" s="73"/>
    </row>
    <row r="982" spans="1:35" ht="12.75" x14ac:dyDescent="0.2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  <c r="AA982" s="73"/>
      <c r="AB982" s="73"/>
      <c r="AC982" s="73"/>
      <c r="AD982" s="73"/>
      <c r="AE982" s="73"/>
      <c r="AF982" s="73"/>
      <c r="AG982" s="73"/>
      <c r="AH982" s="73"/>
      <c r="AI982" s="73"/>
    </row>
    <row r="983" spans="1:35" ht="12.75" x14ac:dyDescent="0.2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  <c r="AA983" s="73"/>
      <c r="AB983" s="73"/>
      <c r="AC983" s="73"/>
      <c r="AD983" s="73"/>
      <c r="AE983" s="73"/>
      <c r="AF983" s="73"/>
      <c r="AG983" s="73"/>
      <c r="AH983" s="73"/>
      <c r="AI983" s="73"/>
    </row>
    <row r="984" spans="1:35" ht="12.75" x14ac:dyDescent="0.2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  <c r="AA984" s="73"/>
      <c r="AB984" s="73"/>
      <c r="AC984" s="73"/>
      <c r="AD984" s="73"/>
      <c r="AE984" s="73"/>
      <c r="AF984" s="73"/>
      <c r="AG984" s="73"/>
      <c r="AH984" s="73"/>
      <c r="AI984" s="73"/>
    </row>
    <row r="985" spans="1:35" ht="12.75" x14ac:dyDescent="0.2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  <c r="AA985" s="73"/>
      <c r="AB985" s="73"/>
      <c r="AC985" s="73"/>
      <c r="AD985" s="73"/>
      <c r="AE985" s="73"/>
      <c r="AF985" s="73"/>
      <c r="AG985" s="73"/>
      <c r="AH985" s="73"/>
      <c r="AI985" s="73"/>
    </row>
    <row r="986" spans="1:35" ht="12.75" x14ac:dyDescent="0.2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  <c r="AA986" s="73"/>
      <c r="AB986" s="73"/>
      <c r="AC986" s="73"/>
      <c r="AD986" s="73"/>
      <c r="AE986" s="73"/>
      <c r="AF986" s="73"/>
      <c r="AG986" s="73"/>
      <c r="AH986" s="73"/>
      <c r="AI986" s="73"/>
    </row>
    <row r="987" spans="1:35" ht="12.75" x14ac:dyDescent="0.2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  <c r="AA987" s="73"/>
      <c r="AB987" s="73"/>
      <c r="AC987" s="73"/>
      <c r="AD987" s="73"/>
      <c r="AE987" s="73"/>
      <c r="AF987" s="73"/>
      <c r="AG987" s="73"/>
      <c r="AH987" s="73"/>
      <c r="AI987" s="73"/>
    </row>
    <row r="988" spans="1:35" ht="12.75" x14ac:dyDescent="0.2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  <c r="AA988" s="73"/>
      <c r="AB988" s="73"/>
      <c r="AC988" s="73"/>
      <c r="AD988" s="73"/>
      <c r="AE988" s="73"/>
      <c r="AF988" s="73"/>
      <c r="AG988" s="73"/>
      <c r="AH988" s="73"/>
      <c r="AI988" s="73"/>
    </row>
    <row r="989" spans="1:35" ht="12.75" x14ac:dyDescent="0.2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  <c r="AA989" s="73"/>
      <c r="AB989" s="73"/>
      <c r="AC989" s="73"/>
      <c r="AD989" s="73"/>
      <c r="AE989" s="73"/>
      <c r="AF989" s="73"/>
      <c r="AG989" s="73"/>
      <c r="AH989" s="73"/>
      <c r="AI989" s="73"/>
    </row>
    <row r="990" spans="1:35" ht="12.75" x14ac:dyDescent="0.2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  <c r="AA990" s="73"/>
      <c r="AB990" s="73"/>
      <c r="AC990" s="73"/>
      <c r="AD990" s="73"/>
      <c r="AE990" s="73"/>
      <c r="AF990" s="73"/>
      <c r="AG990" s="73"/>
      <c r="AH990" s="73"/>
      <c r="AI990" s="73"/>
    </row>
    <row r="991" spans="1:35" ht="12.75" x14ac:dyDescent="0.2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  <c r="AA991" s="73"/>
      <c r="AB991" s="73"/>
      <c r="AC991" s="73"/>
      <c r="AD991" s="73"/>
      <c r="AE991" s="73"/>
      <c r="AF991" s="73"/>
      <c r="AG991" s="73"/>
      <c r="AH991" s="73"/>
      <c r="AI991" s="73"/>
    </row>
    <row r="992" spans="1:35" ht="12.75" x14ac:dyDescent="0.2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  <c r="AA992" s="73"/>
      <c r="AB992" s="73"/>
      <c r="AC992" s="73"/>
      <c r="AD992" s="73"/>
      <c r="AE992" s="73"/>
      <c r="AF992" s="73"/>
      <c r="AG992" s="73"/>
      <c r="AH992" s="73"/>
      <c r="AI992" s="73"/>
    </row>
    <row r="993" spans="1:35" ht="12.75" x14ac:dyDescent="0.2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  <c r="AA993" s="73"/>
      <c r="AB993" s="73"/>
      <c r="AC993" s="73"/>
      <c r="AD993" s="73"/>
      <c r="AE993" s="73"/>
      <c r="AF993" s="73"/>
      <c r="AG993" s="73"/>
      <c r="AH993" s="73"/>
      <c r="AI993" s="73"/>
    </row>
    <row r="994" spans="1:35" ht="12.75" x14ac:dyDescent="0.2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  <c r="AA994" s="73"/>
      <c r="AB994" s="73"/>
      <c r="AC994" s="73"/>
      <c r="AD994" s="73"/>
      <c r="AE994" s="73"/>
      <c r="AF994" s="73"/>
      <c r="AG994" s="73"/>
      <c r="AH994" s="73"/>
      <c r="AI994" s="73"/>
    </row>
    <row r="995" spans="1:35" ht="12.75" x14ac:dyDescent="0.2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  <c r="AA995" s="73"/>
      <c r="AB995" s="73"/>
      <c r="AC995" s="73"/>
      <c r="AD995" s="73"/>
      <c r="AE995" s="73"/>
      <c r="AF995" s="73"/>
      <c r="AG995" s="73"/>
      <c r="AH995" s="73"/>
      <c r="AI995" s="73"/>
    </row>
    <row r="996" spans="1:35" ht="12.75" x14ac:dyDescent="0.2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  <c r="AA996" s="73"/>
      <c r="AB996" s="73"/>
      <c r="AC996" s="73"/>
      <c r="AD996" s="73"/>
      <c r="AE996" s="73"/>
      <c r="AF996" s="73"/>
      <c r="AG996" s="73"/>
      <c r="AH996" s="73"/>
      <c r="AI996" s="73"/>
    </row>
    <row r="997" spans="1:35" ht="12.75" x14ac:dyDescent="0.2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  <c r="AA997" s="73"/>
      <c r="AB997" s="73"/>
      <c r="AC997" s="73"/>
      <c r="AD997" s="73"/>
      <c r="AE997" s="73"/>
      <c r="AF997" s="73"/>
      <c r="AG997" s="73"/>
      <c r="AH997" s="73"/>
      <c r="AI997" s="73"/>
    </row>
    <row r="998" spans="1:35" ht="12.75" x14ac:dyDescent="0.2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  <c r="AA998" s="73"/>
      <c r="AB998" s="73"/>
      <c r="AC998" s="73"/>
      <c r="AD998" s="73"/>
      <c r="AE998" s="73"/>
      <c r="AF998" s="73"/>
      <c r="AG998" s="73"/>
      <c r="AH998" s="73"/>
      <c r="AI998" s="73"/>
    </row>
    <row r="999" spans="1:35" ht="12.75" x14ac:dyDescent="0.2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  <c r="AA999" s="73"/>
      <c r="AB999" s="73"/>
      <c r="AC999" s="73"/>
      <c r="AD999" s="73"/>
      <c r="AE999" s="73"/>
      <c r="AF999" s="73"/>
      <c r="AG999" s="73"/>
      <c r="AH999" s="73"/>
      <c r="AI999" s="73"/>
    </row>
    <row r="1000" spans="1:35" ht="12.75" x14ac:dyDescent="0.2">
      <c r="A1000" s="73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  <c r="AA1000" s="73"/>
      <c r="AB1000" s="73"/>
      <c r="AC1000" s="73"/>
      <c r="AD1000" s="73"/>
      <c r="AE1000" s="73"/>
      <c r="AF1000" s="73"/>
      <c r="AG1000" s="73"/>
      <c r="AH1000" s="73"/>
      <c r="AI1000" s="7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Moorings</vt:lpstr>
      <vt:lpstr>Asset_Cal_Info</vt:lpstr>
      <vt:lpstr>IntegrationEvents</vt:lpstr>
      <vt:lpstr>Verification</vt:lpstr>
      <vt:lpstr>ACS221_CC_tcarray</vt:lpstr>
      <vt:lpstr>ACS221_CC_taarray</vt:lpstr>
      <vt:lpstr>ACS169_CC_tcarray</vt:lpstr>
      <vt:lpstr>ACS169_CC_taarray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AST1799</cp:lastModifiedBy>
  <dcterms:modified xsi:type="dcterms:W3CDTF">2016-07-05T19:37:20Z</dcterms:modified>
</cp:coreProperties>
</file>