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8800" windowHeight="13020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191_CC_tcarray" sheetId="5" r:id="rId5"/>
    <sheet name="ACS191_CC_taarray" sheetId="6" r:id="rId6"/>
    <sheet name="ACS140_CC_tcarray" sheetId="7" r:id="rId7"/>
    <sheet name="ACS140_CC_taarray" sheetId="8" r:id="rId8"/>
  </sheets>
  <calcPr calcId="152511"/>
</workbook>
</file>

<file path=xl/calcChain.xml><?xml version="1.0" encoding="utf-8"?>
<calcChain xmlns="http://schemas.openxmlformats.org/spreadsheetml/2006/main">
  <c r="D23" i="4" l="1"/>
  <c r="C23" i="4"/>
  <c r="B23" i="4"/>
  <c r="E46" i="3"/>
  <c r="D46" i="3"/>
  <c r="F46" i="3" s="1"/>
  <c r="C46" i="3"/>
  <c r="A46" i="3"/>
  <c r="F45" i="3"/>
  <c r="E45" i="3"/>
  <c r="D45" i="3"/>
  <c r="C45" i="3"/>
  <c r="B45" i="3"/>
  <c r="A45" i="3"/>
  <c r="E44" i="3"/>
  <c r="D44" i="3"/>
  <c r="F44" i="3" s="1"/>
  <c r="C44" i="3"/>
  <c r="A44" i="3"/>
  <c r="F43" i="3"/>
  <c r="E43" i="3"/>
  <c r="D43" i="3"/>
  <c r="C43" i="3"/>
  <c r="B43" i="3"/>
  <c r="A43" i="3"/>
  <c r="E42" i="3"/>
  <c r="D42" i="3"/>
  <c r="F42" i="3" s="1"/>
  <c r="C42" i="3"/>
  <c r="A42" i="3"/>
  <c r="F41" i="3"/>
  <c r="E41" i="3"/>
  <c r="D41" i="3"/>
  <c r="C41" i="3"/>
  <c r="B41" i="3"/>
  <c r="A41" i="3"/>
  <c r="E40" i="3"/>
  <c r="D40" i="3"/>
  <c r="F40" i="3" s="1"/>
  <c r="C40" i="3"/>
  <c r="A40" i="3"/>
  <c r="F39" i="3"/>
  <c r="E39" i="3"/>
  <c r="D39" i="3"/>
  <c r="C39" i="3"/>
  <c r="B39" i="3"/>
  <c r="A39" i="3"/>
  <c r="E38" i="3"/>
  <c r="D38" i="3"/>
  <c r="F38" i="3" s="1"/>
  <c r="C38" i="3"/>
  <c r="A38" i="3"/>
  <c r="F37" i="3"/>
  <c r="E37" i="3"/>
  <c r="D37" i="3"/>
  <c r="C37" i="3"/>
  <c r="B37" i="3"/>
  <c r="A37" i="3"/>
  <c r="E36" i="3"/>
  <c r="D36" i="3"/>
  <c r="F36" i="3" s="1"/>
  <c r="C36" i="3"/>
  <c r="A36" i="3"/>
  <c r="F35" i="3"/>
  <c r="E35" i="3"/>
  <c r="D35" i="3"/>
  <c r="C35" i="3"/>
  <c r="B35" i="3"/>
  <c r="A35" i="3"/>
  <c r="E34" i="3"/>
  <c r="D34" i="3"/>
  <c r="F34" i="3" s="1"/>
  <c r="C34" i="3"/>
  <c r="A34" i="3"/>
  <c r="F33" i="3"/>
  <c r="E33" i="3"/>
  <c r="D33" i="3"/>
  <c r="C33" i="3"/>
  <c r="B33" i="3"/>
  <c r="A33" i="3"/>
  <c r="E32" i="3"/>
  <c r="D32" i="3"/>
  <c r="F32" i="3" s="1"/>
  <c r="C32" i="3"/>
  <c r="A32" i="3"/>
  <c r="F31" i="3"/>
  <c r="E31" i="3"/>
  <c r="D31" i="3"/>
  <c r="C31" i="3"/>
  <c r="B31" i="3"/>
  <c r="A31" i="3"/>
  <c r="E30" i="3"/>
  <c r="D30" i="3"/>
  <c r="F30" i="3" s="1"/>
  <c r="C30" i="3"/>
  <c r="A30" i="3"/>
  <c r="F29" i="3"/>
  <c r="E29" i="3"/>
  <c r="D29" i="3"/>
  <c r="C29" i="3"/>
  <c r="B29" i="3"/>
  <c r="A29" i="3"/>
  <c r="E28" i="3"/>
  <c r="D28" i="3"/>
  <c r="F28" i="3" s="1"/>
  <c r="C28" i="3"/>
  <c r="A28" i="3"/>
  <c r="F27" i="3"/>
  <c r="E27" i="3"/>
  <c r="D27" i="3"/>
  <c r="C27" i="3"/>
  <c r="B27" i="3"/>
  <c r="A27" i="3"/>
  <c r="E26" i="3"/>
  <c r="D26" i="3"/>
  <c r="F26" i="3" s="1"/>
  <c r="C26" i="3"/>
  <c r="A26" i="3"/>
  <c r="F25" i="3"/>
  <c r="E25" i="3"/>
  <c r="D25" i="3"/>
  <c r="C25" i="3"/>
  <c r="B25" i="3"/>
  <c r="A25" i="3"/>
  <c r="E24" i="3"/>
  <c r="D24" i="3"/>
  <c r="F24" i="3" s="1"/>
  <c r="C24" i="3"/>
  <c r="A24" i="3"/>
  <c r="F23" i="3"/>
  <c r="E23" i="3"/>
  <c r="D23" i="3"/>
  <c r="C23" i="3"/>
  <c r="B23" i="3"/>
  <c r="A23" i="3"/>
  <c r="E22" i="3"/>
  <c r="D22" i="3"/>
  <c r="F22" i="3" s="1"/>
  <c r="C22" i="3"/>
  <c r="A22" i="3"/>
  <c r="F21" i="3"/>
  <c r="E21" i="3"/>
  <c r="D21" i="3"/>
  <c r="C21" i="3"/>
  <c r="B21" i="3"/>
  <c r="A21" i="3"/>
  <c r="E20" i="3"/>
  <c r="D20" i="3"/>
  <c r="F20" i="3" s="1"/>
  <c r="C20" i="3"/>
  <c r="A20" i="3"/>
  <c r="F19" i="3"/>
  <c r="E19" i="3"/>
  <c r="D19" i="3"/>
  <c r="C19" i="3"/>
  <c r="B19" i="3"/>
  <c r="A19" i="3"/>
  <c r="E18" i="3"/>
  <c r="D18" i="3"/>
  <c r="F18" i="3" s="1"/>
  <c r="C18" i="3"/>
  <c r="A18" i="3"/>
  <c r="F17" i="3"/>
  <c r="E17" i="3"/>
  <c r="D17" i="3"/>
  <c r="C17" i="3"/>
  <c r="B17" i="3"/>
  <c r="A17" i="3"/>
  <c r="E16" i="3"/>
  <c r="D16" i="3"/>
  <c r="F16" i="3" s="1"/>
  <c r="C16" i="3"/>
  <c r="A16" i="3"/>
  <c r="F15" i="3"/>
  <c r="E15" i="3"/>
  <c r="D15" i="3"/>
  <c r="C15" i="3"/>
  <c r="B15" i="3"/>
  <c r="A15" i="3"/>
  <c r="E14" i="3"/>
  <c r="D14" i="3"/>
  <c r="C14" i="3" s="1"/>
  <c r="A14" i="3"/>
  <c r="F13" i="3"/>
  <c r="E13" i="3"/>
  <c r="D13" i="3"/>
  <c r="C13" i="3"/>
  <c r="B13" i="3"/>
  <c r="A13" i="3"/>
  <c r="E12" i="3"/>
  <c r="D12" i="3"/>
  <c r="C12" i="3"/>
  <c r="A12" i="3"/>
  <c r="F11" i="3"/>
  <c r="E11" i="3"/>
  <c r="D11" i="3"/>
  <c r="C11" i="3"/>
  <c r="B11" i="3"/>
  <c r="A11" i="3"/>
  <c r="E10" i="3"/>
  <c r="D10" i="3"/>
  <c r="C10" i="3" s="1"/>
  <c r="A10" i="3"/>
  <c r="F9" i="3"/>
  <c r="E9" i="3"/>
  <c r="D9" i="3"/>
  <c r="C9" i="3"/>
  <c r="B9" i="3"/>
  <c r="A9" i="3"/>
  <c r="E8" i="3"/>
  <c r="D8" i="3"/>
  <c r="C8" i="3"/>
  <c r="A8" i="3"/>
  <c r="F7" i="3"/>
  <c r="E7" i="3"/>
  <c r="D7" i="3"/>
  <c r="C7" i="3"/>
  <c r="B7" i="3"/>
  <c r="A7" i="3"/>
  <c r="E6" i="3"/>
  <c r="D6" i="3"/>
  <c r="C6" i="3" s="1"/>
  <c r="A6" i="3"/>
  <c r="F5" i="3"/>
  <c r="E5" i="3"/>
  <c r="D5" i="3"/>
  <c r="C5" i="3"/>
  <c r="B5" i="3"/>
  <c r="A5" i="3"/>
  <c r="E4" i="3"/>
  <c r="D4" i="3"/>
  <c r="C4" i="3"/>
  <c r="A4" i="3"/>
  <c r="F3" i="3"/>
  <c r="E3" i="3"/>
  <c r="D3" i="3"/>
  <c r="C3" i="3"/>
  <c r="B3" i="3"/>
  <c r="A3" i="3"/>
  <c r="E2" i="3"/>
  <c r="D2" i="3"/>
  <c r="C2" i="3" s="1"/>
  <c r="A2" i="3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3" i="1"/>
  <c r="M3" i="1"/>
  <c r="N2" i="1"/>
  <c r="M2" i="1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E135" i="2"/>
  <c r="B134" i="2"/>
  <c r="F132" i="2"/>
  <c r="E131" i="2"/>
  <c r="B130" i="2"/>
  <c r="F128" i="2"/>
  <c r="E127" i="2"/>
  <c r="B126" i="2"/>
  <c r="F124" i="2"/>
  <c r="E123" i="2"/>
  <c r="B122" i="2"/>
  <c r="F120" i="2"/>
  <c r="E119" i="2"/>
  <c r="B118" i="2"/>
  <c r="F116" i="2"/>
  <c r="E115" i="2"/>
  <c r="B114" i="2"/>
  <c r="F112" i="2"/>
  <c r="E111" i="2"/>
  <c r="B110" i="2"/>
  <c r="F108" i="2"/>
  <c r="E107" i="2"/>
  <c r="B106" i="2"/>
  <c r="F104" i="2"/>
  <c r="E103" i="2"/>
  <c r="B102" i="2"/>
  <c r="F100" i="2"/>
  <c r="E99" i="2"/>
  <c r="B98" i="2"/>
  <c r="F96" i="2"/>
  <c r="E95" i="2"/>
  <c r="B94" i="2"/>
  <c r="F92" i="2"/>
  <c r="E91" i="2"/>
  <c r="B90" i="2"/>
  <c r="F88" i="2"/>
  <c r="E87" i="2"/>
  <c r="B86" i="2"/>
  <c r="F84" i="2"/>
  <c r="E83" i="2"/>
  <c r="B82" i="2"/>
  <c r="F80" i="2"/>
  <c r="E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133" i="2"/>
  <c r="B135" i="2"/>
  <c r="F133" i="2"/>
  <c r="E132" i="2"/>
  <c r="B131" i="2"/>
  <c r="F129" i="2"/>
  <c r="E128" i="2"/>
  <c r="B127" i="2"/>
  <c r="F125" i="2"/>
  <c r="E124" i="2"/>
  <c r="B123" i="2"/>
  <c r="F121" i="2"/>
  <c r="E120" i="2"/>
  <c r="B119" i="2"/>
  <c r="F117" i="2"/>
  <c r="E116" i="2"/>
  <c r="B115" i="2"/>
  <c r="F113" i="2"/>
  <c r="E112" i="2"/>
  <c r="B111" i="2"/>
  <c r="F109" i="2"/>
  <c r="E108" i="2"/>
  <c r="B107" i="2"/>
  <c r="F105" i="2"/>
  <c r="E104" i="2"/>
  <c r="B103" i="2"/>
  <c r="F101" i="2"/>
  <c r="E100" i="2"/>
  <c r="B99" i="2"/>
  <c r="F97" i="2"/>
  <c r="E96" i="2"/>
  <c r="B95" i="2"/>
  <c r="F93" i="2"/>
  <c r="E92" i="2"/>
  <c r="B91" i="2"/>
  <c r="F89" i="2"/>
  <c r="E88" i="2"/>
  <c r="B87" i="2"/>
  <c r="F85" i="2"/>
  <c r="E84" i="2"/>
  <c r="B83" i="2"/>
  <c r="F81" i="2"/>
  <c r="E80" i="2"/>
  <c r="B79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34" i="2"/>
  <c r="E134" i="2"/>
  <c r="F130" i="2"/>
  <c r="B128" i="2"/>
  <c r="E125" i="2"/>
  <c r="F122" i="2"/>
  <c r="B120" i="2"/>
  <c r="E117" i="2"/>
  <c r="F114" i="2"/>
  <c r="B112" i="2"/>
  <c r="E109" i="2"/>
  <c r="F106" i="2"/>
  <c r="B104" i="2"/>
  <c r="E101" i="2"/>
  <c r="F98" i="2"/>
  <c r="B96" i="2"/>
  <c r="E93" i="2"/>
  <c r="F90" i="2"/>
  <c r="B88" i="2"/>
  <c r="E85" i="2"/>
  <c r="F82" i="2"/>
  <c r="B80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E3" i="2"/>
  <c r="B132" i="2"/>
  <c r="F126" i="2"/>
  <c r="B124" i="2"/>
  <c r="E121" i="2"/>
  <c r="E113" i="2"/>
  <c r="B108" i="2"/>
  <c r="F102" i="2"/>
  <c r="E97" i="2"/>
  <c r="B92" i="2"/>
  <c r="F86" i="2"/>
  <c r="E81" i="2"/>
  <c r="E76" i="2"/>
  <c r="E72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F135" i="2"/>
  <c r="B129" i="2"/>
  <c r="F123" i="2"/>
  <c r="E118" i="2"/>
  <c r="B113" i="2"/>
  <c r="F107" i="2"/>
  <c r="E102" i="2"/>
  <c r="B97" i="2"/>
  <c r="F91" i="2"/>
  <c r="E86" i="2"/>
  <c r="B81" i="2"/>
  <c r="C76" i="2"/>
  <c r="C72" i="2"/>
  <c r="C68" i="2"/>
  <c r="C64" i="2"/>
  <c r="C58" i="2"/>
  <c r="C56" i="2"/>
  <c r="C52" i="2"/>
  <c r="C50" i="2"/>
  <c r="C46" i="2"/>
  <c r="C42" i="2"/>
  <c r="C38" i="2"/>
  <c r="C32" i="2"/>
  <c r="C28" i="2"/>
  <c r="C26" i="2"/>
  <c r="C22" i="2"/>
  <c r="C16" i="2"/>
  <c r="C12" i="2"/>
  <c r="C8" i="2"/>
  <c r="C4" i="2"/>
  <c r="B133" i="2"/>
  <c r="E130" i="2"/>
  <c r="F127" i="2"/>
  <c r="B125" i="2"/>
  <c r="E122" i="2"/>
  <c r="F119" i="2"/>
  <c r="B117" i="2"/>
  <c r="E114" i="2"/>
  <c r="F111" i="2"/>
  <c r="B109" i="2"/>
  <c r="E106" i="2"/>
  <c r="F103" i="2"/>
  <c r="B101" i="2"/>
  <c r="E98" i="2"/>
  <c r="F95" i="2"/>
  <c r="B93" i="2"/>
  <c r="E90" i="2"/>
  <c r="F87" i="2"/>
  <c r="B85" i="2"/>
  <c r="E82" i="2"/>
  <c r="F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E129" i="2"/>
  <c r="F118" i="2"/>
  <c r="B116" i="2"/>
  <c r="F110" i="2"/>
  <c r="E105" i="2"/>
  <c r="B100" i="2"/>
  <c r="F94" i="2"/>
  <c r="E89" i="2"/>
  <c r="B84" i="2"/>
  <c r="F78" i="2"/>
  <c r="E74" i="2"/>
  <c r="E70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F131" i="2"/>
  <c r="E126" i="2"/>
  <c r="B121" i="2"/>
  <c r="F115" i="2"/>
  <c r="E110" i="2"/>
  <c r="B105" i="2"/>
  <c r="F99" i="2"/>
  <c r="E94" i="2"/>
  <c r="B89" i="2"/>
  <c r="F83" i="2"/>
  <c r="E78" i="2"/>
  <c r="C74" i="2"/>
  <c r="C70" i="2"/>
  <c r="C66" i="2"/>
  <c r="C62" i="2"/>
  <c r="C60" i="2"/>
  <c r="C54" i="2"/>
  <c r="C48" i="2"/>
  <c r="C44" i="2"/>
  <c r="C40" i="2"/>
  <c r="C36" i="2"/>
  <c r="C34" i="2"/>
  <c r="C30" i="2"/>
  <c r="C24" i="2"/>
  <c r="C20" i="2"/>
  <c r="C18" i="2"/>
  <c r="C14" i="2"/>
  <c r="C10" i="2"/>
  <c r="C6" i="2"/>
  <c r="C2" i="2"/>
  <c r="F4" i="3" l="1"/>
  <c r="B4" i="3"/>
  <c r="F8" i="3"/>
  <c r="B8" i="3"/>
  <c r="F12" i="3"/>
  <c r="B12" i="3"/>
  <c r="F2" i="3"/>
  <c r="B2" i="3"/>
  <c r="F6" i="3"/>
  <c r="B6" i="3"/>
  <c r="F10" i="3"/>
  <c r="B10" i="3"/>
  <c r="F14" i="3"/>
  <c r="B14" i="3"/>
  <c r="B16" i="3"/>
  <c r="B18" i="3"/>
  <c r="B20" i="3"/>
  <c r="B22" i="3"/>
  <c r="B24" i="3"/>
  <c r="B26" i="3"/>
  <c r="B28" i="3"/>
  <c r="B30" i="3"/>
  <c r="B32" i="3"/>
  <c r="B34" i="3"/>
  <c r="B36" i="3"/>
  <c r="B38" i="3"/>
  <c r="B40" i="3"/>
  <c r="B42" i="3"/>
  <c r="B44" i="3"/>
  <c r="B46" i="3"/>
</calcChain>
</file>

<file path=xl/comments1.xml><?xml version="1.0" encoding="utf-8"?>
<comments xmlns="http://schemas.openxmlformats.org/spreadsheetml/2006/main">
  <authors>
    <author/>
  </authors>
  <commentList>
    <comment ref="A5" authorId="0" shapeId="0">
      <text>
        <r>
          <rPr>
            <sz val="10"/>
            <color rgb="FF000000"/>
            <rFont val="Arial"/>
          </rPr>
          <t>missing from bulk load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</rPr>
          <t>tied to CTDBP
	-Dan Mergens</t>
        </r>
      </text>
    </comment>
    <comment ref="B11" authorId="0" shapeId="0">
      <text>
        <r>
          <rPr>
            <sz val="10"/>
            <color rgb="FF000000"/>
            <rFont val="Arial"/>
          </rPr>
          <t>separate location on map
	-Dan Mergens</t>
        </r>
      </text>
    </comment>
  </commentList>
</comments>
</file>

<file path=xl/sharedStrings.xml><?xml version="1.0" encoding="utf-8"?>
<sst xmlns="http://schemas.openxmlformats.org/spreadsheetml/2006/main" count="471" uniqueCount="166">
  <si>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</si>
  <si>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</si>
  <si>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</si>
  <si>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</si>
  <si>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</si>
  <si>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</si>
  <si>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</si>
  <si>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</si>
  <si>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</si>
  <si>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</si>
  <si>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</si>
  <si>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</si>
  <si>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ATAPL-65291-030-0045</t>
  </si>
  <si>
    <t>CE04OSBP-LV01C</t>
  </si>
  <si>
    <t>SN0045</t>
  </si>
  <si>
    <t>44° 22.1538'N</t>
  </si>
  <si>
    <t>124° 57.2424'W</t>
  </si>
  <si>
    <t>TN-313</t>
  </si>
  <si>
    <t>This Node Did not Change</t>
  </si>
  <si>
    <t>N00691</t>
  </si>
  <si>
    <t>CE04OSBP-LV01C-06-CAMDSB106</t>
  </si>
  <si>
    <t>44° 22.1578' N</t>
  </si>
  <si>
    <t>124° 57.2458' W</t>
  </si>
  <si>
    <t>5/1/15 - Camera comes up but only taking "black" pictures. Current draw indicates that lights go on as commanded. Could be face down due to trawling - pitch/roll of LV01C indicates that it is on it's side.</t>
  </si>
  <si>
    <t>ATAPL-65310-030-0005</t>
  </si>
  <si>
    <t>CE04OSBP-LJ01C</t>
  </si>
  <si>
    <t>SN0005</t>
  </si>
  <si>
    <t>44° 22.1730'N</t>
  </si>
  <si>
    <t>124° 57.2250'W</t>
  </si>
  <si>
    <t>N00692</t>
  </si>
  <si>
    <t>CE04OSBP-LJ01C-11-HYDBBA105</t>
  </si>
  <si>
    <t>44° 22.1784'N</t>
  </si>
  <si>
    <t>124° 57.2292'W</t>
  </si>
  <si>
    <t>A00648</t>
  </si>
  <si>
    <t>CE04OSBP-LJ01C-10-PHSEND107</t>
  </si>
  <si>
    <t>P0117</t>
  </si>
  <si>
    <t>A00659</t>
  </si>
  <si>
    <t>CE04OSBP-LJ01C-09-PCO2WB104</t>
  </si>
  <si>
    <t>C0080</t>
  </si>
  <si>
    <t>A00576</t>
  </si>
  <si>
    <t>CE04OSBP-LJ01C-08-OPTAAC104</t>
  </si>
  <si>
    <t>A00059</t>
  </si>
  <si>
    <t>CE04OSBP-LJ01C-07-VEL3DC107</t>
  </si>
  <si>
    <t>A00171</t>
  </si>
  <si>
    <t>CE04OSBP-LJ01C-06-DOSTAD108</t>
  </si>
  <si>
    <t>N00693</t>
  </si>
  <si>
    <t>CE04OSBP-LJ01C-06-CTDBPO108</t>
  </si>
  <si>
    <t>16P71176-7231</t>
  </si>
  <si>
    <t>A00064</t>
  </si>
  <si>
    <t>CE04OSBP-LJ01C-05-ADCPSI103</t>
  </si>
  <si>
    <t>N00281</t>
  </si>
  <si>
    <t>SN0008</t>
  </si>
  <si>
    <t>44° 22.1699' N</t>
  </si>
  <si>
    <t>124° 57.2217' W</t>
  </si>
  <si>
    <t>TN-326</t>
  </si>
  <si>
    <t>N00689</t>
  </si>
  <si>
    <t>44° 22.1714' N</t>
  </si>
  <si>
    <t>124° 57.2270' W</t>
  </si>
  <si>
    <t>A01046</t>
  </si>
  <si>
    <t>P0132</t>
  </si>
  <si>
    <t>A01045</t>
  </si>
  <si>
    <t>C0090</t>
  </si>
  <si>
    <t>ATOSU-69943-00010</t>
  </si>
  <si>
    <t>ATOSU-69829-00002</t>
  </si>
  <si>
    <t>ATOSU-58320-00022</t>
  </si>
  <si>
    <t>A00163</t>
  </si>
  <si>
    <t>16P71879-7249</t>
  </si>
  <si>
    <t>ATOSU-69825-00001</t>
  </si>
  <si>
    <t>Mooring Serial Number</t>
  </si>
  <si>
    <t>Sensor OOIBARCODE</t>
  </si>
  <si>
    <t>Sensor Serial Number</t>
  </si>
  <si>
    <t>Calibration Cofficient Name</t>
  </si>
  <si>
    <t>Calibration Cofficient Value</t>
  </si>
  <si>
    <t>Did Not Change</t>
  </si>
  <si>
    <t>CC_gain</t>
  </si>
  <si>
    <t>Where from and how used?</t>
  </si>
  <si>
    <t>Format of SN?</t>
  </si>
  <si>
    <t>CC_lat</t>
  </si>
  <si>
    <t>CC_lon</t>
  </si>
  <si>
    <t>CC_scale_factor1</t>
  </si>
  <si>
    <t>CC_scale_factor2</t>
  </si>
  <si>
    <t>CC_scale_factor3</t>
  </si>
  <si>
    <t>CC_scale_factor4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</si>
  <si>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</si>
  <si>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</si>
  <si>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</si>
  <si>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</si>
  <si>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</si>
  <si>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</si>
  <si>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</si>
  <si>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</si>
  <si>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</si>
  <si>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</si>
  <si>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</si>
  <si>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</si>
  <si>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</si>
  <si>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</si>
  <si>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</si>
  <si>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</si>
  <si>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</si>
  <si>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</si>
  <si>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</si>
  <si>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</si>
  <si>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CC_csv</t>
  </si>
  <si>
    <t>[2.73076E-03, 1.13344E-04, 2.31276E-06, 2.33659E02, -3.03851E-01, -5.38821E01, 4.5464]</t>
  </si>
  <si>
    <t>[2.84897E-03, 1.21289E-04, 2.40379E-06, 2.29702E02, -3.50439E-01, -5.91981E01, 4.54209]</t>
  </si>
  <si>
    <t>SUVFoilCoef?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</si>
  <si>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</si>
  <si>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</si>
  <si>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</si>
  <si>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</si>
  <si>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</si>
  <si>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</si>
  <si>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</si>
  <si>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</si>
  <si>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Where do these come from?</t>
  </si>
  <si>
    <t>CO2 Cal Temp</t>
  </si>
  <si>
    <t>C02Cal CoefA</t>
  </si>
  <si>
    <t>C02Cal CoefB</t>
  </si>
  <si>
    <t>C02Cal CoefC</t>
  </si>
  <si>
    <t>CC_ea578</t>
  </si>
  <si>
    <t>CC_eb578</t>
  </si>
  <si>
    <t>CC_ind_slp</t>
  </si>
  <si>
    <t>CC_ind_off</t>
  </si>
  <si>
    <t>CC_psal</t>
  </si>
  <si>
    <t>pH Evalues: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</si>
  <si>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</si>
  <si>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</si>
  <si>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</si>
  <si>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</si>
  <si>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</si>
  <si>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</si>
  <si>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</si>
  <si>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</si>
  <si>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</si>
  <si>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</si>
  <si>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</si>
  <si>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</si>
  <si>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</si>
  <si>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</si>
  <si>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</si>
  <si>
    <t>[401.80000000, 405.00000000, 408.40000000, 411.70000000, 414.90000000, 418.90000000, 423.10000000, 427.40000000, 431.50000000, 435.20000000, 439.10000000, 443.50000000, 447.90000000, 452.70000000, 457.10000000, 461.10000000, 465.70000000, 470.30000000, 475.20000000, 480.10000000, 485.00000000, 489.40000000, 493.70000000, 498.20000000, 502.80000000, 507.60000000, 512.50000000, 517.70000000, 522.50000000, 527.20000000, 531.30000000, 535.80000000, 540.30000000, 544.90000000, 549.50000000, 554.10000000, 558.90000000, 563.50000000, 567.90000000, 572.20000000, 576.60000000, 580.30000000, 584.40000000, 588.50000000, 593.00000000, 597.60000000, 602.10000000, 606.60000000, 611.70000000, 616.20000000, 620.90000000, 625.20000000, 629.70000000, 634.00000000, 638.50000000, 643.10000000, 647.30000000, 652.20000000, 656.80000000, 661.40000000, 665.90000000, 670.80000000, 675.20000000, 679.40000000, 683.80000000, 688.10000000, 692.10000000, 696.30000000, 700.50000000, 704.60000000, 708.70000000, 712.80000000, 717.10000000, 721.40000000, 725.40000000, 729.20000000, 733.40000000]</t>
  </si>
  <si>
    <t>[  0.00805400,   0.11053200,   0.18747600,   0.26675900,   0.34176700,   0.40493600,   0.46407400,   0.52313900,   0.57768000,   0.63472600,   0.68606600,   0.74101500,   0.79208800,   0.83868400,   0.88290600,   0.92286900,   0.96376000,   1.00538400,   1.04298500,   1.07983800,   1.11417800,   1.14788100,   1.17874600,   1.20861200,   1.23624000,   1.26473100,   1.28682600,   1.30863900,   1.32975600,   1.34890800,   1.36801600,   1.38512600,   1.40166100,   1.41836200,   1.43544300,   1.45057100,   1.46637000,   1.48015900,   1.49152000,   1.50139600,   1.50596200,   1.50696500,   1.50263700,   1.48969300,   1.47671300,   1.45694200,   1.44026700,   1.43258800,   1.43438600,   1.43950500,   1.44548700,   1.44894000,   1.45430400,   1.45743400,   1.45919500,   1.45932900,   1.45645300,   1.44709600,   1.43686300,   1.42649000,   1.41993700,   1.41626500,   1.41019900,   1.39998300,   1.38224400,   1.35336200,   1.31300900,   1.26145500,   1.19766800,   1.11102600,   1.00643700,   0.87087100,   0.69756600,   0.48781300,   0.25281600,  -0.01334300,  -0.23654500]</t>
  </si>
  <si>
    <t>[  1.53179500,   2.47766000,   3.44492100,   4.46025600,   5.49377400,   6.50133300,   7.49463400,   8.49526300,   9.49257100,  10.50684200,  11.50571400,  12.50031300,  13.50689700,  14.48346200,  15.49444400,  16.51320000,  17.51083300,  18.49818200,  19.50250000,  20.48703700,  21.49518500,  22.50192300,  23.50740700,  24.50714300,  25.49963000,  26.49931000,  27.50566700,  28.46933300,  29.48800000,  30.51620700,  31.50000000,  32.48758600,  33.48777800,  34.50714300,  35.50448300,  36.51787900,  37.57543500,  38.04116300]</t>
  </si>
  <si>
    <t>[398.40000000, 401.20000000, 405.00000000, 408.50000000, 411.70000000, 415.10000000, 418.90000000, 423.00000000, 427.00000000, 431.10000000, 435.00000000, 438.90000000, 443.00000000, 447.60000000, 452.20000000, 456.60000000, 460.80000000, 465.20000000, 469.60000000, 474.50000000, 479.40000000, 484.10000000, 488.60000000, 493.00000000, 497.40000000, 501.70000000, 506.40000000, 511.80000000, 516.50000000, 521.10000000, 526.10000000, 530.30000000, 534.80000000, 539.20000000, 543.70000000, 548.50000000, 552.90000000, 557.90000000, 562.50000000, 566.90000000, 571.30000000, 575.40000000, 579.50000000, 583.20000000, 587.40000000, 592.20000000, 596.70000000, 601.40000000, 606.30000000, 611.20000000, 615.90000000, 620.40000000, 625.00000000, 629.50000000, 633.90000000, 638.50000000, 643.10000000, 647.80000000, 652.40000000, 657.20000000, 661.90000000, 666.70000000, 671.10000000, 675.70000000, 680.10000000, 684.50000000, 688.90000000, 693.10000000, 697.30000000, 701.50000000, 705.50000000, 709.70000000, 713.70000000, 717.90000000, 722.40000000, 726.50000000, 730.80000000]</t>
  </si>
  <si>
    <t>[ -1.36959900,  -0.76649600,  -0.29368400,  -0.01512300,   0.14403800,   0.24520100,   0.30956600,   0.34917400,   0.37641400,   0.39832600,   0.42589200,   0.45743600,   0.49371400,   0.53478500,   0.57551200,   0.61589200,   0.65210800,   0.68579200,   0.72242000,   0.76355600,   0.80538600,   0.84466500,   0.88508600,   0.92792500,   0.96945500,   1.01220700,   1.05555900,   1.09974000,   1.14108300,   1.17938700,   1.21214100,   1.24558500,   1.27672100,   1.30728900,   1.34006600,   1.37449300,   1.41173000,   1.44947600,   1.48534300,   1.52140600,   1.55354200,   1.58223500,   1.60673900,   1.61985400,   1.63487900,   1.64757700,   1.65550900,   1.66232600,   1.67443800,   1.69569600,   1.72367100,   1.75250700,   1.78074100,   1.80975100,   1.83891300,   1.86609400,   1.89112500,   1.91476600,   1.93204700,   1.94781900,   1.96357100,   1.98150900,   2.00142300,   2.02114900,   2.03919700,   2.05041400,   2.05185700,   2.03889400,   2.01205300,   1.97163800,   1.91011500,   1.82576300,   1.71743400,   1.57511900,   1.39033300,   1.17536100,   0.94093000]</t>
  </si>
  <si>
    <t>SheetRef:ACS191_CC_tcarray</t>
  </si>
  <si>
    <t>SheetRef:ACS191_CC_taarray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</si>
  <si>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</si>
  <si>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</si>
  <si>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</si>
  <si>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</si>
  <si>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</si>
  <si>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</si>
  <si>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</si>
  <si>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</si>
  <si>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</si>
  <si>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</si>
  <si>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</si>
  <si>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</si>
  <si>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</si>
  <si>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</si>
  <si>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</si>
  <si>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</si>
  <si>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1/1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</si>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</sst>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m&quot;/&quot;d&quot;/&quot;yyyy"/>
    <numFmt numFmtId="166" formatCode="0.0000"/>
    <numFmt numFmtId="167" formatCode="0.00000"/>
  </numFmts>
  <fonts count="10" x14ac:knownFonts="1">
    <font>
      <sz val="10"/>
      <color rgb="FF000000"/>
      <name val="Arial"/>
    </font>
    <font>
      <sz val="11"/>
      <name val="Calibri"/>
      <family val="2"/>
    </font>
    <font>
      <sz val="11"/>
      <color rgb="FF999999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right" vertic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0" fontId="7" fillId="6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/>
    <xf numFmtId="164" fontId="9" fillId="0" borderId="0" xfId="0" applyNumberFormat="1" applyFont="1"/>
    <xf numFmtId="166" fontId="9" fillId="0" borderId="0" xfId="0" applyNumberFormat="1" applyFont="1"/>
    <xf numFmtId="0" fontId="0" fillId="0" borderId="0" xfId="0" applyFont="1"/>
    <xf numFmtId="0" fontId="0" fillId="0" borderId="0" xfId="0" applyFont="1"/>
    <xf numFmtId="167" fontId="3" fillId="0" borderId="0" xfId="0" applyNumberFormat="1" applyFont="1"/>
    <xf numFmtId="167" fontId="9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866775</xdr:colOff>
      <xdr:row>47</xdr:row>
      <xdr:rowOff>161925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371475</xdr:colOff>
      <xdr:row>50</xdr:row>
      <xdr:rowOff>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7.28515625" defaultRowHeight="15" customHeight="1" x14ac:dyDescent="0.2"/>
  <cols>
    <col min="1" max="1" width="22.28515625" customWidth="1"/>
    <col min="2" max="2" width="32.5703125" customWidth="1"/>
    <col min="3" max="3" width="14.5703125" customWidth="1"/>
    <col min="4" max="4" width="11.7109375" customWidth="1"/>
    <col min="5" max="7" width="11.42578125" customWidth="1"/>
    <col min="8" max="9" width="14.42578125" customWidth="1"/>
    <col min="10" max="10" width="9.7109375" customWidth="1"/>
    <col min="11" max="11" width="10.42578125" customWidth="1"/>
    <col min="12" max="12" width="17.5703125" customWidth="1"/>
    <col min="13" max="14" width="14.42578125" customWidth="1"/>
  </cols>
  <sheetData>
    <row r="1" spans="1:14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spans="1:14" ht="15.75" customHeight="1" x14ac:dyDescent="0.25">
      <c r="A2" s="3" t="s">
        <v>12</v>
      </c>
      <c r="B2" s="4" t="s">
        <v>13</v>
      </c>
      <c r="C2" s="5" t="s">
        <v>14</v>
      </c>
      <c r="D2" s="6">
        <v>1</v>
      </c>
      <c r="E2" s="7">
        <v>41888</v>
      </c>
      <c r="F2" s="8">
        <v>0.98055555555555551</v>
      </c>
      <c r="G2" s="5"/>
      <c r="H2" s="9" t="s">
        <v>15</v>
      </c>
      <c r="I2" s="9" t="s">
        <v>16</v>
      </c>
      <c r="J2" s="10">
        <v>581</v>
      </c>
      <c r="K2" s="6" t="s">
        <v>17</v>
      </c>
      <c r="L2" s="11" t="s">
        <v>18</v>
      </c>
      <c r="M2" s="12">
        <f t="shared" ref="M2:M3" si="0">((LEFT(H2,(FIND("°",H2,1)-1)))+(MID(H2,(FIND("°",H2,1)+1),(FIND("'",H2,1))-(FIND("°",H2,1)+1))/60))*(IF(RIGHT(H2,1)="N",1,-1))</f>
        <v>44.369230000000002</v>
      </c>
      <c r="N2" s="12">
        <f t="shared" ref="N2:N3" si="1">((LEFT(I2,(FIND("°",I2,1)-1)))+(MID(I2,(FIND("°",I2,1)+1),(FIND("'",I2,1))-(FIND("°",I2,1)+1))/60))*(IF(RIGHT(I2,1)="E",1,-1))</f>
        <v>-124.95404000000001</v>
      </c>
    </row>
    <row r="3" spans="1:14" ht="15.75" customHeight="1" x14ac:dyDescent="0.25">
      <c r="A3" s="3" t="s">
        <v>19</v>
      </c>
      <c r="B3" s="13" t="s">
        <v>20</v>
      </c>
      <c r="C3" s="6">
        <v>105</v>
      </c>
      <c r="D3" s="6">
        <v>1</v>
      </c>
      <c r="E3" s="7">
        <v>41867</v>
      </c>
      <c r="F3" s="8">
        <v>0.33263888888888887</v>
      </c>
      <c r="G3" s="5"/>
      <c r="H3" s="9" t="s">
        <v>21</v>
      </c>
      <c r="I3" s="9" t="s">
        <v>22</v>
      </c>
      <c r="J3" s="10">
        <v>582</v>
      </c>
      <c r="K3" s="14" t="s">
        <v>17</v>
      </c>
      <c r="L3" s="9" t="s">
        <v>23</v>
      </c>
      <c r="M3" s="12">
        <f t="shared" si="0"/>
        <v>44.369296666666663</v>
      </c>
      <c r="N3" s="12">
        <f t="shared" si="1"/>
        <v>-124.95409666666667</v>
      </c>
    </row>
    <row r="4" spans="1:14" ht="15.75" customHeight="1" x14ac:dyDescent="0.25">
      <c r="A4" s="11"/>
      <c r="B4" s="15"/>
      <c r="C4" s="14"/>
      <c r="D4" s="14"/>
      <c r="E4" s="16"/>
      <c r="F4" s="5"/>
      <c r="G4" s="5"/>
      <c r="H4" s="4"/>
      <c r="I4" s="4"/>
      <c r="J4" s="5"/>
      <c r="K4" s="14"/>
      <c r="L4" s="4"/>
      <c r="M4" s="17"/>
      <c r="N4" s="17"/>
    </row>
    <row r="5" spans="1:14" ht="15.75" customHeight="1" x14ac:dyDescent="0.25">
      <c r="A5" s="3" t="s">
        <v>24</v>
      </c>
      <c r="B5" s="13" t="s">
        <v>25</v>
      </c>
      <c r="C5" s="6" t="s">
        <v>26</v>
      </c>
      <c r="D5" s="6">
        <v>1</v>
      </c>
      <c r="E5" s="18">
        <v>41866</v>
      </c>
      <c r="F5" s="19">
        <v>8.3333333333333332E-3</v>
      </c>
      <c r="G5" s="20">
        <v>42218</v>
      </c>
      <c r="H5" s="3" t="s">
        <v>27</v>
      </c>
      <c r="I5" s="3" t="s">
        <v>28</v>
      </c>
      <c r="J5" s="6">
        <v>581</v>
      </c>
      <c r="K5" s="6" t="s">
        <v>17</v>
      </c>
      <c r="L5" s="4"/>
      <c r="M5" s="12">
        <f t="shared" ref="M5:M13" si="2">((LEFT(H5,(FIND("°",H5,1)-1)))+(MID(H5,(FIND("°",H5,1)+1),(FIND("'",H5,1))-(FIND("°",H5,1)+1))/60))*(IF(RIGHT(H5,1)="N",1,-1))</f>
        <v>44.369549999999997</v>
      </c>
      <c r="N5" s="12">
        <f t="shared" ref="N5:N13" si="3">((LEFT(I5,(FIND("°",I5,1)-1)))+(MID(I5,(FIND("°",I5,1)+1),(FIND("'",I5,1))-(FIND("°",I5,1)+1))/60))*(IF(RIGHT(I5,1)="E",1,-1))</f>
        <v>-124.95375</v>
      </c>
    </row>
    <row r="6" spans="1:14" ht="15.75" customHeight="1" x14ac:dyDescent="0.25">
      <c r="A6" s="3" t="s">
        <v>29</v>
      </c>
      <c r="B6" s="21" t="s">
        <v>30</v>
      </c>
      <c r="C6" s="6">
        <v>1249</v>
      </c>
      <c r="D6" s="6">
        <v>1</v>
      </c>
      <c r="E6" s="18">
        <v>41866</v>
      </c>
      <c r="F6" s="19">
        <v>8.3333333333333332E-3</v>
      </c>
      <c r="G6" s="20">
        <v>42218</v>
      </c>
      <c r="H6" s="3" t="s">
        <v>31</v>
      </c>
      <c r="I6" s="3" t="s">
        <v>32</v>
      </c>
      <c r="J6" s="6">
        <v>581</v>
      </c>
      <c r="K6" s="6" t="s">
        <v>17</v>
      </c>
      <c r="L6" s="22"/>
      <c r="M6" s="12">
        <f t="shared" si="2"/>
        <v>44.369639999999997</v>
      </c>
      <c r="N6" s="12">
        <f t="shared" si="3"/>
        <v>-124.95381999999999</v>
      </c>
    </row>
    <row r="7" spans="1:14" ht="15.75" customHeight="1" x14ac:dyDescent="0.25">
      <c r="A7" s="3" t="s">
        <v>33</v>
      </c>
      <c r="B7" s="21" t="s">
        <v>34</v>
      </c>
      <c r="C7" s="6" t="s">
        <v>35</v>
      </c>
      <c r="D7" s="6">
        <v>1</v>
      </c>
      <c r="E7" s="18">
        <v>41866</v>
      </c>
      <c r="F7" s="19">
        <v>8.3333333333333332E-3</v>
      </c>
      <c r="G7" s="20">
        <v>42218</v>
      </c>
      <c r="H7" s="3" t="s">
        <v>27</v>
      </c>
      <c r="I7" s="3" t="s">
        <v>28</v>
      </c>
      <c r="J7" s="6">
        <v>581</v>
      </c>
      <c r="K7" s="6" t="s">
        <v>17</v>
      </c>
      <c r="L7" s="22"/>
      <c r="M7" s="12">
        <f t="shared" si="2"/>
        <v>44.369549999999997</v>
      </c>
      <c r="N7" s="12">
        <f t="shared" si="3"/>
        <v>-124.95375</v>
      </c>
    </row>
    <row r="8" spans="1:14" ht="15.75" customHeight="1" x14ac:dyDescent="0.25">
      <c r="A8" s="3" t="s">
        <v>36</v>
      </c>
      <c r="B8" s="21" t="s">
        <v>37</v>
      </c>
      <c r="C8" s="6" t="s">
        <v>38</v>
      </c>
      <c r="D8" s="6">
        <v>1</v>
      </c>
      <c r="E8" s="18">
        <v>41866</v>
      </c>
      <c r="F8" s="19">
        <v>8.3333333333333332E-3</v>
      </c>
      <c r="G8" s="20">
        <v>42218</v>
      </c>
      <c r="H8" s="3" t="s">
        <v>27</v>
      </c>
      <c r="I8" s="3" t="s">
        <v>28</v>
      </c>
      <c r="J8" s="6">
        <v>581</v>
      </c>
      <c r="K8" s="6" t="s">
        <v>17</v>
      </c>
      <c r="L8" s="22"/>
      <c r="M8" s="12">
        <f t="shared" si="2"/>
        <v>44.369549999999997</v>
      </c>
      <c r="N8" s="12">
        <f t="shared" si="3"/>
        <v>-124.95375</v>
      </c>
    </row>
    <row r="9" spans="1:14" ht="15.75" customHeight="1" x14ac:dyDescent="0.25">
      <c r="A9" s="3" t="s">
        <v>39</v>
      </c>
      <c r="B9" s="21" t="s">
        <v>40</v>
      </c>
      <c r="C9" s="6">
        <v>140</v>
      </c>
      <c r="D9" s="6">
        <v>1</v>
      </c>
      <c r="E9" s="18">
        <v>41866</v>
      </c>
      <c r="F9" s="19">
        <v>8.3333333333333332E-3</v>
      </c>
      <c r="G9" s="20">
        <v>42218</v>
      </c>
      <c r="H9" s="3" t="s">
        <v>27</v>
      </c>
      <c r="I9" s="3" t="s">
        <v>28</v>
      </c>
      <c r="J9" s="6">
        <v>581</v>
      </c>
      <c r="K9" s="6" t="s">
        <v>17</v>
      </c>
      <c r="L9" s="22"/>
      <c r="M9" s="12">
        <f t="shared" si="2"/>
        <v>44.369549999999997</v>
      </c>
      <c r="N9" s="12">
        <f t="shared" si="3"/>
        <v>-124.95375</v>
      </c>
    </row>
    <row r="10" spans="1:14" ht="15.75" customHeight="1" x14ac:dyDescent="0.25">
      <c r="A10" s="3" t="s">
        <v>41</v>
      </c>
      <c r="B10" s="21" t="s">
        <v>42</v>
      </c>
      <c r="C10" s="6">
        <v>8159</v>
      </c>
      <c r="D10" s="6">
        <v>1</v>
      </c>
      <c r="E10" s="18">
        <v>41866</v>
      </c>
      <c r="F10" s="19">
        <v>8.3333333333333332E-3</v>
      </c>
      <c r="G10" s="20">
        <v>42218</v>
      </c>
      <c r="H10" s="3" t="s">
        <v>27</v>
      </c>
      <c r="I10" s="3" t="s">
        <v>28</v>
      </c>
      <c r="J10" s="6">
        <v>581</v>
      </c>
      <c r="K10" s="6" t="s">
        <v>17</v>
      </c>
      <c r="L10" s="22"/>
      <c r="M10" s="12">
        <f t="shared" si="2"/>
        <v>44.369549999999997</v>
      </c>
      <c r="N10" s="12">
        <f t="shared" si="3"/>
        <v>-124.95375</v>
      </c>
    </row>
    <row r="11" spans="1:14" ht="15.75" customHeight="1" x14ac:dyDescent="0.25">
      <c r="A11" s="3" t="s">
        <v>43</v>
      </c>
      <c r="B11" s="21" t="s">
        <v>44</v>
      </c>
      <c r="C11" s="6">
        <v>133</v>
      </c>
      <c r="D11" s="6">
        <v>1</v>
      </c>
      <c r="E11" s="18">
        <v>41866</v>
      </c>
      <c r="F11" s="19">
        <v>8.3333333333333332E-3</v>
      </c>
      <c r="G11" s="20">
        <v>42218</v>
      </c>
      <c r="H11" s="3" t="s">
        <v>27</v>
      </c>
      <c r="I11" s="3" t="s">
        <v>28</v>
      </c>
      <c r="J11" s="6">
        <v>581</v>
      </c>
      <c r="K11" s="6" t="s">
        <v>17</v>
      </c>
      <c r="L11" s="22"/>
      <c r="M11" s="12">
        <f t="shared" si="2"/>
        <v>44.369549999999997</v>
      </c>
      <c r="N11" s="12">
        <f t="shared" si="3"/>
        <v>-124.95375</v>
      </c>
    </row>
    <row r="12" spans="1:14" ht="15.75" customHeight="1" x14ac:dyDescent="0.25">
      <c r="A12" s="3" t="s">
        <v>45</v>
      </c>
      <c r="B12" s="21" t="s">
        <v>46</v>
      </c>
      <c r="C12" s="6" t="s">
        <v>47</v>
      </c>
      <c r="D12" s="6">
        <v>1</v>
      </c>
      <c r="E12" s="18">
        <v>41866</v>
      </c>
      <c r="F12" s="19">
        <v>8.3333333333333332E-3</v>
      </c>
      <c r="G12" s="20">
        <v>42218</v>
      </c>
      <c r="H12" s="3" t="s">
        <v>27</v>
      </c>
      <c r="I12" s="3" t="s">
        <v>28</v>
      </c>
      <c r="J12" s="6">
        <v>581</v>
      </c>
      <c r="K12" s="6" t="s">
        <v>17</v>
      </c>
      <c r="L12" s="22"/>
      <c r="M12" s="12">
        <f t="shared" si="2"/>
        <v>44.369549999999997</v>
      </c>
      <c r="N12" s="12">
        <f t="shared" si="3"/>
        <v>-124.95375</v>
      </c>
    </row>
    <row r="13" spans="1:14" ht="15.75" customHeight="1" x14ac:dyDescent="0.25">
      <c r="A13" s="3" t="s">
        <v>48</v>
      </c>
      <c r="B13" s="21" t="s">
        <v>49</v>
      </c>
      <c r="C13" s="6">
        <v>18153</v>
      </c>
      <c r="D13" s="6">
        <v>1</v>
      </c>
      <c r="E13" s="18">
        <v>41866</v>
      </c>
      <c r="F13" s="19">
        <v>8.3333333333333332E-3</v>
      </c>
      <c r="G13" s="20">
        <v>42218</v>
      </c>
      <c r="H13" s="3" t="s">
        <v>27</v>
      </c>
      <c r="I13" s="3" t="s">
        <v>28</v>
      </c>
      <c r="J13" s="6">
        <v>581</v>
      </c>
      <c r="K13" s="6" t="s">
        <v>17</v>
      </c>
      <c r="L13" s="22"/>
      <c r="M13" s="12">
        <f t="shared" si="2"/>
        <v>44.369549999999997</v>
      </c>
      <c r="N13" s="12">
        <f t="shared" si="3"/>
        <v>-124.95375</v>
      </c>
    </row>
    <row r="14" spans="1:14" ht="15.75" customHeight="1" x14ac:dyDescent="0.25">
      <c r="A14" s="11"/>
      <c r="B14" s="15"/>
      <c r="C14" s="14"/>
      <c r="D14" s="14"/>
      <c r="E14" s="16"/>
      <c r="F14" s="8"/>
      <c r="G14" s="5"/>
      <c r="H14" s="4"/>
      <c r="I14" s="4"/>
      <c r="J14" s="5"/>
      <c r="K14" s="14"/>
      <c r="L14" s="4"/>
      <c r="M14" s="17"/>
      <c r="N14" s="17"/>
    </row>
    <row r="15" spans="1:14" ht="15.75" customHeight="1" x14ac:dyDescent="0.25">
      <c r="A15" s="11" t="s">
        <v>50</v>
      </c>
      <c r="B15" s="15" t="s">
        <v>25</v>
      </c>
      <c r="C15" s="14" t="s">
        <v>51</v>
      </c>
      <c r="D15" s="14">
        <v>2</v>
      </c>
      <c r="E15" s="7">
        <v>42219</v>
      </c>
      <c r="F15" s="8">
        <v>0</v>
      </c>
      <c r="G15" s="5"/>
      <c r="H15" s="10" t="s">
        <v>52</v>
      </c>
      <c r="I15" s="10" t="s">
        <v>53</v>
      </c>
      <c r="J15" s="10">
        <v>579</v>
      </c>
      <c r="K15" s="6" t="s">
        <v>54</v>
      </c>
      <c r="L15" s="4"/>
      <c r="M15" s="12">
        <f t="shared" ref="M15:M23" si="4">((LEFT(H15,(FIND("°",H15,1)-1)))+(MID(H15,(FIND("°",H15,1)+1),(FIND("'",H15,1))-(FIND("°",H15,1)+1))/60))*(IF(RIGHT(H15,1)="N",1,-1))</f>
        <v>44.369498333333333</v>
      </c>
      <c r="N15" s="12">
        <f t="shared" ref="N15:N23" si="5">((LEFT(I15,(FIND("°",I15,1)-1)))+(MID(I15,(FIND("°",I15,1)+1),(FIND("'",I15,1))-(FIND("°",I15,1)+1))/60))*(IF(RIGHT(I15,1)="E",1,-1))</f>
        <v>-124.953695</v>
      </c>
    </row>
    <row r="16" spans="1:14" ht="15.75" customHeight="1" x14ac:dyDescent="0.25">
      <c r="A16" s="23" t="s">
        <v>55</v>
      </c>
      <c r="B16" s="21" t="s">
        <v>30</v>
      </c>
      <c r="C16" s="6">
        <v>1250</v>
      </c>
      <c r="D16" s="14">
        <v>2</v>
      </c>
      <c r="E16" s="18">
        <v>42219</v>
      </c>
      <c r="F16" s="19">
        <v>0.94791666666666663</v>
      </c>
      <c r="G16" s="14"/>
      <c r="H16" s="6" t="s">
        <v>56</v>
      </c>
      <c r="I16" s="6" t="s">
        <v>57</v>
      </c>
      <c r="J16" s="6">
        <v>580</v>
      </c>
      <c r="K16" s="6" t="s">
        <v>54</v>
      </c>
      <c r="L16" s="11"/>
      <c r="M16" s="12">
        <f t="shared" si="4"/>
        <v>44.369523333333333</v>
      </c>
      <c r="N16" s="12">
        <f t="shared" si="5"/>
        <v>-124.95378333333333</v>
      </c>
    </row>
    <row r="17" spans="1:14" ht="15.75" customHeight="1" x14ac:dyDescent="0.25">
      <c r="A17" s="23" t="s">
        <v>58</v>
      </c>
      <c r="B17" s="21" t="s">
        <v>34</v>
      </c>
      <c r="C17" s="6" t="s">
        <v>59</v>
      </c>
      <c r="D17" s="14">
        <v>2</v>
      </c>
      <c r="E17" s="18">
        <v>42219</v>
      </c>
      <c r="F17" s="19">
        <v>0.91666666666666663</v>
      </c>
      <c r="G17" s="14"/>
      <c r="H17" s="6" t="s">
        <v>52</v>
      </c>
      <c r="I17" s="6" t="s">
        <v>53</v>
      </c>
      <c r="J17" s="6">
        <v>581</v>
      </c>
      <c r="K17" s="6" t="s">
        <v>54</v>
      </c>
      <c r="L17" s="11"/>
      <c r="M17" s="12">
        <f t="shared" si="4"/>
        <v>44.369498333333333</v>
      </c>
      <c r="N17" s="12">
        <f t="shared" si="5"/>
        <v>-124.953695</v>
      </c>
    </row>
    <row r="18" spans="1:14" ht="15.75" customHeight="1" x14ac:dyDescent="0.25">
      <c r="A18" s="23" t="s">
        <v>60</v>
      </c>
      <c r="B18" s="21" t="s">
        <v>37</v>
      </c>
      <c r="C18" s="6" t="s">
        <v>61</v>
      </c>
      <c r="D18" s="14">
        <v>2</v>
      </c>
      <c r="E18" s="18">
        <v>42219</v>
      </c>
      <c r="F18" s="19">
        <v>0.91666666666666663</v>
      </c>
      <c r="G18" s="14"/>
      <c r="H18" s="6" t="s">
        <v>52</v>
      </c>
      <c r="I18" s="6" t="s">
        <v>53</v>
      </c>
      <c r="J18" s="6">
        <v>581</v>
      </c>
      <c r="K18" s="6" t="s">
        <v>54</v>
      </c>
      <c r="L18" s="11"/>
      <c r="M18" s="12">
        <f t="shared" si="4"/>
        <v>44.369498333333333</v>
      </c>
      <c r="N18" s="12">
        <f t="shared" si="5"/>
        <v>-124.953695</v>
      </c>
    </row>
    <row r="19" spans="1:14" ht="15.75" customHeight="1" x14ac:dyDescent="0.25">
      <c r="A19" s="21" t="s">
        <v>62</v>
      </c>
      <c r="B19" s="21" t="s">
        <v>40</v>
      </c>
      <c r="C19" s="6">
        <v>191</v>
      </c>
      <c r="D19" s="14">
        <v>2</v>
      </c>
      <c r="E19" s="18">
        <v>42219</v>
      </c>
      <c r="F19" s="19">
        <v>0.91666666666666663</v>
      </c>
      <c r="G19" s="14"/>
      <c r="H19" s="6" t="s">
        <v>52</v>
      </c>
      <c r="I19" s="6" t="s">
        <v>53</v>
      </c>
      <c r="J19" s="6">
        <v>581</v>
      </c>
      <c r="K19" s="6" t="s">
        <v>54</v>
      </c>
      <c r="L19" s="11"/>
      <c r="M19" s="12">
        <f t="shared" si="4"/>
        <v>44.369498333333333</v>
      </c>
      <c r="N19" s="12">
        <f t="shared" si="5"/>
        <v>-124.953695</v>
      </c>
    </row>
    <row r="20" spans="1:14" ht="15.75" customHeight="1" x14ac:dyDescent="0.25">
      <c r="A20" s="21" t="s">
        <v>63</v>
      </c>
      <c r="B20" s="21" t="s">
        <v>42</v>
      </c>
      <c r="C20" s="6">
        <v>5156</v>
      </c>
      <c r="D20" s="14">
        <v>2</v>
      </c>
      <c r="E20" s="18">
        <v>42219</v>
      </c>
      <c r="F20" s="19">
        <v>0.91666666666666663</v>
      </c>
      <c r="G20" s="14"/>
      <c r="H20" s="6" t="s">
        <v>52</v>
      </c>
      <c r="I20" s="6" t="s">
        <v>53</v>
      </c>
      <c r="J20" s="6">
        <v>581</v>
      </c>
      <c r="K20" s="6" t="s">
        <v>54</v>
      </c>
      <c r="L20" s="11"/>
      <c r="M20" s="12">
        <f t="shared" si="4"/>
        <v>44.369498333333333</v>
      </c>
      <c r="N20" s="12">
        <f t="shared" si="5"/>
        <v>-124.953695</v>
      </c>
    </row>
    <row r="21" spans="1:14" ht="15.75" customHeight="1" x14ac:dyDescent="0.25">
      <c r="A21" s="21" t="s">
        <v>64</v>
      </c>
      <c r="B21" s="21" t="s">
        <v>44</v>
      </c>
      <c r="C21" s="6">
        <v>381</v>
      </c>
      <c r="D21" s="14">
        <v>2</v>
      </c>
      <c r="E21" s="18">
        <v>42219</v>
      </c>
      <c r="F21" s="19">
        <v>0.91666666666666663</v>
      </c>
      <c r="G21" s="22"/>
      <c r="H21" s="3" t="s">
        <v>52</v>
      </c>
      <c r="I21" s="3" t="s">
        <v>53</v>
      </c>
      <c r="J21" s="6">
        <v>581</v>
      </c>
      <c r="K21" s="6" t="s">
        <v>54</v>
      </c>
      <c r="L21" s="11"/>
      <c r="M21" s="12">
        <f t="shared" si="4"/>
        <v>44.369498333333333</v>
      </c>
      <c r="N21" s="12">
        <f t="shared" si="5"/>
        <v>-124.953695</v>
      </c>
    </row>
    <row r="22" spans="1:14" ht="15.75" customHeight="1" x14ac:dyDescent="0.25">
      <c r="A22" s="23" t="s">
        <v>65</v>
      </c>
      <c r="B22" s="21" t="s">
        <v>46</v>
      </c>
      <c r="C22" s="6" t="s">
        <v>66</v>
      </c>
      <c r="D22" s="14">
        <v>2</v>
      </c>
      <c r="E22" s="18">
        <v>42219</v>
      </c>
      <c r="F22" s="19">
        <v>0.91666666666666663</v>
      </c>
      <c r="G22" s="22"/>
      <c r="H22" s="3" t="s">
        <v>52</v>
      </c>
      <c r="I22" s="3" t="s">
        <v>53</v>
      </c>
      <c r="J22" s="6">
        <v>581</v>
      </c>
      <c r="K22" s="6" t="s">
        <v>54</v>
      </c>
      <c r="L22" s="11"/>
      <c r="M22" s="12">
        <f t="shared" si="4"/>
        <v>44.369498333333333</v>
      </c>
      <c r="N22" s="12">
        <f t="shared" si="5"/>
        <v>-124.953695</v>
      </c>
    </row>
    <row r="23" spans="1:14" ht="15.75" customHeight="1" x14ac:dyDescent="0.25">
      <c r="A23" s="21" t="s">
        <v>67</v>
      </c>
      <c r="B23" s="21" t="s">
        <v>49</v>
      </c>
      <c r="C23" s="6">
        <v>21498</v>
      </c>
      <c r="D23" s="14">
        <v>2</v>
      </c>
      <c r="E23" s="18">
        <v>42219</v>
      </c>
      <c r="F23" s="19">
        <v>0.91666666666666663</v>
      </c>
      <c r="G23" s="22"/>
      <c r="H23" s="3" t="s">
        <v>52</v>
      </c>
      <c r="I23" s="3" t="s">
        <v>53</v>
      </c>
      <c r="J23" s="6">
        <v>581</v>
      </c>
      <c r="K23" s="6" t="s">
        <v>54</v>
      </c>
      <c r="L23" s="11"/>
      <c r="M23" s="12">
        <f t="shared" si="4"/>
        <v>44.369498333333333</v>
      </c>
      <c r="N23" s="12">
        <f t="shared" si="5"/>
        <v>-124.953695</v>
      </c>
    </row>
    <row r="24" spans="1:14" ht="15.75" customHeight="1" x14ac:dyDescent="0.25">
      <c r="A24" s="24"/>
      <c r="B24" s="25"/>
      <c r="C24" s="26"/>
      <c r="D24" s="11"/>
      <c r="E24" s="7"/>
      <c r="F24" s="8"/>
      <c r="G24" s="11"/>
      <c r="H24" s="11"/>
      <c r="I24" s="11"/>
      <c r="J24" s="26"/>
      <c r="K24" s="11"/>
      <c r="L24" s="11"/>
      <c r="M24" s="17"/>
      <c r="N24" s="17"/>
    </row>
    <row r="25" spans="1:14" ht="15.75" customHeight="1" x14ac:dyDescent="0.25">
      <c r="A25" s="24"/>
      <c r="B25" s="11"/>
      <c r="C25" s="26"/>
      <c r="D25" s="11"/>
      <c r="E25" s="7"/>
      <c r="F25" s="8"/>
      <c r="G25" s="11"/>
      <c r="H25" s="11"/>
      <c r="I25" s="11"/>
      <c r="J25" s="26"/>
      <c r="K25" s="11"/>
      <c r="L25" s="11"/>
      <c r="M25" s="17"/>
      <c r="N25" s="17"/>
    </row>
    <row r="26" spans="1:14" ht="15.75" customHeight="1" x14ac:dyDescent="0.25">
      <c r="A26" s="24"/>
      <c r="B26" s="11"/>
      <c r="C26" s="26"/>
      <c r="D26" s="11"/>
      <c r="E26" s="7"/>
      <c r="F26" s="8"/>
      <c r="G26" s="11"/>
      <c r="H26" s="11"/>
      <c r="I26" s="11"/>
      <c r="J26" s="26"/>
      <c r="K26" s="11"/>
      <c r="L26" s="11"/>
      <c r="M26" s="17"/>
      <c r="N26" s="17"/>
    </row>
    <row r="27" spans="1:14" ht="15.75" customHeight="1" x14ac:dyDescent="0.25">
      <c r="A27" s="24"/>
      <c r="B27" s="11"/>
      <c r="C27" s="26"/>
      <c r="D27" s="11"/>
      <c r="E27" s="7"/>
      <c r="F27" s="8"/>
      <c r="G27" s="11"/>
      <c r="H27" s="11"/>
      <c r="I27" s="11"/>
      <c r="J27" s="26"/>
      <c r="K27" s="11"/>
      <c r="L27" s="11"/>
      <c r="M27" s="27"/>
      <c r="N27" s="27"/>
    </row>
    <row r="28" spans="1:14" ht="15.75" customHeight="1" x14ac:dyDescent="0.25">
      <c r="A28" s="24"/>
      <c r="B28" s="11"/>
      <c r="C28" s="26"/>
      <c r="D28" s="11"/>
      <c r="E28" s="7"/>
      <c r="F28" s="8"/>
      <c r="G28" s="11"/>
      <c r="H28" s="11"/>
      <c r="I28" s="11"/>
      <c r="J28" s="26"/>
      <c r="K28" s="11"/>
      <c r="L28" s="11"/>
      <c r="M28" s="27"/>
      <c r="N28" s="2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="80" zoomScaleNormal="80" workbookViewId="0">
      <pane ySplit="1" topLeftCell="A92" activePane="bottomLeft" state="frozen"/>
      <selection pane="bottomLeft" activeCell="H9" sqref="H9"/>
    </sheetView>
  </sheetViews>
  <sheetFormatPr defaultColWidth="17.28515625" defaultRowHeight="15" customHeight="1" x14ac:dyDescent="0.2"/>
  <cols>
    <col min="1" max="1" width="33.7109375" customWidth="1"/>
    <col min="2" max="2" width="20.5703125" customWidth="1"/>
    <col min="3" max="3" width="14.140625" customWidth="1"/>
    <col min="4" max="4" width="11.5703125" customWidth="1"/>
    <col min="5" max="5" width="18.42578125" customWidth="1"/>
    <col min="6" max="6" width="16.140625" customWidth="1"/>
    <col min="7" max="7" width="17.140625" customWidth="1"/>
    <col min="8" max="8" width="20.5703125" customWidth="1"/>
    <col min="9" max="9" width="16.42578125" customWidth="1"/>
  </cols>
  <sheetData>
    <row r="1" spans="1:10" ht="27" customHeight="1" x14ac:dyDescent="0.2">
      <c r="A1" s="1" t="s">
        <v>1</v>
      </c>
      <c r="B1" s="1" t="s">
        <v>0</v>
      </c>
      <c r="C1" s="1" t="s">
        <v>68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  <c r="I1" s="28" t="s">
        <v>11</v>
      </c>
      <c r="J1" s="29"/>
    </row>
    <row r="2" spans="1:10" ht="15.75" customHeight="1" x14ac:dyDescent="0.25">
      <c r="A2" s="30"/>
      <c r="B2" s="30" t="str">
        <f ca="1">IFERROR(__xludf.DUMMYFUNCTION("if(isblank(A2),"""",filter(Moorings!A:A,Moorings!B:B=left(A2,14),Moorings!D:D=D2))"),"")</f>
        <v/>
      </c>
      <c r="C2" s="30" t="str">
        <f ca="1">IFERROR(__xludf.DUMMYFUNCTION("if(isblank(A2),"""",filter(Moorings!C:C,Moorings!B:B=left(A2,14),Moorings!D:D=D2))"),"")</f>
        <v/>
      </c>
      <c r="D2" s="30"/>
      <c r="E2" s="30" t="str">
        <f ca="1">IFERROR(__xludf.DUMMYFUNCTION("if(isblank(A2),"""",filter(Moorings!A:A,Moorings!B:B=A2,Moorings!D:D=D2))"),"")</f>
        <v/>
      </c>
      <c r="F2" s="30" t="str">
        <f ca="1">IFERROR(__xludf.DUMMYFUNCTION("if(isblank(A2),"""",filter(Moorings!C:C,Moorings!B:B=A2,Moorings!D:D=D2))"),"")</f>
        <v/>
      </c>
      <c r="G2" s="30"/>
      <c r="H2" s="31"/>
      <c r="I2" s="32"/>
      <c r="J2" s="33"/>
    </row>
    <row r="3" spans="1:10" ht="15.75" customHeight="1" x14ac:dyDescent="0.25">
      <c r="A3" s="34" t="s">
        <v>20</v>
      </c>
      <c r="B3" s="35" t="str">
        <f ca="1">IFERROR(__xludf.DUMMYFUNCTION("if(isblank(A3),"""",filter(Moorings!A:A,Moorings!B:B=left(A3,14),Moorings!D:D=D3))"),"ATAPL-65291-030-0045")</f>
        <v>ATAPL-65291-030-0045</v>
      </c>
      <c r="C3" s="35" t="str">
        <f ca="1">IFERROR(__xludf.DUMMYFUNCTION("if(isblank(A3),"""",filter(Moorings!C:C,Moorings!B:B=left(A3,14),Moorings!D:D=D3))"),"SN0045")</f>
        <v>SN0045</v>
      </c>
      <c r="D3" s="36">
        <v>1</v>
      </c>
      <c r="E3" s="35" t="str">
        <f ca="1">IFERROR(__xludf.DUMMYFUNCTION("if(isblank(A3),"""",filter(Moorings!A:A,Moorings!B:B=A3,Moorings!D:D=D3))"),"N00691")</f>
        <v>N00691</v>
      </c>
      <c r="F3" s="35" t="str">
        <f ca="1">IFERROR(__xludf.DUMMYFUNCTION("if(isblank(A3),"""",filter(Moorings!C:C,Moorings!B:B=A3,Moorings!D:D=D3))"),"105")</f>
        <v>105</v>
      </c>
      <c r="G3" s="34"/>
      <c r="H3" s="34"/>
      <c r="I3" s="37" t="s">
        <v>73</v>
      </c>
      <c r="J3" s="33"/>
    </row>
    <row r="4" spans="1:10" ht="15.75" customHeight="1" x14ac:dyDescent="0.25">
      <c r="A4" s="34"/>
      <c r="B4" s="30" t="str">
        <f ca="1">IFERROR(__xludf.DUMMYFUNCTION("if(isblank(A4),"""",filter(Moorings!A:A,Moorings!B:B=left(A4,14),Moorings!D:D=D4))"),"")</f>
        <v/>
      </c>
      <c r="C4" s="30" t="str">
        <f ca="1">IFERROR(__xludf.DUMMYFUNCTION("if(isblank(A4),"""",filter(Moorings!C:C,Moorings!B:B=left(A4,14),Moorings!D:D=D4))"),"")</f>
        <v/>
      </c>
      <c r="D4" s="38"/>
      <c r="E4" s="30" t="str">
        <f ca="1">IFERROR(__xludf.DUMMYFUNCTION("if(isblank(A4),"""",filter(Moorings!A:A,Moorings!B:B=A4,Moorings!D:D=D4))"),"")</f>
        <v/>
      </c>
      <c r="F4" s="30" t="str">
        <f ca="1">IFERROR(__xludf.DUMMYFUNCTION("if(isblank(A4),"""",filter(Moorings!C:C,Moorings!B:B=A4,Moorings!D:D=D4))"),"")</f>
        <v/>
      </c>
      <c r="G4" s="34"/>
      <c r="H4" s="34"/>
      <c r="I4" s="32"/>
      <c r="J4" s="33"/>
    </row>
    <row r="5" spans="1:10" ht="15.75" customHeight="1" x14ac:dyDescent="0.25">
      <c r="A5" s="39" t="s">
        <v>30</v>
      </c>
      <c r="B5" s="35" t="str">
        <f ca="1">IFERROR(__xludf.DUMMYFUNCTION("if(isblank(A5),"""",filter(Moorings!A:A,Moorings!B:B=left(A5,14),Moorings!D:D=D5))"),"ATAPL-65310-030-0005")</f>
        <v>ATAPL-65310-030-0005</v>
      </c>
      <c r="C5" s="35" t="str">
        <f ca="1">IFERROR(__xludf.DUMMYFUNCTION("if(isblank(A5),"""",filter(Moorings!C:C,Moorings!B:B=left(A5,14),Moorings!D:D=D5))"),"SN0005")</f>
        <v>SN0005</v>
      </c>
      <c r="D5" s="36">
        <v>1</v>
      </c>
      <c r="E5" s="35" t="str">
        <f ca="1">IFERROR(__xludf.DUMMYFUNCTION("if(isblank(A5),"""",filter(Moorings!A:A,Moorings!B:B=A5,Moorings!D:D=D5))"),"N00692")</f>
        <v>N00692</v>
      </c>
      <c r="F5" s="35" t="str">
        <f ca="1">IFERROR(__xludf.DUMMYFUNCTION("if(isblank(A5),"""",filter(Moorings!C:C,Moorings!B:B=A5,Moorings!D:D=D5))"),"1249")</f>
        <v>1249</v>
      </c>
      <c r="G5" s="39" t="s">
        <v>74</v>
      </c>
      <c r="H5" s="40">
        <v>6</v>
      </c>
      <c r="I5" s="37"/>
      <c r="J5" s="33"/>
    </row>
    <row r="6" spans="1:10" ht="15.75" customHeight="1" x14ac:dyDescent="0.25">
      <c r="A6" s="34" t="s">
        <v>30</v>
      </c>
      <c r="B6" s="35" t="str">
        <f ca="1">IFERROR(__xludf.DUMMYFUNCTION("if(isblank(A6),"""",filter(Moorings!A:A,Moorings!B:B=left(A6,14),Moorings!D:D=D6))"),"N00281")</f>
        <v>N00281</v>
      </c>
      <c r="C6" s="35" t="str">
        <f ca="1">IFERROR(__xludf.DUMMYFUNCTION("if(isblank(A6),"""",filter(Moorings!C:C,Moorings!B:B=left(A6,14),Moorings!D:D=D6))"),"SN0008")</f>
        <v>SN0008</v>
      </c>
      <c r="D6" s="38">
        <v>2</v>
      </c>
      <c r="E6" s="35" t="str">
        <f ca="1">IFERROR(__xludf.DUMMYFUNCTION("if(isblank(A6),"""",filter(Moorings!A:A,Moorings!B:B=A6,Moorings!D:D=D6))"),"N00689")</f>
        <v>N00689</v>
      </c>
      <c r="F6" s="35" t="str">
        <f ca="1">IFERROR(__xludf.DUMMYFUNCTION("if(isblank(A6),"""",filter(Moorings!C:C,Moorings!B:B=A6,Moorings!D:D=D6))"),"1250")</f>
        <v>1250</v>
      </c>
      <c r="G6" s="34" t="s">
        <v>74</v>
      </c>
      <c r="H6" s="41">
        <v>6</v>
      </c>
      <c r="I6" s="37" t="s">
        <v>75</v>
      </c>
      <c r="J6" s="33"/>
    </row>
    <row r="7" spans="1:10" ht="15.75" customHeight="1" x14ac:dyDescent="0.25">
      <c r="A7" s="42"/>
      <c r="B7" s="30" t="str">
        <f ca="1">IFERROR(__xludf.DUMMYFUNCTION("if(isblank(A7),"""",filter(Moorings!A:A,Moorings!B:B=left(A7,14),Moorings!D:D=D7))"),"")</f>
        <v/>
      </c>
      <c r="C7" s="30" t="str">
        <f ca="1">IFERROR(__xludf.DUMMYFUNCTION("if(isblank(A7),"""",filter(Moorings!C:C,Moorings!B:B=left(A7,14),Moorings!D:D=D7))"),"")</f>
        <v/>
      </c>
      <c r="D7" s="38"/>
      <c r="E7" s="30" t="str">
        <f ca="1">IFERROR(__xludf.DUMMYFUNCTION("if(isblank(A7),"""",filter(Moorings!A:A,Moorings!B:B=A7,Moorings!D:D=D7))"),"")</f>
        <v/>
      </c>
      <c r="F7" s="30" t="str">
        <f ca="1">IFERROR(__xludf.DUMMYFUNCTION("if(isblank(A7),"""",filter(Moorings!C:C,Moorings!B:B=A7,Moorings!D:D=D7))"),"")</f>
        <v/>
      </c>
      <c r="G7" s="34"/>
      <c r="H7" s="34"/>
      <c r="I7" s="37" t="s">
        <v>76</v>
      </c>
      <c r="J7" s="33"/>
    </row>
    <row r="8" spans="1:10" ht="15.75" customHeight="1" x14ac:dyDescent="0.25">
      <c r="A8" s="43" t="s">
        <v>49</v>
      </c>
      <c r="B8" s="35" t="str">
        <f ca="1">IFERROR(__xludf.DUMMYFUNCTION("if(isblank(A8),"""",filter(Moorings!A:A,Moorings!B:B=left(A8,14),Moorings!D:D=D8))"),"ATAPL-65310-030-0005")</f>
        <v>ATAPL-65310-030-0005</v>
      </c>
      <c r="C8" s="35" t="str">
        <f ca="1">IFERROR(__xludf.DUMMYFUNCTION("if(isblank(A8),"""",filter(Moorings!C:C,Moorings!B:B=left(A8,14),Moorings!D:D=D8))"),"SN0005")</f>
        <v>SN0005</v>
      </c>
      <c r="D8" s="44">
        <v>1</v>
      </c>
      <c r="E8" s="35" t="str">
        <f ca="1">IFERROR(__xludf.DUMMYFUNCTION("if(isblank(A8),"""",filter(Moorings!A:A,Moorings!B:B=A8,Moorings!D:D=D8))"),"A00064")</f>
        <v>A00064</v>
      </c>
      <c r="F8" s="35" t="str">
        <f ca="1">IFERROR(__xludf.DUMMYFUNCTION("if(isblank(A8),"""",filter(Moorings!C:C,Moorings!B:B=A8,Moorings!D:D=D8))"),"18153")</f>
        <v>18153</v>
      </c>
      <c r="G8" s="43" t="s">
        <v>77</v>
      </c>
      <c r="H8" s="39">
        <v>44.369586669999997</v>
      </c>
      <c r="I8" s="32"/>
      <c r="J8" s="33"/>
    </row>
    <row r="9" spans="1:10" ht="15.75" customHeight="1" x14ac:dyDescent="0.25">
      <c r="A9" s="43" t="s">
        <v>49</v>
      </c>
      <c r="B9" s="35" t="str">
        <f ca="1">IFERROR(__xludf.DUMMYFUNCTION("if(isblank(A9),"""",filter(Moorings!A:A,Moorings!B:B=left(A9,14),Moorings!D:D=D9))"),"ATAPL-65310-030-0005")</f>
        <v>ATAPL-65310-030-0005</v>
      </c>
      <c r="C9" s="35" t="str">
        <f ca="1">IFERROR(__xludf.DUMMYFUNCTION("if(isblank(A9),"""",filter(Moorings!C:C,Moorings!B:B=left(A9,14),Moorings!D:D=D9))"),"SN0005")</f>
        <v>SN0005</v>
      </c>
      <c r="D9" s="44">
        <v>1</v>
      </c>
      <c r="E9" s="35" t="str">
        <f ca="1">IFERROR(__xludf.DUMMYFUNCTION("if(isblank(A9),"""",filter(Moorings!A:A,Moorings!B:B=A9,Moorings!D:D=D9))"),"A00064")</f>
        <v>A00064</v>
      </c>
      <c r="F9" s="35" t="str">
        <f ca="1">IFERROR(__xludf.DUMMYFUNCTION("if(isblank(A9),"""",filter(Moorings!C:C,Moorings!B:B=A9,Moorings!D:D=D9))"),"18153")</f>
        <v>18153</v>
      </c>
      <c r="G9" s="43" t="s">
        <v>78</v>
      </c>
      <c r="H9" s="39">
        <v>124.95373669999999</v>
      </c>
      <c r="I9" s="32"/>
      <c r="J9" s="33"/>
    </row>
    <row r="10" spans="1:10" ht="15.75" customHeight="1" x14ac:dyDescent="0.25">
      <c r="A10" s="43" t="s">
        <v>49</v>
      </c>
      <c r="B10" s="35" t="str">
        <f ca="1">IFERROR(__xludf.DUMMYFUNCTION("if(isblank(A10),"""",filter(Moorings!A:A,Moorings!B:B=left(A10,14),Moorings!D:D=D10))"),"ATAPL-65310-030-0005")</f>
        <v>ATAPL-65310-030-0005</v>
      </c>
      <c r="C10" s="35" t="str">
        <f ca="1">IFERROR(__xludf.DUMMYFUNCTION("if(isblank(A10),"""",filter(Moorings!C:C,Moorings!B:B=left(A10,14),Moorings!D:D=D10))"),"SN0005")</f>
        <v>SN0005</v>
      </c>
      <c r="D10" s="44">
        <v>1</v>
      </c>
      <c r="E10" s="35" t="str">
        <f ca="1">IFERROR(__xludf.DUMMYFUNCTION("if(isblank(A10),"""",filter(Moorings!A:A,Moorings!B:B=A10,Moorings!D:D=D10))"),"A00064")</f>
        <v>A00064</v>
      </c>
      <c r="F10" s="35" t="str">
        <f ca="1">IFERROR(__xludf.DUMMYFUNCTION("if(isblank(A10),"""",filter(Moorings!C:C,Moorings!B:B=A10,Moorings!D:D=D10))"),"18153")</f>
        <v>18153</v>
      </c>
      <c r="G10" s="43" t="s">
        <v>79</v>
      </c>
      <c r="H10" s="39">
        <v>0.45</v>
      </c>
      <c r="I10" s="32"/>
      <c r="J10" s="33"/>
    </row>
    <row r="11" spans="1:10" ht="15.75" customHeight="1" x14ac:dyDescent="0.25">
      <c r="A11" s="43" t="s">
        <v>49</v>
      </c>
      <c r="B11" s="35" t="str">
        <f ca="1">IFERROR(__xludf.DUMMYFUNCTION("if(isblank(A11),"""",filter(Moorings!A:A,Moorings!B:B=left(A11,14),Moorings!D:D=D11))"),"ATAPL-65310-030-0005")</f>
        <v>ATAPL-65310-030-0005</v>
      </c>
      <c r="C11" s="35" t="str">
        <f ca="1">IFERROR(__xludf.DUMMYFUNCTION("if(isblank(A11),"""",filter(Moorings!C:C,Moorings!B:B=left(A11,14),Moorings!D:D=D11))"),"SN0005")</f>
        <v>SN0005</v>
      </c>
      <c r="D11" s="44">
        <v>1</v>
      </c>
      <c r="E11" s="35" t="str">
        <f ca="1">IFERROR(__xludf.DUMMYFUNCTION("if(isblank(A11),"""",filter(Moorings!A:A,Moorings!B:B=A11,Moorings!D:D=D11))"),"A00064")</f>
        <v>A00064</v>
      </c>
      <c r="F11" s="35" t="str">
        <f ca="1">IFERROR(__xludf.DUMMYFUNCTION("if(isblank(A11),"""",filter(Moorings!C:C,Moorings!B:B=A11,Moorings!D:D=D11))"),"18153")</f>
        <v>18153</v>
      </c>
      <c r="G11" s="43" t="s">
        <v>80</v>
      </c>
      <c r="H11" s="39">
        <v>0.45</v>
      </c>
      <c r="I11" s="32"/>
      <c r="J11" s="33"/>
    </row>
    <row r="12" spans="1:10" ht="15.75" customHeight="1" x14ac:dyDescent="0.25">
      <c r="A12" s="43" t="s">
        <v>49</v>
      </c>
      <c r="B12" s="35" t="str">
        <f ca="1">IFERROR(__xludf.DUMMYFUNCTION("if(isblank(A12),"""",filter(Moorings!A:A,Moorings!B:B=left(A12,14),Moorings!D:D=D12))"),"ATAPL-65310-030-0005")</f>
        <v>ATAPL-65310-030-0005</v>
      </c>
      <c r="C12" s="35" t="str">
        <f ca="1">IFERROR(__xludf.DUMMYFUNCTION("if(isblank(A12),"""",filter(Moorings!C:C,Moorings!B:B=left(A12,14),Moorings!D:D=D12))"),"SN0005")</f>
        <v>SN0005</v>
      </c>
      <c r="D12" s="44">
        <v>1</v>
      </c>
      <c r="E12" s="35" t="str">
        <f ca="1">IFERROR(__xludf.DUMMYFUNCTION("if(isblank(A12),"""",filter(Moorings!A:A,Moorings!B:B=A12,Moorings!D:D=D12))"),"A00064")</f>
        <v>A00064</v>
      </c>
      <c r="F12" s="35" t="str">
        <f ca="1">IFERROR(__xludf.DUMMYFUNCTION("if(isblank(A12),"""",filter(Moorings!C:C,Moorings!B:B=A12,Moorings!D:D=D12))"),"18153")</f>
        <v>18153</v>
      </c>
      <c r="G12" s="43" t="s">
        <v>81</v>
      </c>
      <c r="H12" s="39">
        <v>0.45</v>
      </c>
      <c r="I12" s="32"/>
      <c r="J12" s="33"/>
    </row>
    <row r="13" spans="1:10" ht="15.75" customHeight="1" x14ac:dyDescent="0.25">
      <c r="A13" s="43" t="s">
        <v>49</v>
      </c>
      <c r="B13" s="35" t="str">
        <f ca="1">IFERROR(__xludf.DUMMYFUNCTION("if(isblank(A13),"""",filter(Moorings!A:A,Moorings!B:B=left(A13,14),Moorings!D:D=D13))"),"ATAPL-65310-030-0005")</f>
        <v>ATAPL-65310-030-0005</v>
      </c>
      <c r="C13" s="35" t="str">
        <f ca="1">IFERROR(__xludf.DUMMYFUNCTION("if(isblank(A13),"""",filter(Moorings!C:C,Moorings!B:B=left(A13,14),Moorings!D:D=D13))"),"SN0005")</f>
        <v>SN0005</v>
      </c>
      <c r="D13" s="44">
        <v>1</v>
      </c>
      <c r="E13" s="35" t="str">
        <f ca="1">IFERROR(__xludf.DUMMYFUNCTION("if(isblank(A13),"""",filter(Moorings!A:A,Moorings!B:B=A13,Moorings!D:D=D13))"),"A00064")</f>
        <v>A00064</v>
      </c>
      <c r="F13" s="35" t="str">
        <f ca="1">IFERROR(__xludf.DUMMYFUNCTION("if(isblank(A13),"""",filter(Moorings!C:C,Moorings!B:B=A13,Moorings!D:D=D13))"),"18153")</f>
        <v>18153</v>
      </c>
      <c r="G13" s="43" t="s">
        <v>82</v>
      </c>
      <c r="H13" s="39">
        <v>0.45</v>
      </c>
      <c r="I13" s="32"/>
      <c r="J13" s="33"/>
    </row>
    <row r="14" spans="1:10" ht="15.75" customHeight="1" x14ac:dyDescent="0.25">
      <c r="A14" s="42"/>
      <c r="B14" s="30" t="str">
        <f ca="1">IFERROR(__xludf.DUMMYFUNCTION("if(isblank(A14),"""",filter(Moorings!A:A,Moorings!B:B=left(A14,14),Moorings!D:D=D14))"),"")</f>
        <v/>
      </c>
      <c r="C14" s="30" t="str">
        <f ca="1">IFERROR(__xludf.DUMMYFUNCTION("if(isblank(A14),"""",filter(Moorings!C:C,Moorings!B:B=left(A14,14),Moorings!D:D=D14))"),"")</f>
        <v/>
      </c>
      <c r="D14" s="29"/>
      <c r="E14" s="30" t="str">
        <f ca="1">IFERROR(__xludf.DUMMYFUNCTION("if(isblank(A14),"""",filter(Moorings!A:A,Moorings!B:B=A14,Moorings!D:D=D14))"),"")</f>
        <v/>
      </c>
      <c r="F14" s="30" t="str">
        <f ca="1">IFERROR(__xludf.DUMMYFUNCTION("if(isblank(A14),"""",filter(Moorings!C:C,Moorings!B:B=A14,Moorings!D:D=D14))"),"")</f>
        <v/>
      </c>
      <c r="G14" s="42"/>
      <c r="H14" s="34"/>
      <c r="I14" s="32"/>
      <c r="J14" s="33"/>
    </row>
    <row r="15" spans="1:10" ht="15.75" customHeight="1" x14ac:dyDescent="0.25">
      <c r="A15" s="42" t="s">
        <v>49</v>
      </c>
      <c r="B15" s="35" t="str">
        <f ca="1">IFERROR(__xludf.DUMMYFUNCTION("if(isblank(A15),"""",filter(Moorings!A:A,Moorings!B:B=left(A15,14),Moorings!D:D=D15))"),"N00281")</f>
        <v>N00281</v>
      </c>
      <c r="C15" s="35" t="str">
        <f ca="1">IFERROR(__xludf.DUMMYFUNCTION("if(isblank(A15),"""",filter(Moorings!C:C,Moorings!B:B=left(A15,14),Moorings!D:D=D15))"),"SN0008")</f>
        <v>SN0008</v>
      </c>
      <c r="D15" s="29">
        <v>2</v>
      </c>
      <c r="E15" s="35" t="str">
        <f ca="1">IFERROR(__xludf.DUMMYFUNCTION("if(isblank(A15),"""",filter(Moorings!A:A,Moorings!B:B=A15,Moorings!D:D=D15))"),"ATOSU-69825-00001")</f>
        <v>ATOSU-69825-00001</v>
      </c>
      <c r="F15" s="35" t="str">
        <f ca="1">IFERROR(__xludf.DUMMYFUNCTION("if(isblank(A15),"""",filter(Moorings!C:C,Moorings!B:B=A15,Moorings!D:D=D15))"),"21498")</f>
        <v>21498</v>
      </c>
      <c r="G15" s="42" t="s">
        <v>77</v>
      </c>
      <c r="H15" s="34">
        <v>44.369586666666599</v>
      </c>
      <c r="I15" s="32"/>
      <c r="J15" s="33"/>
    </row>
    <row r="16" spans="1:10" ht="15.75" customHeight="1" x14ac:dyDescent="0.25">
      <c r="A16" s="42" t="s">
        <v>49</v>
      </c>
      <c r="B16" s="35" t="str">
        <f ca="1">IFERROR(__xludf.DUMMYFUNCTION("if(isblank(A16),"""",filter(Moorings!A:A,Moorings!B:B=left(A16,14),Moorings!D:D=D16))"),"N00281")</f>
        <v>N00281</v>
      </c>
      <c r="C16" s="35" t="str">
        <f ca="1">IFERROR(__xludf.DUMMYFUNCTION("if(isblank(A16),"""",filter(Moorings!C:C,Moorings!B:B=left(A16,14),Moorings!D:D=D16))"),"SN0008")</f>
        <v>SN0008</v>
      </c>
      <c r="D16" s="29">
        <v>2</v>
      </c>
      <c r="E16" s="35" t="str">
        <f ca="1">IFERROR(__xludf.DUMMYFUNCTION("if(isblank(A16),"""",filter(Moorings!A:A,Moorings!B:B=A16,Moorings!D:D=D16))"),"ATOSU-69825-00001")</f>
        <v>ATOSU-69825-00001</v>
      </c>
      <c r="F16" s="35" t="str">
        <f ca="1">IFERROR(__xludf.DUMMYFUNCTION("if(isblank(A16),"""",filter(Moorings!C:C,Moorings!B:B=A16,Moorings!D:D=D16))"),"21498")</f>
        <v>21498</v>
      </c>
      <c r="G16" s="42" t="s">
        <v>78</v>
      </c>
      <c r="H16" s="34">
        <v>124.953736666666</v>
      </c>
      <c r="I16" s="32"/>
      <c r="J16" s="33"/>
    </row>
    <row r="17" spans="1:10" ht="15.75" customHeight="1" x14ac:dyDescent="0.25">
      <c r="A17" s="42" t="s">
        <v>49</v>
      </c>
      <c r="B17" s="35" t="str">
        <f ca="1">IFERROR(__xludf.DUMMYFUNCTION("if(isblank(A17),"""",filter(Moorings!A:A,Moorings!B:B=left(A17,14),Moorings!D:D=D17))"),"N00281")</f>
        <v>N00281</v>
      </c>
      <c r="C17" s="35" t="str">
        <f ca="1">IFERROR(__xludf.DUMMYFUNCTION("if(isblank(A17),"""",filter(Moorings!C:C,Moorings!B:B=left(A17,14),Moorings!D:D=D17))"),"SN0008")</f>
        <v>SN0008</v>
      </c>
      <c r="D17" s="29">
        <v>2</v>
      </c>
      <c r="E17" s="35" t="str">
        <f ca="1">IFERROR(__xludf.DUMMYFUNCTION("if(isblank(A17),"""",filter(Moorings!A:A,Moorings!B:B=A17,Moorings!D:D=D17))"),"ATOSU-69825-00001")</f>
        <v>ATOSU-69825-00001</v>
      </c>
      <c r="F17" s="35" t="str">
        <f ca="1">IFERROR(__xludf.DUMMYFUNCTION("if(isblank(A17),"""",filter(Moorings!C:C,Moorings!B:B=A17,Moorings!D:D=D17))"),"21498")</f>
        <v>21498</v>
      </c>
      <c r="G17" s="42" t="s">
        <v>79</v>
      </c>
      <c r="H17" s="41">
        <v>0.45</v>
      </c>
      <c r="I17" s="37" t="s">
        <v>75</v>
      </c>
      <c r="J17" s="33"/>
    </row>
    <row r="18" spans="1:10" ht="15.75" customHeight="1" x14ac:dyDescent="0.25">
      <c r="A18" s="42" t="s">
        <v>49</v>
      </c>
      <c r="B18" s="35" t="str">
        <f ca="1">IFERROR(__xludf.DUMMYFUNCTION("if(isblank(A18),"""",filter(Moorings!A:A,Moorings!B:B=left(A18,14),Moorings!D:D=D18))"),"N00281")</f>
        <v>N00281</v>
      </c>
      <c r="C18" s="35" t="str">
        <f ca="1">IFERROR(__xludf.DUMMYFUNCTION("if(isblank(A18),"""",filter(Moorings!C:C,Moorings!B:B=left(A18,14),Moorings!D:D=D18))"),"SN0008")</f>
        <v>SN0008</v>
      </c>
      <c r="D18" s="29">
        <v>2</v>
      </c>
      <c r="E18" s="35" t="str">
        <f ca="1">IFERROR(__xludf.DUMMYFUNCTION("if(isblank(A18),"""",filter(Moorings!A:A,Moorings!B:B=A18,Moorings!D:D=D18))"),"ATOSU-69825-00001")</f>
        <v>ATOSU-69825-00001</v>
      </c>
      <c r="F18" s="35" t="str">
        <f ca="1">IFERROR(__xludf.DUMMYFUNCTION("if(isblank(A18),"""",filter(Moorings!C:C,Moorings!B:B=A18,Moorings!D:D=D18))"),"21498")</f>
        <v>21498</v>
      </c>
      <c r="G18" s="42" t="s">
        <v>80</v>
      </c>
      <c r="H18" s="41">
        <v>0.45</v>
      </c>
      <c r="I18" s="32"/>
      <c r="J18" s="33"/>
    </row>
    <row r="19" spans="1:10" ht="15.75" customHeight="1" x14ac:dyDescent="0.25">
      <c r="A19" s="42" t="s">
        <v>49</v>
      </c>
      <c r="B19" s="35" t="str">
        <f ca="1">IFERROR(__xludf.DUMMYFUNCTION("if(isblank(A19),"""",filter(Moorings!A:A,Moorings!B:B=left(A19,14),Moorings!D:D=D19))"),"N00281")</f>
        <v>N00281</v>
      </c>
      <c r="C19" s="35" t="str">
        <f ca="1">IFERROR(__xludf.DUMMYFUNCTION("if(isblank(A19),"""",filter(Moorings!C:C,Moorings!B:B=left(A19,14),Moorings!D:D=D19))"),"SN0008")</f>
        <v>SN0008</v>
      </c>
      <c r="D19" s="29">
        <v>2</v>
      </c>
      <c r="E19" s="35" t="str">
        <f ca="1">IFERROR(__xludf.DUMMYFUNCTION("if(isblank(A19),"""",filter(Moorings!A:A,Moorings!B:B=A19,Moorings!D:D=D19))"),"ATOSU-69825-00001")</f>
        <v>ATOSU-69825-00001</v>
      </c>
      <c r="F19" s="35" t="str">
        <f ca="1">IFERROR(__xludf.DUMMYFUNCTION("if(isblank(A19),"""",filter(Moorings!C:C,Moorings!B:B=A19,Moorings!D:D=D19))"),"21498")</f>
        <v>21498</v>
      </c>
      <c r="G19" s="42" t="s">
        <v>81</v>
      </c>
      <c r="H19" s="41">
        <v>0.45</v>
      </c>
      <c r="I19" s="32"/>
      <c r="J19" s="33"/>
    </row>
    <row r="20" spans="1:10" ht="15.75" customHeight="1" x14ac:dyDescent="0.25">
      <c r="A20" s="42" t="s">
        <v>49</v>
      </c>
      <c r="B20" s="35" t="str">
        <f ca="1">IFERROR(__xludf.DUMMYFUNCTION("if(isblank(A20),"""",filter(Moorings!A:A,Moorings!B:B=left(A20,14),Moorings!D:D=D20))"),"N00281")</f>
        <v>N00281</v>
      </c>
      <c r="C20" s="35" t="str">
        <f ca="1">IFERROR(__xludf.DUMMYFUNCTION("if(isblank(A20),"""",filter(Moorings!C:C,Moorings!B:B=left(A20,14),Moorings!D:D=D20))"),"SN0008")</f>
        <v>SN0008</v>
      </c>
      <c r="D20" s="29">
        <v>2</v>
      </c>
      <c r="E20" s="35" t="str">
        <f ca="1">IFERROR(__xludf.DUMMYFUNCTION("if(isblank(A20),"""",filter(Moorings!A:A,Moorings!B:B=A20,Moorings!D:D=D20))"),"ATOSU-69825-00001")</f>
        <v>ATOSU-69825-00001</v>
      </c>
      <c r="F20" s="35" t="str">
        <f ca="1">IFERROR(__xludf.DUMMYFUNCTION("if(isblank(A20),"""",filter(Moorings!C:C,Moorings!B:B=A20,Moorings!D:D=D20))"),"21498")</f>
        <v>21498</v>
      </c>
      <c r="G20" s="42" t="s">
        <v>82</v>
      </c>
      <c r="H20" s="41">
        <v>0.45</v>
      </c>
      <c r="I20" s="32"/>
      <c r="J20" s="33"/>
    </row>
    <row r="21" spans="1:10" ht="15.75" customHeight="1" x14ac:dyDescent="0.25">
      <c r="A21" s="34"/>
      <c r="B21" s="30" t="str">
        <f ca="1">IFERROR(__xludf.DUMMYFUNCTION("if(isblank(A21),"""",filter(Moorings!A:A,Moorings!B:B=left(A21,14),Moorings!D:D=D21))"),"")</f>
        <v/>
      </c>
      <c r="C21" s="30" t="str">
        <f ca="1">IFERROR(__xludf.DUMMYFUNCTION("if(isblank(A21),"""",filter(Moorings!C:C,Moorings!B:B=left(A21,14),Moorings!D:D=D21))"),"")</f>
        <v/>
      </c>
      <c r="D21" s="38"/>
      <c r="E21" s="30" t="str">
        <f ca="1">IFERROR(__xludf.DUMMYFUNCTION("if(isblank(A21),"""",filter(Moorings!A:A,Moorings!B:B=A21,Moorings!D:D=D21))"),"")</f>
        <v/>
      </c>
      <c r="F21" s="30" t="str">
        <f ca="1">IFERROR(__xludf.DUMMYFUNCTION("if(isblank(A21),"""",filter(Moorings!C:C,Moorings!B:B=A21,Moorings!D:D=D21))"),"")</f>
        <v/>
      </c>
      <c r="G21" s="34"/>
      <c r="H21" s="34"/>
      <c r="I21" s="32"/>
      <c r="J21" s="33"/>
    </row>
    <row r="22" spans="1:10" ht="15.75" customHeight="1" x14ac:dyDescent="0.25">
      <c r="A22" s="43" t="s">
        <v>46</v>
      </c>
      <c r="B22" s="35" t="str">
        <f ca="1">IFERROR(__xludf.DUMMYFUNCTION("if(isblank(A22),"""",filter(Moorings!A:A,Moorings!B:B=left(A22,14),Moorings!D:D=D22))"),"ATAPL-65310-030-0005")</f>
        <v>ATAPL-65310-030-0005</v>
      </c>
      <c r="C22" s="35" t="str">
        <f ca="1">IFERROR(__xludf.DUMMYFUNCTION("if(isblank(A22),"""",filter(Moorings!C:C,Moorings!B:B=left(A22,14),Moorings!D:D=D22))"),"SN0005")</f>
        <v>SN0005</v>
      </c>
      <c r="D22" s="36">
        <v>1</v>
      </c>
      <c r="E22" s="35" t="str">
        <f ca="1">IFERROR(__xludf.DUMMYFUNCTION("if(isblank(A22),"""",filter(Moorings!A:A,Moorings!B:B=A22,Moorings!D:D=D22))"),"N00693")</f>
        <v>N00693</v>
      </c>
      <c r="F22" s="35" t="str">
        <f ca="1">IFERROR(__xludf.DUMMYFUNCTION("if(isblank(A22),"""",filter(Moorings!C:C,Moorings!B:B=A22,Moorings!D:D=D22))"),"16P71176-7231")</f>
        <v>16P71176-7231</v>
      </c>
      <c r="G22" s="39" t="s">
        <v>77</v>
      </c>
      <c r="H22" s="39">
        <v>44.369586669999997</v>
      </c>
      <c r="I22" s="45"/>
      <c r="J22" s="33"/>
    </row>
    <row r="23" spans="1:10" ht="15.75" customHeight="1" x14ac:dyDescent="0.25">
      <c r="A23" s="43" t="s">
        <v>46</v>
      </c>
      <c r="B23" s="35" t="str">
        <f ca="1">IFERROR(__xludf.DUMMYFUNCTION("if(isblank(A23),"""",filter(Moorings!A:A,Moorings!B:B=left(A23,14),Moorings!D:D=D23))"),"ATAPL-65310-030-0005")</f>
        <v>ATAPL-65310-030-0005</v>
      </c>
      <c r="C23" s="35" t="str">
        <f ca="1">IFERROR(__xludf.DUMMYFUNCTION("if(isblank(A23),"""",filter(Moorings!C:C,Moorings!B:B=left(A23,14),Moorings!D:D=D23))"),"SN0005")</f>
        <v>SN0005</v>
      </c>
      <c r="D23" s="36">
        <v>1</v>
      </c>
      <c r="E23" s="35" t="str">
        <f ca="1">IFERROR(__xludf.DUMMYFUNCTION("if(isblank(A23),"""",filter(Moorings!A:A,Moorings!B:B=A23,Moorings!D:D=D23))"),"N00693")</f>
        <v>N00693</v>
      </c>
      <c r="F23" s="35" t="str">
        <f ca="1">IFERROR(__xludf.DUMMYFUNCTION("if(isblank(A23),"""",filter(Moorings!C:C,Moorings!B:B=A23,Moorings!D:D=D23))"),"16P71176-7231")</f>
        <v>16P71176-7231</v>
      </c>
      <c r="G23" s="39" t="s">
        <v>78</v>
      </c>
      <c r="H23" s="39">
        <v>-124.95373669999999</v>
      </c>
      <c r="I23" s="45"/>
      <c r="J23" s="33"/>
    </row>
    <row r="24" spans="1:10" ht="15.75" customHeight="1" x14ac:dyDescent="0.25">
      <c r="A24" s="43" t="s">
        <v>46</v>
      </c>
      <c r="B24" s="35" t="str">
        <f ca="1">IFERROR(__xludf.DUMMYFUNCTION("if(isblank(A24),"""",filter(Moorings!A:A,Moorings!B:B=left(A24,14),Moorings!D:D=D24))"),"ATAPL-65310-030-0005")</f>
        <v>ATAPL-65310-030-0005</v>
      </c>
      <c r="C24" s="35" t="str">
        <f ca="1">IFERROR(__xludf.DUMMYFUNCTION("if(isblank(A24),"""",filter(Moorings!C:C,Moorings!B:B=left(A24,14),Moorings!D:D=D24))"),"SN0005")</f>
        <v>SN0005</v>
      </c>
      <c r="D24" s="36">
        <v>1</v>
      </c>
      <c r="E24" s="35" t="str">
        <f ca="1">IFERROR(__xludf.DUMMYFUNCTION("if(isblank(A24),"""",filter(Moorings!A:A,Moorings!B:B=A24,Moorings!D:D=D24))"),"N00693")</f>
        <v>N00693</v>
      </c>
      <c r="F24" s="35" t="str">
        <f ca="1">IFERROR(__xludf.DUMMYFUNCTION("if(isblank(A24),"""",filter(Moorings!C:C,Moorings!B:B=A24,Moorings!D:D=D24))"),"16P71176-7231")</f>
        <v>16P71176-7231</v>
      </c>
      <c r="G24" s="39" t="s">
        <v>83</v>
      </c>
      <c r="H24" s="39">
        <v>1.281506E-3</v>
      </c>
      <c r="I24" s="45"/>
      <c r="J24" s="33"/>
    </row>
    <row r="25" spans="1:10" ht="15.75" customHeight="1" x14ac:dyDescent="0.25">
      <c r="A25" s="43" t="s">
        <v>46</v>
      </c>
      <c r="B25" s="35" t="str">
        <f ca="1">IFERROR(__xludf.DUMMYFUNCTION("if(isblank(A25),"""",filter(Moorings!A:A,Moorings!B:B=left(A25,14),Moorings!D:D=D25))"),"ATAPL-65310-030-0005")</f>
        <v>ATAPL-65310-030-0005</v>
      </c>
      <c r="C25" s="35" t="str">
        <f ca="1">IFERROR(__xludf.DUMMYFUNCTION("if(isblank(A25),"""",filter(Moorings!C:C,Moorings!B:B=left(A25,14),Moorings!D:D=D25))"),"SN0005")</f>
        <v>SN0005</v>
      </c>
      <c r="D25" s="36">
        <v>1</v>
      </c>
      <c r="E25" s="35" t="str">
        <f ca="1">IFERROR(__xludf.DUMMYFUNCTION("if(isblank(A25),"""",filter(Moorings!A:A,Moorings!B:B=A25,Moorings!D:D=D25))"),"N00693")</f>
        <v>N00693</v>
      </c>
      <c r="F25" s="35" t="str">
        <f ca="1">IFERROR(__xludf.DUMMYFUNCTION("if(isblank(A25),"""",filter(Moorings!C:C,Moorings!B:B=A25,Moorings!D:D=D25))"),"16P71176-7231")</f>
        <v>16P71176-7231</v>
      </c>
      <c r="G25" s="39" t="s">
        <v>84</v>
      </c>
      <c r="H25" s="39">
        <v>2.6568909999999998E-4</v>
      </c>
      <c r="I25" s="45"/>
      <c r="J25" s="33"/>
    </row>
    <row r="26" spans="1:10" ht="15.75" customHeight="1" x14ac:dyDescent="0.25">
      <c r="A26" s="43" t="s">
        <v>46</v>
      </c>
      <c r="B26" s="35" t="str">
        <f ca="1">IFERROR(__xludf.DUMMYFUNCTION("if(isblank(A26),"""",filter(Moorings!A:A,Moorings!B:B=left(A26,14),Moorings!D:D=D26))"),"ATAPL-65310-030-0005")</f>
        <v>ATAPL-65310-030-0005</v>
      </c>
      <c r="C26" s="35" t="str">
        <f ca="1">IFERROR(__xludf.DUMMYFUNCTION("if(isblank(A26),"""",filter(Moorings!C:C,Moorings!B:B=left(A26,14),Moorings!D:D=D26))"),"SN0005")</f>
        <v>SN0005</v>
      </c>
      <c r="D26" s="36">
        <v>1</v>
      </c>
      <c r="E26" s="35" t="str">
        <f ca="1">IFERROR(__xludf.DUMMYFUNCTION("if(isblank(A26),"""",filter(Moorings!A:A,Moorings!B:B=A26,Moorings!D:D=D26))"),"N00693")</f>
        <v>N00693</v>
      </c>
      <c r="F26" s="35" t="str">
        <f ca="1">IFERROR(__xludf.DUMMYFUNCTION("if(isblank(A26),"""",filter(Moorings!C:C,Moorings!B:B=A26,Moorings!D:D=D26))"),"16P71176-7231")</f>
        <v>16P71176-7231</v>
      </c>
      <c r="G26" s="39" t="s">
        <v>85</v>
      </c>
      <c r="H26" s="39">
        <v>-7.5653929999999995E-8</v>
      </c>
      <c r="I26" s="45"/>
      <c r="J26" s="33"/>
    </row>
    <row r="27" spans="1:10" ht="15.75" customHeight="1" x14ac:dyDescent="0.25">
      <c r="A27" s="43" t="s">
        <v>46</v>
      </c>
      <c r="B27" s="35" t="str">
        <f ca="1">IFERROR(__xludf.DUMMYFUNCTION("if(isblank(A27),"""",filter(Moorings!A:A,Moorings!B:B=left(A27,14),Moorings!D:D=D27))"),"ATAPL-65310-030-0005")</f>
        <v>ATAPL-65310-030-0005</v>
      </c>
      <c r="C27" s="35" t="str">
        <f ca="1">IFERROR(__xludf.DUMMYFUNCTION("if(isblank(A27),"""",filter(Moorings!C:C,Moorings!B:B=left(A27,14),Moorings!D:D=D27))"),"SN0005")</f>
        <v>SN0005</v>
      </c>
      <c r="D27" s="36">
        <v>1</v>
      </c>
      <c r="E27" s="35" t="str">
        <f ca="1">IFERROR(__xludf.DUMMYFUNCTION("if(isblank(A27),"""",filter(Moorings!A:A,Moorings!B:B=A27,Moorings!D:D=D27))"),"N00693")</f>
        <v>N00693</v>
      </c>
      <c r="F27" s="35" t="str">
        <f ca="1">IFERROR(__xludf.DUMMYFUNCTION("if(isblank(A27),"""",filter(Moorings!C:C,Moorings!B:B=A27,Moorings!D:D=D27))"),"16P71176-7231")</f>
        <v>16P71176-7231</v>
      </c>
      <c r="G27" s="39" t="s">
        <v>86</v>
      </c>
      <c r="H27" s="39">
        <v>1.3659910000000001E-7</v>
      </c>
      <c r="I27" s="45"/>
      <c r="J27" s="33"/>
    </row>
    <row r="28" spans="1:10" ht="15.75" customHeight="1" x14ac:dyDescent="0.25">
      <c r="A28" s="43" t="s">
        <v>46</v>
      </c>
      <c r="B28" s="35" t="str">
        <f ca="1">IFERROR(__xludf.DUMMYFUNCTION("if(isblank(A28),"""",filter(Moorings!A:A,Moorings!B:B=left(A28,14),Moorings!D:D=D28))"),"ATAPL-65310-030-0005")</f>
        <v>ATAPL-65310-030-0005</v>
      </c>
      <c r="C28" s="35" t="str">
        <f ca="1">IFERROR(__xludf.DUMMYFUNCTION("if(isblank(A28),"""",filter(Moorings!C:C,Moorings!B:B=left(A28,14),Moorings!D:D=D28))"),"SN0005")</f>
        <v>SN0005</v>
      </c>
      <c r="D28" s="36">
        <v>1</v>
      </c>
      <c r="E28" s="35" t="str">
        <f ca="1">IFERROR(__xludf.DUMMYFUNCTION("if(isblank(A28),"""",filter(Moorings!A:A,Moorings!B:B=A28,Moorings!D:D=D28))"),"N00693")</f>
        <v>N00693</v>
      </c>
      <c r="F28" s="35" t="str">
        <f ca="1">IFERROR(__xludf.DUMMYFUNCTION("if(isblank(A28),"""",filter(Moorings!C:C,Moorings!B:B=A28,Moorings!D:D=D28))"),"16P71176-7231")</f>
        <v>16P71176-7231</v>
      </c>
      <c r="G28" s="39" t="s">
        <v>87</v>
      </c>
      <c r="H28" s="39">
        <v>-4642.6729999999998</v>
      </c>
      <c r="I28" s="45"/>
      <c r="J28" s="33"/>
    </row>
    <row r="29" spans="1:10" ht="15.75" customHeight="1" x14ac:dyDescent="0.25">
      <c r="A29" s="43" t="s">
        <v>46</v>
      </c>
      <c r="B29" s="35" t="str">
        <f ca="1">IFERROR(__xludf.DUMMYFUNCTION("if(isblank(A29),"""",filter(Moorings!A:A,Moorings!B:B=left(A29,14),Moorings!D:D=D29))"),"ATAPL-65310-030-0005")</f>
        <v>ATAPL-65310-030-0005</v>
      </c>
      <c r="C29" s="35" t="str">
        <f ca="1">IFERROR(__xludf.DUMMYFUNCTION("if(isblank(A29),"""",filter(Moorings!C:C,Moorings!B:B=left(A29,14),Moorings!D:D=D29))"),"SN0005")</f>
        <v>SN0005</v>
      </c>
      <c r="D29" s="36">
        <v>1</v>
      </c>
      <c r="E29" s="35" t="str">
        <f ca="1">IFERROR(__xludf.DUMMYFUNCTION("if(isblank(A29),"""",filter(Moorings!A:A,Moorings!B:B=A29,Moorings!D:D=D29))"),"N00693")</f>
        <v>N00693</v>
      </c>
      <c r="F29" s="35" t="str">
        <f ca="1">IFERROR(__xludf.DUMMYFUNCTION("if(isblank(A29),"""",filter(Moorings!C:C,Moorings!B:B=A29,Moorings!D:D=D29))"),"16P71176-7231")</f>
        <v>16P71176-7231</v>
      </c>
      <c r="G29" s="39" t="s">
        <v>88</v>
      </c>
      <c r="H29" s="39">
        <v>-4.6116400000000002E-3</v>
      </c>
      <c r="I29" s="45"/>
      <c r="J29" s="33"/>
    </row>
    <row r="30" spans="1:10" ht="15.75" customHeight="1" x14ac:dyDescent="0.25">
      <c r="A30" s="43" t="s">
        <v>46</v>
      </c>
      <c r="B30" s="35" t="str">
        <f ca="1">IFERROR(__xludf.DUMMYFUNCTION("if(isblank(A30),"""",filter(Moorings!A:A,Moorings!B:B=left(A30,14),Moorings!D:D=D30))"),"ATAPL-65310-030-0005")</f>
        <v>ATAPL-65310-030-0005</v>
      </c>
      <c r="C30" s="35" t="str">
        <f ca="1">IFERROR(__xludf.DUMMYFUNCTION("if(isblank(A30),"""",filter(Moorings!C:C,Moorings!B:B=left(A30,14),Moorings!D:D=D30))"),"SN0005")</f>
        <v>SN0005</v>
      </c>
      <c r="D30" s="36">
        <v>1</v>
      </c>
      <c r="E30" s="35" t="str">
        <f ca="1">IFERROR(__xludf.DUMMYFUNCTION("if(isblank(A30),"""",filter(Moorings!A:A,Moorings!B:B=A30,Moorings!D:D=D30))"),"N00693")</f>
        <v>N00693</v>
      </c>
      <c r="F30" s="35" t="str">
        <f ca="1">IFERROR(__xludf.DUMMYFUNCTION("if(isblank(A30),"""",filter(Moorings!C:C,Moorings!B:B=A30,Moorings!D:D=D30))"),"16P71176-7231")</f>
        <v>16P71176-7231</v>
      </c>
      <c r="G30" s="39" t="s">
        <v>89</v>
      </c>
      <c r="H30" s="39">
        <v>8.9211900000000003E-4</v>
      </c>
      <c r="I30" s="45"/>
      <c r="J30" s="33"/>
    </row>
    <row r="31" spans="1:10" ht="15.75" customHeight="1" x14ac:dyDescent="0.25">
      <c r="A31" s="43" t="s">
        <v>46</v>
      </c>
      <c r="B31" s="35" t="str">
        <f ca="1">IFERROR(__xludf.DUMMYFUNCTION("if(isblank(A31),"""",filter(Moorings!A:A,Moorings!B:B=left(A31,14),Moorings!D:D=D31))"),"ATAPL-65310-030-0005")</f>
        <v>ATAPL-65310-030-0005</v>
      </c>
      <c r="C31" s="35" t="str">
        <f ca="1">IFERROR(__xludf.DUMMYFUNCTION("if(isblank(A31),"""",filter(Moorings!C:C,Moorings!B:B=left(A31,14),Moorings!D:D=D31))"),"SN0005")</f>
        <v>SN0005</v>
      </c>
      <c r="D31" s="36">
        <v>1</v>
      </c>
      <c r="E31" s="35" t="str">
        <f ca="1">IFERROR(__xludf.DUMMYFUNCTION("if(isblank(A31),"""",filter(Moorings!A:A,Moorings!B:B=A31,Moorings!D:D=D31))"),"N00693")</f>
        <v>N00693</v>
      </c>
      <c r="F31" s="35" t="str">
        <f ca="1">IFERROR(__xludf.DUMMYFUNCTION("if(isblank(A31),"""",filter(Moorings!C:C,Moorings!B:B=A31,Moorings!D:D=D31))"),"16P71176-7231")</f>
        <v>16P71176-7231</v>
      </c>
      <c r="G31" s="39" t="s">
        <v>90</v>
      </c>
      <c r="H31" s="39">
        <v>-9.5700000000000003E-8</v>
      </c>
      <c r="I31" s="45"/>
      <c r="J31" s="33"/>
    </row>
    <row r="32" spans="1:10" ht="15.75" customHeight="1" x14ac:dyDescent="0.25">
      <c r="A32" s="43" t="s">
        <v>46</v>
      </c>
      <c r="B32" s="35" t="str">
        <f ca="1">IFERROR(__xludf.DUMMYFUNCTION("if(isblank(A32),"""",filter(Moorings!A:A,Moorings!B:B=left(A32,14),Moorings!D:D=D32))"),"ATAPL-65310-030-0005")</f>
        <v>ATAPL-65310-030-0005</v>
      </c>
      <c r="C32" s="35" t="str">
        <f ca="1">IFERROR(__xludf.DUMMYFUNCTION("if(isblank(A32),"""",filter(Moorings!C:C,Moorings!B:B=left(A32,14),Moorings!D:D=D32))"),"SN0005")</f>
        <v>SN0005</v>
      </c>
      <c r="D32" s="36">
        <v>1</v>
      </c>
      <c r="E32" s="35" t="str">
        <f ca="1">IFERROR(__xludf.DUMMYFUNCTION("if(isblank(A32),"""",filter(Moorings!A:A,Moorings!B:B=A32,Moorings!D:D=D32))"),"N00693")</f>
        <v>N00693</v>
      </c>
      <c r="F32" s="35" t="str">
        <f ca="1">IFERROR(__xludf.DUMMYFUNCTION("if(isblank(A32),"""",filter(Moorings!C:C,Moorings!B:B=A32,Moorings!D:D=D32))"),"16P71176-7231")</f>
        <v>16P71176-7231</v>
      </c>
      <c r="G32" s="39" t="s">
        <v>91</v>
      </c>
      <c r="H32" s="39">
        <v>3.2499999999999998E-6</v>
      </c>
      <c r="I32" s="45"/>
      <c r="J32" s="33"/>
    </row>
    <row r="33" spans="1:10" ht="15.75" customHeight="1" x14ac:dyDescent="0.25">
      <c r="A33" s="43" t="s">
        <v>46</v>
      </c>
      <c r="B33" s="35" t="str">
        <f ca="1">IFERROR(__xludf.DUMMYFUNCTION("if(isblank(A33),"""",filter(Moorings!A:A,Moorings!B:B=left(A33,14),Moorings!D:D=D33))"),"ATAPL-65310-030-0005")</f>
        <v>ATAPL-65310-030-0005</v>
      </c>
      <c r="C33" s="35" t="str">
        <f ca="1">IFERROR(__xludf.DUMMYFUNCTION("if(isblank(A33),"""",filter(Moorings!C:C,Moorings!B:B=left(A33,14),Moorings!D:D=D33))"),"SN0005")</f>
        <v>SN0005</v>
      </c>
      <c r="D33" s="36">
        <v>1</v>
      </c>
      <c r="E33" s="35" t="str">
        <f ca="1">IFERROR(__xludf.DUMMYFUNCTION("if(isblank(A33),"""",filter(Moorings!A:A,Moorings!B:B=A33,Moorings!D:D=D33))"),"N00693")</f>
        <v>N00693</v>
      </c>
      <c r="F33" s="35" t="str">
        <f ca="1">IFERROR(__xludf.DUMMYFUNCTION("if(isblank(A33),"""",filter(Moorings!C:C,Moorings!B:B=A33,Moorings!D:D=D33))"),"16P71176-7231")</f>
        <v>16P71176-7231</v>
      </c>
      <c r="G33" s="39" t="s">
        <v>92</v>
      </c>
      <c r="H33" s="39">
        <v>7.0248000000000005E-2</v>
      </c>
      <c r="I33" s="45"/>
      <c r="J33" s="33"/>
    </row>
    <row r="34" spans="1:10" ht="15.75" customHeight="1" x14ac:dyDescent="0.25">
      <c r="A34" s="43" t="s">
        <v>46</v>
      </c>
      <c r="B34" s="35" t="str">
        <f ca="1">IFERROR(__xludf.DUMMYFUNCTION("if(isblank(A34),"""",filter(Moorings!A:A,Moorings!B:B=left(A34,14),Moorings!D:D=D34))"),"ATAPL-65310-030-0005")</f>
        <v>ATAPL-65310-030-0005</v>
      </c>
      <c r="C34" s="35" t="str">
        <f ca="1">IFERROR(__xludf.DUMMYFUNCTION("if(isblank(A34),"""",filter(Moorings!C:C,Moorings!B:B=left(A34,14),Moorings!D:D=D34))"),"SN0005")</f>
        <v>SN0005</v>
      </c>
      <c r="D34" s="36">
        <v>1</v>
      </c>
      <c r="E34" s="35" t="str">
        <f ca="1">IFERROR(__xludf.DUMMYFUNCTION("if(isblank(A34),"""",filter(Moorings!A:A,Moorings!B:B=A34,Moorings!D:D=D34))"),"N00693")</f>
        <v>N00693</v>
      </c>
      <c r="F34" s="35" t="str">
        <f ca="1">IFERROR(__xludf.DUMMYFUNCTION("if(isblank(A34),"""",filter(Moorings!C:C,Moorings!B:B=A34,Moorings!D:D=D34))"),"16P71176-7231")</f>
        <v>16P71176-7231</v>
      </c>
      <c r="G34" s="39" t="s">
        <v>93</v>
      </c>
      <c r="H34" s="39">
        <v>0</v>
      </c>
      <c r="I34" s="45"/>
      <c r="J34" s="33"/>
    </row>
    <row r="35" spans="1:10" ht="15.75" customHeight="1" x14ac:dyDescent="0.25">
      <c r="A35" s="43" t="s">
        <v>46</v>
      </c>
      <c r="B35" s="35" t="str">
        <f ca="1">IFERROR(__xludf.DUMMYFUNCTION("if(isblank(A35),"""",filter(Moorings!A:A,Moorings!B:B=left(A35,14),Moorings!D:D=D35))"),"ATAPL-65310-030-0005")</f>
        <v>ATAPL-65310-030-0005</v>
      </c>
      <c r="C35" s="35" t="str">
        <f ca="1">IFERROR(__xludf.DUMMYFUNCTION("if(isblank(A35),"""",filter(Moorings!C:C,Moorings!B:B=left(A35,14),Moorings!D:D=D35))"),"SN0005")</f>
        <v>SN0005</v>
      </c>
      <c r="D35" s="36">
        <v>1</v>
      </c>
      <c r="E35" s="35" t="str">
        <f ca="1">IFERROR(__xludf.DUMMYFUNCTION("if(isblank(A35),"""",filter(Moorings!A:A,Moorings!B:B=A35,Moorings!D:D=D35))"),"N00693")</f>
        <v>N00693</v>
      </c>
      <c r="F35" s="35" t="str">
        <f ca="1">IFERROR(__xludf.DUMMYFUNCTION("if(isblank(A35),"""",filter(Moorings!C:C,Moorings!B:B=A35,Moorings!D:D=D35))"),"16P71176-7231")</f>
        <v>16P71176-7231</v>
      </c>
      <c r="G35" s="39" t="s">
        <v>94</v>
      </c>
      <c r="H35" s="39">
        <v>-0.97641129999999998</v>
      </c>
      <c r="I35" s="45"/>
      <c r="J35" s="33"/>
    </row>
    <row r="36" spans="1:10" ht="15.75" customHeight="1" x14ac:dyDescent="0.25">
      <c r="A36" s="43" t="s">
        <v>46</v>
      </c>
      <c r="B36" s="35" t="str">
        <f ca="1">IFERROR(__xludf.DUMMYFUNCTION("if(isblank(A36),"""",filter(Moorings!A:A,Moorings!B:B=left(A36,14),Moorings!D:D=D36))"),"ATAPL-65310-030-0005")</f>
        <v>ATAPL-65310-030-0005</v>
      </c>
      <c r="C36" s="35" t="str">
        <f ca="1">IFERROR(__xludf.DUMMYFUNCTION("if(isblank(A36),"""",filter(Moorings!C:C,Moorings!B:B=left(A36,14),Moorings!D:D=D36))"),"SN0005")</f>
        <v>SN0005</v>
      </c>
      <c r="D36" s="36">
        <v>1</v>
      </c>
      <c r="E36" s="35" t="str">
        <f ca="1">IFERROR(__xludf.DUMMYFUNCTION("if(isblank(A36),"""",filter(Moorings!A:A,Moorings!B:B=A36,Moorings!D:D=D36))"),"N00693")</f>
        <v>N00693</v>
      </c>
      <c r="F36" s="35" t="str">
        <f ca="1">IFERROR(__xludf.DUMMYFUNCTION("if(isblank(A36),"""",filter(Moorings!C:C,Moorings!B:B=A36,Moorings!D:D=D36))"),"16P71176-7231")</f>
        <v>16P71176-7231</v>
      </c>
      <c r="G36" s="39" t="s">
        <v>95</v>
      </c>
      <c r="H36" s="39">
        <v>0.1369978</v>
      </c>
      <c r="I36" s="45"/>
      <c r="J36" s="33"/>
    </row>
    <row r="37" spans="1:10" ht="15.75" customHeight="1" x14ac:dyDescent="0.25">
      <c r="A37" s="43" t="s">
        <v>46</v>
      </c>
      <c r="B37" s="35" t="str">
        <f ca="1">IFERROR(__xludf.DUMMYFUNCTION("if(isblank(A37),"""",filter(Moorings!A:A,Moorings!B:B=left(A37,14),Moorings!D:D=D37))"),"ATAPL-65310-030-0005")</f>
        <v>ATAPL-65310-030-0005</v>
      </c>
      <c r="C37" s="35" t="str">
        <f ca="1">IFERROR(__xludf.DUMMYFUNCTION("if(isblank(A37),"""",filter(Moorings!C:C,Moorings!B:B=left(A37,14),Moorings!D:D=D37))"),"SN0005")</f>
        <v>SN0005</v>
      </c>
      <c r="D37" s="36">
        <v>1</v>
      </c>
      <c r="E37" s="35" t="str">
        <f ca="1">IFERROR(__xludf.DUMMYFUNCTION("if(isblank(A37),"""",filter(Moorings!A:A,Moorings!B:B=A37,Moorings!D:D=D37))"),"N00693")</f>
        <v>N00693</v>
      </c>
      <c r="F37" s="35" t="str">
        <f ca="1">IFERROR(__xludf.DUMMYFUNCTION("if(isblank(A37),"""",filter(Moorings!C:C,Moorings!B:B=A37,Moorings!D:D=D37))"),"16P71176-7231")</f>
        <v>16P71176-7231</v>
      </c>
      <c r="G37" s="39" t="s">
        <v>96</v>
      </c>
      <c r="H37" s="39">
        <v>-3.3950080000000001E-4</v>
      </c>
      <c r="I37" s="45"/>
      <c r="J37" s="33"/>
    </row>
    <row r="38" spans="1:10" ht="15.75" customHeight="1" x14ac:dyDescent="0.25">
      <c r="A38" s="43" t="s">
        <v>46</v>
      </c>
      <c r="B38" s="35" t="str">
        <f ca="1">IFERROR(__xludf.DUMMYFUNCTION("if(isblank(A38),"""",filter(Moorings!A:A,Moorings!B:B=left(A38,14),Moorings!D:D=D38))"),"ATAPL-65310-030-0005")</f>
        <v>ATAPL-65310-030-0005</v>
      </c>
      <c r="C38" s="35" t="str">
        <f ca="1">IFERROR(__xludf.DUMMYFUNCTION("if(isblank(A38),"""",filter(Moorings!C:C,Moorings!B:B=left(A38,14),Moorings!D:D=D38))"),"SN0005")</f>
        <v>SN0005</v>
      </c>
      <c r="D38" s="36">
        <v>1</v>
      </c>
      <c r="E38" s="35" t="str">
        <f ca="1">IFERROR(__xludf.DUMMYFUNCTION("if(isblank(A38),"""",filter(Moorings!A:A,Moorings!B:B=A38,Moorings!D:D=D38))"),"N00693")</f>
        <v>N00693</v>
      </c>
      <c r="F38" s="35" t="str">
        <f ca="1">IFERROR(__xludf.DUMMYFUNCTION("if(isblank(A38),"""",filter(Moorings!C:C,Moorings!B:B=A38,Moorings!D:D=D38))"),"16P71176-7231")</f>
        <v>16P71176-7231</v>
      </c>
      <c r="G38" s="39" t="s">
        <v>97</v>
      </c>
      <c r="H38" s="39">
        <v>4.3174260000000002E-5</v>
      </c>
      <c r="I38" s="45"/>
      <c r="J38" s="33"/>
    </row>
    <row r="39" spans="1:10" ht="15.75" customHeight="1" x14ac:dyDescent="0.25">
      <c r="A39" s="43" t="s">
        <v>46</v>
      </c>
      <c r="B39" s="35" t="str">
        <f ca="1">IFERROR(__xludf.DUMMYFUNCTION("if(isblank(A39),"""",filter(Moorings!A:A,Moorings!B:B=left(A39,14),Moorings!D:D=D39))"),"ATAPL-65310-030-0005")</f>
        <v>ATAPL-65310-030-0005</v>
      </c>
      <c r="C39" s="35" t="str">
        <f ca="1">IFERROR(__xludf.DUMMYFUNCTION("if(isblank(A39),"""",filter(Moorings!C:C,Moorings!B:B=left(A39,14),Moorings!D:D=D39))"),"SN0005")</f>
        <v>SN0005</v>
      </c>
      <c r="D39" s="36">
        <v>1</v>
      </c>
      <c r="E39" s="35" t="str">
        <f ca="1">IFERROR(__xludf.DUMMYFUNCTION("if(isblank(A39),"""",filter(Moorings!A:A,Moorings!B:B=A39,Moorings!D:D=D39))"),"N00693")</f>
        <v>N00693</v>
      </c>
      <c r="F39" s="35" t="str">
        <f ca="1">IFERROR(__xludf.DUMMYFUNCTION("if(isblank(A39),"""",filter(Moorings!C:C,Moorings!B:B=A39,Moorings!D:D=D39))"),"16P71176-7231")</f>
        <v>16P71176-7231</v>
      </c>
      <c r="G39" s="39" t="s">
        <v>98</v>
      </c>
      <c r="H39" s="39">
        <v>30.225950000000001</v>
      </c>
      <c r="I39" s="45"/>
      <c r="J39" s="33"/>
    </row>
    <row r="40" spans="1:10" ht="15.75" customHeight="1" x14ac:dyDescent="0.25">
      <c r="A40" s="43" t="s">
        <v>46</v>
      </c>
      <c r="B40" s="35" t="str">
        <f ca="1">IFERROR(__xludf.DUMMYFUNCTION("if(isblank(A40),"""",filter(Moorings!A:A,Moorings!B:B=left(A40,14),Moorings!D:D=D40))"),"ATAPL-65310-030-0005")</f>
        <v>ATAPL-65310-030-0005</v>
      </c>
      <c r="C40" s="35" t="str">
        <f ca="1">IFERROR(__xludf.DUMMYFUNCTION("if(isblank(A40),"""",filter(Moorings!C:C,Moorings!B:B=left(A40,14),Moorings!D:D=D40))"),"SN0005")</f>
        <v>SN0005</v>
      </c>
      <c r="D40" s="36">
        <v>1</v>
      </c>
      <c r="E40" s="35" t="str">
        <f ca="1">IFERROR(__xludf.DUMMYFUNCTION("if(isblank(A40),"""",filter(Moorings!A:A,Moorings!B:B=A40,Moorings!D:D=D40))"),"N00693")</f>
        <v>N00693</v>
      </c>
      <c r="F40" s="35" t="str">
        <f ca="1">IFERROR(__xludf.DUMMYFUNCTION("if(isblank(A40),"""",filter(Moorings!C:C,Moorings!B:B=A40,Moorings!D:D=D40))"),"16P71176-7231")</f>
        <v>16P71176-7231</v>
      </c>
      <c r="G40" s="39" t="s">
        <v>99</v>
      </c>
      <c r="H40" s="39">
        <v>-1.5497199999999999E-4</v>
      </c>
      <c r="I40" s="45"/>
      <c r="J40" s="33"/>
    </row>
    <row r="41" spans="1:10" ht="15.75" customHeight="1" x14ac:dyDescent="0.25">
      <c r="A41" s="43" t="s">
        <v>46</v>
      </c>
      <c r="B41" s="35" t="str">
        <f ca="1">IFERROR(__xludf.DUMMYFUNCTION("if(isblank(A41),"""",filter(Moorings!A:A,Moorings!B:B=left(A41,14),Moorings!D:D=D41))"),"ATAPL-65310-030-0005")</f>
        <v>ATAPL-65310-030-0005</v>
      </c>
      <c r="C41" s="35" t="str">
        <f ca="1">IFERROR(__xludf.DUMMYFUNCTION("if(isblank(A41),"""",filter(Moorings!C:C,Moorings!B:B=left(A41,14),Moorings!D:D=D41))"),"SN0005")</f>
        <v>SN0005</v>
      </c>
      <c r="D41" s="36">
        <v>1</v>
      </c>
      <c r="E41" s="35" t="str">
        <f ca="1">IFERROR(__xludf.DUMMYFUNCTION("if(isblank(A41),"""",filter(Moorings!A:A,Moorings!B:B=A41,Moorings!D:D=D41))"),"N00693")</f>
        <v>N00693</v>
      </c>
      <c r="F41" s="35" t="str">
        <f ca="1">IFERROR(__xludf.DUMMYFUNCTION("if(isblank(A41),"""",filter(Moorings!C:C,Moorings!B:B=A41,Moorings!D:D=D41))"),"16P71176-7231")</f>
        <v>16P71176-7231</v>
      </c>
      <c r="G41" s="39" t="s">
        <v>100</v>
      </c>
      <c r="H41" s="39">
        <v>2.6777499999999999E-6</v>
      </c>
      <c r="I41" s="45"/>
      <c r="J41" s="33"/>
    </row>
    <row r="42" spans="1:10" ht="15.75" customHeight="1" x14ac:dyDescent="0.25">
      <c r="A42" s="43" t="s">
        <v>46</v>
      </c>
      <c r="B42" s="35" t="str">
        <f ca="1">IFERROR(__xludf.DUMMYFUNCTION("if(isblank(A42),"""",filter(Moorings!A:A,Moorings!B:B=left(A42,14),Moorings!D:D=D42))"),"ATAPL-65310-030-0005")</f>
        <v>ATAPL-65310-030-0005</v>
      </c>
      <c r="C42" s="35" t="str">
        <f ca="1">IFERROR(__xludf.DUMMYFUNCTION("if(isblank(A42),"""",filter(Moorings!C:C,Moorings!B:B=left(A42,14),Moorings!D:D=D42))"),"SN0005")</f>
        <v>SN0005</v>
      </c>
      <c r="D42" s="36">
        <v>1</v>
      </c>
      <c r="E42" s="35" t="str">
        <f ca="1">IFERROR(__xludf.DUMMYFUNCTION("if(isblank(A42),"""",filter(Moorings!A:A,Moorings!B:B=A42,Moorings!D:D=D42))"),"N00693")</f>
        <v>N00693</v>
      </c>
      <c r="F42" s="35" t="str">
        <f ca="1">IFERROR(__xludf.DUMMYFUNCTION("if(isblank(A42),"""",filter(Moorings!C:C,Moorings!B:B=A42,Moorings!D:D=D42))"),"16P71176-7231")</f>
        <v>16P71176-7231</v>
      </c>
      <c r="G42" s="39" t="s">
        <v>101</v>
      </c>
      <c r="H42" s="39">
        <v>1.7054900000000001E-9</v>
      </c>
      <c r="I42" s="45"/>
      <c r="J42" s="33"/>
    </row>
    <row r="43" spans="1:10" ht="15.75" customHeight="1" x14ac:dyDescent="0.25">
      <c r="A43" s="43" t="s">
        <v>46</v>
      </c>
      <c r="B43" s="35" t="str">
        <f ca="1">IFERROR(__xludf.DUMMYFUNCTION("if(isblank(A43),"""",filter(Moorings!A:A,Moorings!B:B=left(A43,14),Moorings!D:D=D43))"),"ATAPL-65310-030-0005")</f>
        <v>ATAPL-65310-030-0005</v>
      </c>
      <c r="C43" s="35" t="str">
        <f ca="1">IFERROR(__xludf.DUMMYFUNCTION("if(isblank(A43),"""",filter(Moorings!C:C,Moorings!B:B=left(A43,14),Moorings!D:D=D43))"),"SN0005")</f>
        <v>SN0005</v>
      </c>
      <c r="D43" s="36">
        <v>1</v>
      </c>
      <c r="E43" s="35" t="str">
        <f ca="1">IFERROR(__xludf.DUMMYFUNCTION("if(isblank(A43),"""",filter(Moorings!A:A,Moorings!B:B=A43,Moorings!D:D=D43))"),"N00693")</f>
        <v>N00693</v>
      </c>
      <c r="F43" s="35" t="str">
        <f ca="1">IFERROR(__xludf.DUMMYFUNCTION("if(isblank(A43),"""",filter(Moorings!C:C,Moorings!B:B=A43,Moorings!D:D=D43))"),"16P71176-7231")</f>
        <v>16P71176-7231</v>
      </c>
      <c r="G43" s="39" t="s">
        <v>102</v>
      </c>
      <c r="H43" s="39">
        <v>0</v>
      </c>
      <c r="I43" s="45"/>
      <c r="J43" s="33"/>
    </row>
    <row r="44" spans="1:10" ht="15.75" customHeight="1" x14ac:dyDescent="0.25">
      <c r="A44" s="42"/>
      <c r="B44" s="30" t="str">
        <f ca="1">IFERROR(__xludf.DUMMYFUNCTION("if(isblank(A44),"""",filter(Moorings!A:A,Moorings!B:B=left(A44,14),Moorings!D:D=D44))"),"")</f>
        <v/>
      </c>
      <c r="C44" s="30" t="str">
        <f ca="1">IFERROR(__xludf.DUMMYFUNCTION("if(isblank(A44),"""",filter(Moorings!C:C,Moorings!B:B=left(A44,14),Moorings!D:D=D44))"),"")</f>
        <v/>
      </c>
      <c r="D44" s="38"/>
      <c r="E44" s="30" t="str">
        <f ca="1">IFERROR(__xludf.DUMMYFUNCTION("if(isblank(A44),"""",filter(Moorings!A:A,Moorings!B:B=A44,Moorings!D:D=D44))"),"")</f>
        <v/>
      </c>
      <c r="F44" s="30" t="str">
        <f ca="1">IFERROR(__xludf.DUMMYFUNCTION("if(isblank(A44),"""",filter(Moorings!C:C,Moorings!B:B=A44,Moorings!D:D=D44))"),"")</f>
        <v/>
      </c>
      <c r="G44" s="34"/>
      <c r="H44" s="34"/>
      <c r="I44" s="45"/>
      <c r="J44" s="33"/>
    </row>
    <row r="45" spans="1:10" ht="15.75" customHeight="1" x14ac:dyDescent="0.25">
      <c r="A45" s="42" t="s">
        <v>46</v>
      </c>
      <c r="B45" s="35" t="str">
        <f ca="1">IFERROR(__xludf.DUMMYFUNCTION("if(isblank(A45),"""",filter(Moorings!A:A,Moorings!B:B=left(A45,14),Moorings!D:D=D45))"),"N00281")</f>
        <v>N00281</v>
      </c>
      <c r="C45" s="35" t="str">
        <f ca="1">IFERROR(__xludf.DUMMYFUNCTION("if(isblank(A45),"""",filter(Moorings!C:C,Moorings!B:B=left(A45,14),Moorings!D:D=D45))"),"SN0008")</f>
        <v>SN0008</v>
      </c>
      <c r="D45" s="38">
        <v>2</v>
      </c>
      <c r="E45" s="35" t="str">
        <f ca="1">IFERROR(__xludf.DUMMYFUNCTION("if(isblank(A45),"""",filter(Moorings!A:A,Moorings!B:B=A45,Moorings!D:D=D45))"),"A00163")</f>
        <v>A00163</v>
      </c>
      <c r="F45" s="35" t="str">
        <f ca="1">IFERROR(__xludf.DUMMYFUNCTION("if(isblank(A45),"""",filter(Moorings!C:C,Moorings!B:B=A45,Moorings!D:D=D45))"),"16P71879-7249")</f>
        <v>16P71879-7249</v>
      </c>
      <c r="G45" s="34" t="s">
        <v>77</v>
      </c>
      <c r="H45" s="34">
        <v>44.369586666666599</v>
      </c>
      <c r="I45" s="45"/>
      <c r="J45" s="33"/>
    </row>
    <row r="46" spans="1:10" ht="15.75" customHeight="1" x14ac:dyDescent="0.25">
      <c r="A46" s="42" t="s">
        <v>46</v>
      </c>
      <c r="B46" s="35" t="str">
        <f ca="1">IFERROR(__xludf.DUMMYFUNCTION("if(isblank(A46),"""",filter(Moorings!A:A,Moorings!B:B=left(A46,14),Moorings!D:D=D46))"),"N00281")</f>
        <v>N00281</v>
      </c>
      <c r="C46" s="35" t="str">
        <f ca="1">IFERROR(__xludf.DUMMYFUNCTION("if(isblank(A46),"""",filter(Moorings!C:C,Moorings!B:B=left(A46,14),Moorings!D:D=D46))"),"SN0008")</f>
        <v>SN0008</v>
      </c>
      <c r="D46" s="38">
        <v>2</v>
      </c>
      <c r="E46" s="35" t="str">
        <f ca="1">IFERROR(__xludf.DUMMYFUNCTION("if(isblank(A46),"""",filter(Moorings!A:A,Moorings!B:B=A46,Moorings!D:D=D46))"),"A00163")</f>
        <v>A00163</v>
      </c>
      <c r="F46" s="35" t="str">
        <f ca="1">IFERROR(__xludf.DUMMYFUNCTION("if(isblank(A46),"""",filter(Moorings!C:C,Moorings!B:B=A46,Moorings!D:D=D46))"),"16P71879-7249")</f>
        <v>16P71879-7249</v>
      </c>
      <c r="G46" s="34" t="s">
        <v>78</v>
      </c>
      <c r="H46" s="34">
        <v>-124.953736666666</v>
      </c>
      <c r="I46" s="45"/>
      <c r="J46" s="33"/>
    </row>
    <row r="47" spans="1:10" ht="15.75" customHeight="1" x14ac:dyDescent="0.25">
      <c r="A47" s="42" t="s">
        <v>46</v>
      </c>
      <c r="B47" s="35" t="str">
        <f ca="1">IFERROR(__xludf.DUMMYFUNCTION("if(isblank(A47),"""",filter(Moorings!A:A,Moorings!B:B=left(A47,14),Moorings!D:D=D47))"),"N00281")</f>
        <v>N00281</v>
      </c>
      <c r="C47" s="35" t="str">
        <f ca="1">IFERROR(__xludf.DUMMYFUNCTION("if(isblank(A47),"""",filter(Moorings!C:C,Moorings!B:B=left(A47,14),Moorings!D:D=D47))"),"SN0008")</f>
        <v>SN0008</v>
      </c>
      <c r="D47" s="38">
        <v>2</v>
      </c>
      <c r="E47" s="35" t="str">
        <f ca="1">IFERROR(__xludf.DUMMYFUNCTION("if(isblank(A47),"""",filter(Moorings!A:A,Moorings!B:B=A47,Moorings!D:D=D47))"),"A00163")</f>
        <v>A00163</v>
      </c>
      <c r="F47" s="35" t="str">
        <f ca="1">IFERROR(__xludf.DUMMYFUNCTION("if(isblank(A47),"""",filter(Moorings!C:C,Moorings!B:B=A47,Moorings!D:D=D47))"),"16P71879-7249")</f>
        <v>16P71879-7249</v>
      </c>
      <c r="G47" s="34" t="s">
        <v>83</v>
      </c>
      <c r="H47" s="34">
        <v>1.2505280000000001E-3</v>
      </c>
      <c r="I47" s="32"/>
      <c r="J47" s="33"/>
    </row>
    <row r="48" spans="1:10" ht="15.75" customHeight="1" x14ac:dyDescent="0.25">
      <c r="A48" s="42" t="s">
        <v>46</v>
      </c>
      <c r="B48" s="35" t="str">
        <f ca="1">IFERROR(__xludf.DUMMYFUNCTION("if(isblank(A48),"""",filter(Moorings!A:A,Moorings!B:B=left(A48,14),Moorings!D:D=D48))"),"N00281")</f>
        <v>N00281</v>
      </c>
      <c r="C48" s="35" t="str">
        <f ca="1">IFERROR(__xludf.DUMMYFUNCTION("if(isblank(A48),"""",filter(Moorings!C:C,Moorings!B:B=left(A48,14),Moorings!D:D=D48))"),"SN0008")</f>
        <v>SN0008</v>
      </c>
      <c r="D48" s="38">
        <v>2</v>
      </c>
      <c r="E48" s="35" t="str">
        <f ca="1">IFERROR(__xludf.DUMMYFUNCTION("if(isblank(A48),"""",filter(Moorings!A:A,Moorings!B:B=A48,Moorings!D:D=D48))"),"A00163")</f>
        <v>A00163</v>
      </c>
      <c r="F48" s="35" t="str">
        <f ca="1">IFERROR(__xludf.DUMMYFUNCTION("if(isblank(A48),"""",filter(Moorings!C:C,Moorings!B:B=A48,Moorings!D:D=D48))"),"16P71879-7249")</f>
        <v>16P71879-7249</v>
      </c>
      <c r="G48" s="34" t="s">
        <v>84</v>
      </c>
      <c r="H48" s="34">
        <v>2.7285139999999998E-4</v>
      </c>
      <c r="I48" s="32"/>
      <c r="J48" s="33"/>
    </row>
    <row r="49" spans="1:10" ht="15.75" customHeight="1" x14ac:dyDescent="0.25">
      <c r="A49" s="42" t="s">
        <v>46</v>
      </c>
      <c r="B49" s="35" t="str">
        <f ca="1">IFERROR(__xludf.DUMMYFUNCTION("if(isblank(A49),"""",filter(Moorings!A:A,Moorings!B:B=left(A49,14),Moorings!D:D=D49))"),"N00281")</f>
        <v>N00281</v>
      </c>
      <c r="C49" s="35" t="str">
        <f ca="1">IFERROR(__xludf.DUMMYFUNCTION("if(isblank(A49),"""",filter(Moorings!C:C,Moorings!B:B=left(A49,14),Moorings!D:D=D49))"),"SN0008")</f>
        <v>SN0008</v>
      </c>
      <c r="D49" s="38">
        <v>2</v>
      </c>
      <c r="E49" s="35" t="str">
        <f ca="1">IFERROR(__xludf.DUMMYFUNCTION("if(isblank(A49),"""",filter(Moorings!A:A,Moorings!B:B=A49,Moorings!D:D=D49))"),"A00163")</f>
        <v>A00163</v>
      </c>
      <c r="F49" s="35" t="str">
        <f ca="1">IFERROR(__xludf.DUMMYFUNCTION("if(isblank(A49),"""",filter(Moorings!C:C,Moorings!B:B=A49,Moorings!D:D=D49))"),"16P71879-7249")</f>
        <v>16P71879-7249</v>
      </c>
      <c r="G49" s="34" t="s">
        <v>85</v>
      </c>
      <c r="H49" s="34">
        <v>-7.843947E-7</v>
      </c>
      <c r="I49" s="32"/>
      <c r="J49" s="33"/>
    </row>
    <row r="50" spans="1:10" ht="15.75" customHeight="1" x14ac:dyDescent="0.25">
      <c r="A50" s="42" t="s">
        <v>46</v>
      </c>
      <c r="B50" s="35" t="str">
        <f ca="1">IFERROR(__xludf.DUMMYFUNCTION("if(isblank(A50),"""",filter(Moorings!A:A,Moorings!B:B=left(A50,14),Moorings!D:D=D50))"),"N00281")</f>
        <v>N00281</v>
      </c>
      <c r="C50" s="35" t="str">
        <f ca="1">IFERROR(__xludf.DUMMYFUNCTION("if(isblank(A50),"""",filter(Moorings!C:C,Moorings!B:B=left(A50,14),Moorings!D:D=D50))"),"SN0008")</f>
        <v>SN0008</v>
      </c>
      <c r="D50" s="38">
        <v>2</v>
      </c>
      <c r="E50" s="35" t="str">
        <f ca="1">IFERROR(__xludf.DUMMYFUNCTION("if(isblank(A50),"""",filter(Moorings!A:A,Moorings!B:B=A50,Moorings!D:D=D50))"),"A00163")</f>
        <v>A00163</v>
      </c>
      <c r="F50" s="35" t="str">
        <f ca="1">IFERROR(__xludf.DUMMYFUNCTION("if(isblank(A50),"""",filter(Moorings!C:C,Moorings!B:B=A50,Moorings!D:D=D50))"),"16P71879-7249")</f>
        <v>16P71879-7249</v>
      </c>
      <c r="G50" s="34" t="s">
        <v>86</v>
      </c>
      <c r="H50" s="34">
        <v>1.6541970000000001E-7</v>
      </c>
      <c r="I50" s="32"/>
      <c r="J50" s="33"/>
    </row>
    <row r="51" spans="1:10" ht="15.75" customHeight="1" x14ac:dyDescent="0.25">
      <c r="A51" s="42" t="s">
        <v>46</v>
      </c>
      <c r="B51" s="35" t="str">
        <f ca="1">IFERROR(__xludf.DUMMYFUNCTION("if(isblank(A51),"""",filter(Moorings!A:A,Moorings!B:B=left(A51,14),Moorings!D:D=D51))"),"N00281")</f>
        <v>N00281</v>
      </c>
      <c r="C51" s="35" t="str">
        <f ca="1">IFERROR(__xludf.DUMMYFUNCTION("if(isblank(A51),"""",filter(Moorings!C:C,Moorings!B:B=left(A51,14),Moorings!D:D=D51))"),"SN0008")</f>
        <v>SN0008</v>
      </c>
      <c r="D51" s="38">
        <v>2</v>
      </c>
      <c r="E51" s="35" t="str">
        <f ca="1">IFERROR(__xludf.DUMMYFUNCTION("if(isblank(A51),"""",filter(Moorings!A:A,Moorings!B:B=A51,Moorings!D:D=D51))"),"A00163")</f>
        <v>A00163</v>
      </c>
      <c r="F51" s="35" t="str">
        <f ca="1">IFERROR(__xludf.DUMMYFUNCTION("if(isblank(A51),"""",filter(Moorings!C:C,Moorings!B:B=A51,Moorings!D:D=D51))"),"16P71879-7249")</f>
        <v>16P71879-7249</v>
      </c>
      <c r="G51" s="34" t="s">
        <v>87</v>
      </c>
      <c r="H51" s="34">
        <v>-4643.78</v>
      </c>
      <c r="I51" s="32"/>
      <c r="J51" s="33"/>
    </row>
    <row r="52" spans="1:10" ht="15.75" customHeight="1" x14ac:dyDescent="0.25">
      <c r="A52" s="42" t="s">
        <v>46</v>
      </c>
      <c r="B52" s="35" t="str">
        <f ca="1">IFERROR(__xludf.DUMMYFUNCTION("if(isblank(A52),"""",filter(Moorings!A:A,Moorings!B:B=left(A52,14),Moorings!D:D=D52))"),"N00281")</f>
        <v>N00281</v>
      </c>
      <c r="C52" s="35" t="str">
        <f ca="1">IFERROR(__xludf.DUMMYFUNCTION("if(isblank(A52),"""",filter(Moorings!C:C,Moorings!B:B=left(A52,14),Moorings!D:D=D52))"),"SN0008")</f>
        <v>SN0008</v>
      </c>
      <c r="D52" s="38">
        <v>2</v>
      </c>
      <c r="E52" s="35" t="str">
        <f ca="1">IFERROR(__xludf.DUMMYFUNCTION("if(isblank(A52),"""",filter(Moorings!A:A,Moorings!B:B=A52,Moorings!D:D=D52))"),"A00163")</f>
        <v>A00163</v>
      </c>
      <c r="F52" s="35" t="str">
        <f ca="1">IFERROR(__xludf.DUMMYFUNCTION("if(isblank(A52),"""",filter(Moorings!C:C,Moorings!B:B=A52,Moorings!D:D=D52))"),"16P71879-7249")</f>
        <v>16P71879-7249</v>
      </c>
      <c r="G52" s="34" t="s">
        <v>88</v>
      </c>
      <c r="H52" s="34">
        <v>-7.5400999999999996E-2</v>
      </c>
      <c r="I52" s="32"/>
      <c r="J52" s="33"/>
    </row>
    <row r="53" spans="1:10" ht="15.75" customHeight="1" x14ac:dyDescent="0.25">
      <c r="A53" s="42" t="s">
        <v>46</v>
      </c>
      <c r="B53" s="35" t="str">
        <f ca="1">IFERROR(__xludf.DUMMYFUNCTION("if(isblank(A53),"""",filter(Moorings!A:A,Moorings!B:B=left(A53,14),Moorings!D:D=D53))"),"N00281")</f>
        <v>N00281</v>
      </c>
      <c r="C53" s="35" t="str">
        <f ca="1">IFERROR(__xludf.DUMMYFUNCTION("if(isblank(A53),"""",filter(Moorings!C:C,Moorings!B:B=left(A53,14),Moorings!D:D=D53))"),"SN0008")</f>
        <v>SN0008</v>
      </c>
      <c r="D53" s="38">
        <v>2</v>
      </c>
      <c r="E53" s="35" t="str">
        <f ca="1">IFERROR(__xludf.DUMMYFUNCTION("if(isblank(A53),"""",filter(Moorings!A:A,Moorings!B:B=A53,Moorings!D:D=D53))"),"A00163")</f>
        <v>A00163</v>
      </c>
      <c r="F53" s="35" t="str">
        <f ca="1">IFERROR(__xludf.DUMMYFUNCTION("if(isblank(A53),"""",filter(Moorings!C:C,Moorings!B:B=A53,Moorings!D:D=D53))"),"16P71879-7249")</f>
        <v>16P71879-7249</v>
      </c>
      <c r="G53" s="34" t="s">
        <v>89</v>
      </c>
      <c r="H53" s="34">
        <v>8.8527300000000001E-4</v>
      </c>
      <c r="I53" s="32"/>
      <c r="J53" s="33"/>
    </row>
    <row r="54" spans="1:10" ht="15.75" customHeight="1" x14ac:dyDescent="0.25">
      <c r="A54" s="42" t="s">
        <v>46</v>
      </c>
      <c r="B54" s="35" t="str">
        <f ca="1">IFERROR(__xludf.DUMMYFUNCTION("if(isblank(A54),"""",filter(Moorings!A:A,Moorings!B:B=left(A54,14),Moorings!D:D=D54))"),"N00281")</f>
        <v>N00281</v>
      </c>
      <c r="C54" s="35" t="str">
        <f ca="1">IFERROR(__xludf.DUMMYFUNCTION("if(isblank(A54),"""",filter(Moorings!C:C,Moorings!B:B=left(A54,14),Moorings!D:D=D54))"),"SN0008")</f>
        <v>SN0008</v>
      </c>
      <c r="D54" s="38">
        <v>2</v>
      </c>
      <c r="E54" s="35" t="str">
        <f ca="1">IFERROR(__xludf.DUMMYFUNCTION("if(isblank(A54),"""",filter(Moorings!A:A,Moorings!B:B=A54,Moorings!D:D=D54))"),"A00163")</f>
        <v>A00163</v>
      </c>
      <c r="F54" s="35" t="str">
        <f ca="1">IFERROR(__xludf.DUMMYFUNCTION("if(isblank(A54),"""",filter(Moorings!C:C,Moorings!B:B=A54,Moorings!D:D=D54))"),"16P71879-7249")</f>
        <v>16P71879-7249</v>
      </c>
      <c r="G54" s="34" t="s">
        <v>90</v>
      </c>
      <c r="H54" s="34">
        <v>-9.5700000000000003E-8</v>
      </c>
      <c r="I54" s="32"/>
      <c r="J54" s="33"/>
    </row>
    <row r="55" spans="1:10" ht="15.75" customHeight="1" x14ac:dyDescent="0.25">
      <c r="A55" s="42" t="s">
        <v>46</v>
      </c>
      <c r="B55" s="35" t="str">
        <f ca="1">IFERROR(__xludf.DUMMYFUNCTION("if(isblank(A55),"""",filter(Moorings!A:A,Moorings!B:B=left(A55,14),Moorings!D:D=D55))"),"N00281")</f>
        <v>N00281</v>
      </c>
      <c r="C55" s="35" t="str">
        <f ca="1">IFERROR(__xludf.DUMMYFUNCTION("if(isblank(A55),"""",filter(Moorings!C:C,Moorings!B:B=left(A55,14),Moorings!D:D=D55))"),"SN0008")</f>
        <v>SN0008</v>
      </c>
      <c r="D55" s="38">
        <v>2</v>
      </c>
      <c r="E55" s="35" t="str">
        <f ca="1">IFERROR(__xludf.DUMMYFUNCTION("if(isblank(A55),"""",filter(Moorings!A:A,Moorings!B:B=A55,Moorings!D:D=D55))"),"A00163")</f>
        <v>A00163</v>
      </c>
      <c r="F55" s="35" t="str">
        <f ca="1">IFERROR(__xludf.DUMMYFUNCTION("if(isblank(A55),"""",filter(Moorings!C:C,Moorings!B:B=A55,Moorings!D:D=D55))"),"16P71879-7249")</f>
        <v>16P71879-7249</v>
      </c>
      <c r="G55" s="34" t="s">
        <v>91</v>
      </c>
      <c r="H55" s="34">
        <v>3.2499999999999998E-6</v>
      </c>
      <c r="I55" s="32"/>
      <c r="J55" s="33"/>
    </row>
    <row r="56" spans="1:10" ht="15.75" customHeight="1" x14ac:dyDescent="0.25">
      <c r="A56" s="42" t="s">
        <v>46</v>
      </c>
      <c r="B56" s="35" t="str">
        <f ca="1">IFERROR(__xludf.DUMMYFUNCTION("if(isblank(A56),"""",filter(Moorings!A:A,Moorings!B:B=left(A56,14),Moorings!D:D=D56))"),"N00281")</f>
        <v>N00281</v>
      </c>
      <c r="C56" s="35" t="str">
        <f ca="1">IFERROR(__xludf.DUMMYFUNCTION("if(isblank(A56),"""",filter(Moorings!C:C,Moorings!B:B=left(A56,14),Moorings!D:D=D56))"),"SN0008")</f>
        <v>SN0008</v>
      </c>
      <c r="D56" s="38">
        <v>2</v>
      </c>
      <c r="E56" s="35" t="str">
        <f ca="1">IFERROR(__xludf.DUMMYFUNCTION("if(isblank(A56),"""",filter(Moorings!A:A,Moorings!B:B=A56,Moorings!D:D=D56))"),"A00163")</f>
        <v>A00163</v>
      </c>
      <c r="F56" s="35" t="str">
        <f ca="1">IFERROR(__xludf.DUMMYFUNCTION("if(isblank(A56),"""",filter(Moorings!C:C,Moorings!B:B=A56,Moorings!D:D=D56))"),"16P71879-7249")</f>
        <v>16P71879-7249</v>
      </c>
      <c r="G56" s="34" t="s">
        <v>92</v>
      </c>
      <c r="H56" s="34">
        <v>6.7812010000000006E-2</v>
      </c>
      <c r="I56" s="32"/>
      <c r="J56" s="33"/>
    </row>
    <row r="57" spans="1:10" ht="15.75" customHeight="1" x14ac:dyDescent="0.25">
      <c r="A57" s="42" t="s">
        <v>46</v>
      </c>
      <c r="B57" s="35" t="str">
        <f ca="1">IFERROR(__xludf.DUMMYFUNCTION("if(isblank(A57),"""",filter(Moorings!A:A,Moorings!B:B=left(A57,14),Moorings!D:D=D57))"),"N00281")</f>
        <v>N00281</v>
      </c>
      <c r="C57" s="35" t="str">
        <f ca="1">IFERROR(__xludf.DUMMYFUNCTION("if(isblank(A57),"""",filter(Moorings!C:C,Moorings!B:B=left(A57,14),Moorings!D:D=D57))"),"SN0008")</f>
        <v>SN0008</v>
      </c>
      <c r="D57" s="38">
        <v>2</v>
      </c>
      <c r="E57" s="35" t="str">
        <f ca="1">IFERROR(__xludf.DUMMYFUNCTION("if(isblank(A57),"""",filter(Moorings!A:A,Moorings!B:B=A57,Moorings!D:D=D57))"),"A00163")</f>
        <v>A00163</v>
      </c>
      <c r="F57" s="35" t="str">
        <f ca="1">IFERROR(__xludf.DUMMYFUNCTION("if(isblank(A57),"""",filter(Moorings!C:C,Moorings!B:B=A57,Moorings!D:D=D57))"),"16P71879-7249")</f>
        <v>16P71879-7249</v>
      </c>
      <c r="G57" s="34" t="s">
        <v>93</v>
      </c>
      <c r="H57" s="34">
        <v>0</v>
      </c>
      <c r="I57" s="32"/>
      <c r="J57" s="33"/>
    </row>
    <row r="58" spans="1:10" ht="15.75" customHeight="1" x14ac:dyDescent="0.25">
      <c r="A58" s="42" t="s">
        <v>46</v>
      </c>
      <c r="B58" s="35" t="str">
        <f ca="1">IFERROR(__xludf.DUMMYFUNCTION("if(isblank(A58),"""",filter(Moorings!A:A,Moorings!B:B=left(A58,14),Moorings!D:D=D58))"),"N00281")</f>
        <v>N00281</v>
      </c>
      <c r="C58" s="35" t="str">
        <f ca="1">IFERROR(__xludf.DUMMYFUNCTION("if(isblank(A58),"""",filter(Moorings!C:C,Moorings!B:B=left(A58,14),Moorings!D:D=D58))"),"SN0008")</f>
        <v>SN0008</v>
      </c>
      <c r="D58" s="38">
        <v>2</v>
      </c>
      <c r="E58" s="35" t="str">
        <f ca="1">IFERROR(__xludf.DUMMYFUNCTION("if(isblank(A58),"""",filter(Moorings!A:A,Moorings!B:B=A58,Moorings!D:D=D58))"),"A00163")</f>
        <v>A00163</v>
      </c>
      <c r="F58" s="35" t="str">
        <f ca="1">IFERROR(__xludf.DUMMYFUNCTION("if(isblank(A58),"""",filter(Moorings!C:C,Moorings!B:B=A58,Moorings!D:D=D58))"),"16P71879-7249")</f>
        <v>16P71879-7249</v>
      </c>
      <c r="G58" s="34" t="s">
        <v>94</v>
      </c>
      <c r="H58" s="34">
        <v>-0.98094289999999995</v>
      </c>
      <c r="I58" s="32"/>
      <c r="J58" s="33"/>
    </row>
    <row r="59" spans="1:10" ht="15.75" customHeight="1" x14ac:dyDescent="0.25">
      <c r="A59" s="42" t="s">
        <v>46</v>
      </c>
      <c r="B59" s="35" t="str">
        <f ca="1">IFERROR(__xludf.DUMMYFUNCTION("if(isblank(A59),"""",filter(Moorings!A:A,Moorings!B:B=left(A59,14),Moorings!D:D=D59))"),"N00281")</f>
        <v>N00281</v>
      </c>
      <c r="C59" s="35" t="str">
        <f ca="1">IFERROR(__xludf.DUMMYFUNCTION("if(isblank(A59),"""",filter(Moorings!C:C,Moorings!B:B=left(A59,14),Moorings!D:D=D59))"),"SN0008")</f>
        <v>SN0008</v>
      </c>
      <c r="D59" s="38">
        <v>2</v>
      </c>
      <c r="E59" s="35" t="str">
        <f ca="1">IFERROR(__xludf.DUMMYFUNCTION("if(isblank(A59),"""",filter(Moorings!A:A,Moorings!B:B=A59,Moorings!D:D=D59))"),"A00163")</f>
        <v>A00163</v>
      </c>
      <c r="F59" s="35" t="str">
        <f ca="1">IFERROR(__xludf.DUMMYFUNCTION("if(isblank(A59),"""",filter(Moorings!C:C,Moorings!B:B=A59,Moorings!D:D=D59))"),"16P71879-7249")</f>
        <v>16P71879-7249</v>
      </c>
      <c r="G59" s="34" t="s">
        <v>95</v>
      </c>
      <c r="H59" s="34">
        <v>0.15254580000000001</v>
      </c>
      <c r="I59" s="32"/>
      <c r="J59" s="33"/>
    </row>
    <row r="60" spans="1:10" ht="15.75" customHeight="1" x14ac:dyDescent="0.25">
      <c r="A60" s="42" t="s">
        <v>46</v>
      </c>
      <c r="B60" s="35" t="str">
        <f ca="1">IFERROR(__xludf.DUMMYFUNCTION("if(isblank(A60),"""",filter(Moorings!A:A,Moorings!B:B=left(A60,14),Moorings!D:D=D60))"),"N00281")</f>
        <v>N00281</v>
      </c>
      <c r="C60" s="35" t="str">
        <f ca="1">IFERROR(__xludf.DUMMYFUNCTION("if(isblank(A60),"""",filter(Moorings!C:C,Moorings!B:B=left(A60,14),Moorings!D:D=D60))"),"SN0008")</f>
        <v>SN0008</v>
      </c>
      <c r="D60" s="38">
        <v>2</v>
      </c>
      <c r="E60" s="35" t="str">
        <f ca="1">IFERROR(__xludf.DUMMYFUNCTION("if(isblank(A60),"""",filter(Moorings!A:A,Moorings!B:B=A60,Moorings!D:D=D60))"),"A00163")</f>
        <v>A00163</v>
      </c>
      <c r="F60" s="35" t="str">
        <f ca="1">IFERROR(__xludf.DUMMYFUNCTION("if(isblank(A60),"""",filter(Moorings!C:C,Moorings!B:B=A60,Moorings!D:D=D60))"),"16P71879-7249")</f>
        <v>16P71879-7249</v>
      </c>
      <c r="G60" s="34" t="s">
        <v>96</v>
      </c>
      <c r="H60" s="34">
        <v>-3.6935260000000003E-4</v>
      </c>
      <c r="I60" s="32"/>
      <c r="J60" s="33"/>
    </row>
    <row r="61" spans="1:10" ht="15.75" customHeight="1" x14ac:dyDescent="0.25">
      <c r="A61" s="42" t="s">
        <v>46</v>
      </c>
      <c r="B61" s="35" t="str">
        <f ca="1">IFERROR(__xludf.DUMMYFUNCTION("if(isblank(A61),"""",filter(Moorings!A:A,Moorings!B:B=left(A61,14),Moorings!D:D=D61))"),"N00281")</f>
        <v>N00281</v>
      </c>
      <c r="C61" s="35" t="str">
        <f ca="1">IFERROR(__xludf.DUMMYFUNCTION("if(isblank(A61),"""",filter(Moorings!C:C,Moorings!B:B=left(A61,14),Moorings!D:D=D61))"),"SN0008")</f>
        <v>SN0008</v>
      </c>
      <c r="D61" s="38">
        <v>2</v>
      </c>
      <c r="E61" s="35" t="str">
        <f ca="1">IFERROR(__xludf.DUMMYFUNCTION("if(isblank(A61),"""",filter(Moorings!A:A,Moorings!B:B=A61,Moorings!D:D=D61))"),"A00163")</f>
        <v>A00163</v>
      </c>
      <c r="F61" s="35" t="str">
        <f ca="1">IFERROR(__xludf.DUMMYFUNCTION("if(isblank(A61),"""",filter(Moorings!C:C,Moorings!B:B=A61,Moorings!D:D=D61))"),"16P71879-7249")</f>
        <v>16P71879-7249</v>
      </c>
      <c r="G61" s="34" t="s">
        <v>97</v>
      </c>
      <c r="H61" s="34">
        <v>5.0507509999999998E-5</v>
      </c>
      <c r="I61" s="32"/>
      <c r="J61" s="33"/>
    </row>
    <row r="62" spans="1:10" ht="15.75" customHeight="1" x14ac:dyDescent="0.25">
      <c r="A62" s="42" t="s">
        <v>46</v>
      </c>
      <c r="B62" s="35" t="str">
        <f ca="1">IFERROR(__xludf.DUMMYFUNCTION("if(isblank(A62),"""",filter(Moorings!A:A,Moorings!B:B=left(A62,14),Moorings!D:D=D62))"),"N00281")</f>
        <v>N00281</v>
      </c>
      <c r="C62" s="35" t="str">
        <f ca="1">IFERROR(__xludf.DUMMYFUNCTION("if(isblank(A62),"""",filter(Moorings!C:C,Moorings!B:B=left(A62,14),Moorings!D:D=D62))"),"SN0008")</f>
        <v>SN0008</v>
      </c>
      <c r="D62" s="38">
        <v>2</v>
      </c>
      <c r="E62" s="35" t="str">
        <f ca="1">IFERROR(__xludf.DUMMYFUNCTION("if(isblank(A62),"""",filter(Moorings!A:A,Moorings!B:B=A62,Moorings!D:D=D62))"),"A00163")</f>
        <v>A00163</v>
      </c>
      <c r="F62" s="35" t="str">
        <f ca="1">IFERROR(__xludf.DUMMYFUNCTION("if(isblank(A62),"""",filter(Moorings!C:C,Moorings!B:B=A62,Moorings!D:D=D62))"),"16P71879-7249")</f>
        <v>16P71879-7249</v>
      </c>
      <c r="G62" s="34" t="s">
        <v>98</v>
      </c>
      <c r="H62" s="34">
        <v>30.05444</v>
      </c>
      <c r="I62" s="32"/>
      <c r="J62" s="33"/>
    </row>
    <row r="63" spans="1:10" ht="15.75" customHeight="1" x14ac:dyDescent="0.25">
      <c r="A63" s="42" t="s">
        <v>46</v>
      </c>
      <c r="B63" s="35" t="str">
        <f ca="1">IFERROR(__xludf.DUMMYFUNCTION("if(isblank(A63),"""",filter(Moorings!A:A,Moorings!B:B=left(A63,14),Moorings!D:D=D63))"),"N00281")</f>
        <v>N00281</v>
      </c>
      <c r="C63" s="35" t="str">
        <f ca="1">IFERROR(__xludf.DUMMYFUNCTION("if(isblank(A63),"""",filter(Moorings!C:C,Moorings!B:B=left(A63,14),Moorings!D:D=D63))"),"SN0008")</f>
        <v>SN0008</v>
      </c>
      <c r="D63" s="38">
        <v>2</v>
      </c>
      <c r="E63" s="35" t="str">
        <f ca="1">IFERROR(__xludf.DUMMYFUNCTION("if(isblank(A63),"""",filter(Moorings!A:A,Moorings!B:B=A63,Moorings!D:D=D63))"),"A00163")</f>
        <v>A00163</v>
      </c>
      <c r="F63" s="35" t="str">
        <f ca="1">IFERROR(__xludf.DUMMYFUNCTION("if(isblank(A63),"""",filter(Moorings!C:C,Moorings!B:B=A63,Moorings!D:D=D63))"),"16P71879-7249")</f>
        <v>16P71879-7249</v>
      </c>
      <c r="G63" s="34" t="s">
        <v>99</v>
      </c>
      <c r="H63" s="34">
        <v>-3.8920699999999998E-4</v>
      </c>
      <c r="I63" s="32"/>
      <c r="J63" s="33"/>
    </row>
    <row r="64" spans="1:10" ht="15.75" customHeight="1" x14ac:dyDescent="0.25">
      <c r="A64" s="42" t="s">
        <v>46</v>
      </c>
      <c r="B64" s="35" t="str">
        <f ca="1">IFERROR(__xludf.DUMMYFUNCTION("if(isblank(A64),"""",filter(Moorings!A:A,Moorings!B:B=left(A64,14),Moorings!D:D=D64))"),"N00281")</f>
        <v>N00281</v>
      </c>
      <c r="C64" s="35" t="str">
        <f ca="1">IFERROR(__xludf.DUMMYFUNCTION("if(isblank(A64),"""",filter(Moorings!C:C,Moorings!B:B=left(A64,14),Moorings!D:D=D64))"),"SN0008")</f>
        <v>SN0008</v>
      </c>
      <c r="D64" s="38">
        <v>2</v>
      </c>
      <c r="E64" s="35" t="str">
        <f ca="1">IFERROR(__xludf.DUMMYFUNCTION("if(isblank(A64),"""",filter(Moorings!A:A,Moorings!B:B=A64,Moorings!D:D=D64))"),"A00163")</f>
        <v>A00163</v>
      </c>
      <c r="F64" s="35" t="str">
        <f ca="1">IFERROR(__xludf.DUMMYFUNCTION("if(isblank(A64),"""",filter(Moorings!C:C,Moorings!B:B=A64,Moorings!D:D=D64))"),"16P71879-7249")</f>
        <v>16P71879-7249</v>
      </c>
      <c r="G64" s="34" t="s">
        <v>100</v>
      </c>
      <c r="H64" s="34">
        <v>2.67025E-6</v>
      </c>
      <c r="I64" s="32"/>
      <c r="J64" s="33"/>
    </row>
    <row r="65" spans="1:10" ht="15.75" customHeight="1" x14ac:dyDescent="0.25">
      <c r="A65" s="42" t="s">
        <v>46</v>
      </c>
      <c r="B65" s="35" t="str">
        <f ca="1">IFERROR(__xludf.DUMMYFUNCTION("if(isblank(A65),"""",filter(Moorings!A:A,Moorings!B:B=left(A65,14),Moorings!D:D=D65))"),"N00281")</f>
        <v>N00281</v>
      </c>
      <c r="C65" s="35" t="str">
        <f ca="1">IFERROR(__xludf.DUMMYFUNCTION("if(isblank(A65),"""",filter(Moorings!C:C,Moorings!B:B=left(A65,14),Moorings!D:D=D65))"),"SN0008")</f>
        <v>SN0008</v>
      </c>
      <c r="D65" s="38">
        <v>2</v>
      </c>
      <c r="E65" s="35" t="str">
        <f ca="1">IFERROR(__xludf.DUMMYFUNCTION("if(isblank(A65),"""",filter(Moorings!A:A,Moorings!B:B=A65,Moorings!D:D=D65))"),"A00163")</f>
        <v>A00163</v>
      </c>
      <c r="F65" s="35" t="str">
        <f ca="1">IFERROR(__xludf.DUMMYFUNCTION("if(isblank(A65),"""",filter(Moorings!C:C,Moorings!B:B=A65,Moorings!D:D=D65))"),"16P71879-7249")</f>
        <v>16P71879-7249</v>
      </c>
      <c r="G65" s="34" t="s">
        <v>101</v>
      </c>
      <c r="H65" s="34">
        <v>1.7187799999999999E-9</v>
      </c>
      <c r="I65" s="32"/>
      <c r="J65" s="33"/>
    </row>
    <row r="66" spans="1:10" ht="15.75" customHeight="1" x14ac:dyDescent="0.25">
      <c r="A66" s="42" t="s">
        <v>46</v>
      </c>
      <c r="B66" s="35" t="str">
        <f ca="1">IFERROR(__xludf.DUMMYFUNCTION("if(isblank(A66),"""",filter(Moorings!A:A,Moorings!B:B=left(A66,14),Moorings!D:D=D66))"),"N00281")</f>
        <v>N00281</v>
      </c>
      <c r="C66" s="35" t="str">
        <f ca="1">IFERROR(__xludf.DUMMYFUNCTION("if(isblank(A66),"""",filter(Moorings!C:C,Moorings!B:B=left(A66,14),Moorings!D:D=D66))"),"SN0008")</f>
        <v>SN0008</v>
      </c>
      <c r="D66" s="38">
        <v>2</v>
      </c>
      <c r="E66" s="35" t="str">
        <f ca="1">IFERROR(__xludf.DUMMYFUNCTION("if(isblank(A66),"""",filter(Moorings!A:A,Moorings!B:B=A66,Moorings!D:D=D66))"),"A00163")</f>
        <v>A00163</v>
      </c>
      <c r="F66" s="35" t="str">
        <f ca="1">IFERROR(__xludf.DUMMYFUNCTION("if(isblank(A66),"""",filter(Moorings!C:C,Moorings!B:B=A66,Moorings!D:D=D66))"),"16P71879-7249")</f>
        <v>16P71879-7249</v>
      </c>
      <c r="G66" s="34" t="s">
        <v>102</v>
      </c>
      <c r="H66" s="34">
        <v>0</v>
      </c>
      <c r="I66" s="32"/>
      <c r="J66" s="33"/>
    </row>
    <row r="67" spans="1:10" ht="15.75" customHeight="1" x14ac:dyDescent="0.25">
      <c r="A67" s="34"/>
      <c r="B67" s="30" t="str">
        <f ca="1">IFERROR(__xludf.DUMMYFUNCTION("if(isblank(A67),"""",filter(Moorings!A:A,Moorings!B:B=left(A67,14),Moorings!D:D=D67))"),"")</f>
        <v/>
      </c>
      <c r="C67" s="30" t="str">
        <f ca="1">IFERROR(__xludf.DUMMYFUNCTION("if(isblank(A67),"""",filter(Moorings!C:C,Moorings!B:B=left(A67,14),Moorings!D:D=D67))"),"")</f>
        <v/>
      </c>
      <c r="D67" s="38"/>
      <c r="E67" s="30" t="str">
        <f ca="1">IFERROR(__xludf.DUMMYFUNCTION("if(isblank(A67),"""",filter(Moorings!A:A,Moorings!B:B=A67,Moorings!D:D=D67))"),"")</f>
        <v/>
      </c>
      <c r="F67" s="30" t="str">
        <f ca="1">IFERROR(__xludf.DUMMYFUNCTION("if(isblank(A67),"""",filter(Moorings!C:C,Moorings!B:B=A67,Moorings!D:D=D67))"),"")</f>
        <v/>
      </c>
      <c r="G67" s="34"/>
      <c r="H67" s="34"/>
      <c r="I67" s="32"/>
      <c r="J67" s="33"/>
    </row>
    <row r="68" spans="1:10" ht="15.75" customHeight="1" x14ac:dyDescent="0.25">
      <c r="A68" s="39" t="s">
        <v>44</v>
      </c>
      <c r="B68" s="35" t="str">
        <f ca="1">IFERROR(__xludf.DUMMYFUNCTION("if(isblank(A68),"""",filter(Moorings!A:A,Moorings!B:B=left(A68,14),Moorings!D:D=D68))"),"ATAPL-65310-030-0005")</f>
        <v>ATAPL-65310-030-0005</v>
      </c>
      <c r="C68" s="35" t="str">
        <f ca="1">IFERROR(__xludf.DUMMYFUNCTION("if(isblank(A68),"""",filter(Moorings!C:C,Moorings!B:B=left(A68,14),Moorings!D:D=D68))"),"SN0005")</f>
        <v>SN0005</v>
      </c>
      <c r="D68" s="36">
        <v>1</v>
      </c>
      <c r="E68" s="35" t="str">
        <f ca="1">IFERROR(__xludf.DUMMYFUNCTION("if(isblank(A68),"""",filter(Moorings!A:A,Moorings!B:B=A68,Moorings!D:D=D68))"),"A00171")</f>
        <v>A00171</v>
      </c>
      <c r="F68" s="35" t="str">
        <f ca="1">IFERROR(__xludf.DUMMYFUNCTION("if(isblank(A68),"""",filter(Moorings!C:C,Moorings!B:B=A68,Moorings!D:D=D68))"),"133")</f>
        <v>133</v>
      </c>
      <c r="G68" s="39" t="s">
        <v>77</v>
      </c>
      <c r="H68" s="39">
        <v>44.369586669999997</v>
      </c>
      <c r="I68" s="32"/>
      <c r="J68" s="33"/>
    </row>
    <row r="69" spans="1:10" ht="15.75" customHeight="1" x14ac:dyDescent="0.25">
      <c r="A69" s="39" t="s">
        <v>44</v>
      </c>
      <c r="B69" s="35" t="str">
        <f ca="1">IFERROR(__xludf.DUMMYFUNCTION("if(isblank(A69),"""",filter(Moorings!A:A,Moorings!B:B=left(A69,14),Moorings!D:D=D69))"),"ATAPL-65310-030-0005")</f>
        <v>ATAPL-65310-030-0005</v>
      </c>
      <c r="C69" s="35" t="str">
        <f ca="1">IFERROR(__xludf.DUMMYFUNCTION("if(isblank(A69),"""",filter(Moorings!C:C,Moorings!B:B=left(A69,14),Moorings!D:D=D69))"),"SN0005")</f>
        <v>SN0005</v>
      </c>
      <c r="D69" s="36">
        <v>1</v>
      </c>
      <c r="E69" s="35" t="str">
        <f ca="1">IFERROR(__xludf.DUMMYFUNCTION("if(isblank(A69),"""",filter(Moorings!A:A,Moorings!B:B=A69,Moorings!D:D=D69))"),"A00171")</f>
        <v>A00171</v>
      </c>
      <c r="F69" s="35" t="str">
        <f ca="1">IFERROR(__xludf.DUMMYFUNCTION("if(isblank(A69),"""",filter(Moorings!C:C,Moorings!B:B=A69,Moorings!D:D=D69))"),"133")</f>
        <v>133</v>
      </c>
      <c r="G69" s="39" t="s">
        <v>78</v>
      </c>
      <c r="H69" s="39">
        <v>-124.95373669999999</v>
      </c>
      <c r="I69" s="32"/>
      <c r="J69" s="33"/>
    </row>
    <row r="70" spans="1:10" ht="15.75" customHeight="1" x14ac:dyDescent="0.25">
      <c r="A70" s="39" t="s">
        <v>44</v>
      </c>
      <c r="B70" s="35" t="str">
        <f ca="1">IFERROR(__xludf.DUMMYFUNCTION("if(isblank(A70),"""",filter(Moorings!A:A,Moorings!B:B=left(A70,14),Moorings!D:D=D70))"),"ATAPL-65310-030-0005")</f>
        <v>ATAPL-65310-030-0005</v>
      </c>
      <c r="C70" s="35" t="str">
        <f ca="1">IFERROR(__xludf.DUMMYFUNCTION("if(isblank(A70),"""",filter(Moorings!C:C,Moorings!B:B=left(A70,14),Moorings!D:D=D70))"),"SN0005")</f>
        <v>SN0005</v>
      </c>
      <c r="D70" s="36">
        <v>1</v>
      </c>
      <c r="E70" s="35" t="str">
        <f ca="1">IFERROR(__xludf.DUMMYFUNCTION("if(isblank(A70),"""",filter(Moorings!A:A,Moorings!B:B=A70,Moorings!D:D=D70))"),"A00171")</f>
        <v>A00171</v>
      </c>
      <c r="F70" s="35" t="str">
        <f ca="1">IFERROR(__xludf.DUMMYFUNCTION("if(isblank(A70),"""",filter(Moorings!C:C,Moorings!B:B=A70,Moorings!D:D=D70))"),"133")</f>
        <v>133</v>
      </c>
      <c r="G70" s="39" t="s">
        <v>103</v>
      </c>
      <c r="H70" s="39" t="s">
        <v>104</v>
      </c>
      <c r="I70" s="32"/>
      <c r="J70" s="33"/>
    </row>
    <row r="71" spans="1:10" ht="15.75" customHeight="1" x14ac:dyDescent="0.25">
      <c r="A71" s="34"/>
      <c r="B71" s="30" t="str">
        <f ca="1">IFERROR(__xludf.DUMMYFUNCTION("if(isblank(A71),"""",filter(Moorings!A:A,Moorings!B:B=left(A71,14),Moorings!D:D=D71))"),"")</f>
        <v/>
      </c>
      <c r="C71" s="30" t="str">
        <f ca="1">IFERROR(__xludf.DUMMYFUNCTION("if(isblank(A71),"""",filter(Moorings!C:C,Moorings!B:B=left(A71,14),Moorings!D:D=D71))"),"")</f>
        <v/>
      </c>
      <c r="D71" s="38"/>
      <c r="E71" s="30" t="str">
        <f ca="1">IFERROR(__xludf.DUMMYFUNCTION("if(isblank(A71),"""",filter(Moorings!A:A,Moorings!B:B=A71,Moorings!D:D=D71))"),"")</f>
        <v/>
      </c>
      <c r="F71" s="30" t="str">
        <f ca="1">IFERROR(__xludf.DUMMYFUNCTION("if(isblank(A71),"""",filter(Moorings!C:C,Moorings!B:B=A71,Moorings!D:D=D71))"),"")</f>
        <v/>
      </c>
      <c r="G71" s="34"/>
      <c r="H71" s="34"/>
      <c r="I71" s="32"/>
      <c r="J71" s="33"/>
    </row>
    <row r="72" spans="1:10" ht="15.75" customHeight="1" x14ac:dyDescent="0.25">
      <c r="A72" s="34" t="s">
        <v>44</v>
      </c>
      <c r="B72" s="35" t="str">
        <f ca="1">IFERROR(__xludf.DUMMYFUNCTION("if(isblank(A72),"""",filter(Moorings!A:A,Moorings!B:B=left(A72,14),Moorings!D:D=D72))"),"N00281")</f>
        <v>N00281</v>
      </c>
      <c r="C72" s="35" t="str">
        <f ca="1">IFERROR(__xludf.DUMMYFUNCTION("if(isblank(A72),"""",filter(Moorings!C:C,Moorings!B:B=left(A72,14),Moorings!D:D=D72))"),"SN0008")</f>
        <v>SN0008</v>
      </c>
      <c r="D72" s="38">
        <v>2</v>
      </c>
      <c r="E72" s="35" t="str">
        <f ca="1">IFERROR(__xludf.DUMMYFUNCTION("if(isblank(A72),"""",filter(Moorings!A:A,Moorings!B:B=A72,Moorings!D:D=D72))"),"ATOSU-58320-00022")</f>
        <v>ATOSU-58320-00022</v>
      </c>
      <c r="F72" s="35" t="str">
        <f ca="1">IFERROR(__xludf.DUMMYFUNCTION("if(isblank(A72),"""",filter(Moorings!C:C,Moorings!B:B=A72,Moorings!D:D=D72))"),"381")</f>
        <v>381</v>
      </c>
      <c r="G72" s="34" t="s">
        <v>77</v>
      </c>
      <c r="H72" s="34">
        <v>44.369586666666599</v>
      </c>
      <c r="I72" s="32"/>
      <c r="J72" s="33"/>
    </row>
    <row r="73" spans="1:10" ht="15.75" customHeight="1" x14ac:dyDescent="0.25">
      <c r="A73" s="34" t="s">
        <v>44</v>
      </c>
      <c r="B73" s="35" t="str">
        <f ca="1">IFERROR(__xludf.DUMMYFUNCTION("if(isblank(A73),"""",filter(Moorings!A:A,Moorings!B:B=left(A73,14),Moorings!D:D=D73))"),"N00281")</f>
        <v>N00281</v>
      </c>
      <c r="C73" s="35" t="str">
        <f ca="1">IFERROR(__xludf.DUMMYFUNCTION("if(isblank(A73),"""",filter(Moorings!C:C,Moorings!B:B=left(A73,14),Moorings!D:D=D73))"),"SN0008")</f>
        <v>SN0008</v>
      </c>
      <c r="D73" s="38">
        <v>2</v>
      </c>
      <c r="E73" s="35" t="str">
        <f ca="1">IFERROR(__xludf.DUMMYFUNCTION("if(isblank(A73),"""",filter(Moorings!A:A,Moorings!B:B=A73,Moorings!D:D=D73))"),"ATOSU-58320-00022")</f>
        <v>ATOSU-58320-00022</v>
      </c>
      <c r="F73" s="35" t="str">
        <f ca="1">IFERROR(__xludf.DUMMYFUNCTION("if(isblank(A73),"""",filter(Moorings!C:C,Moorings!B:B=A73,Moorings!D:D=D73))"),"381")</f>
        <v>381</v>
      </c>
      <c r="G73" s="34" t="s">
        <v>78</v>
      </c>
      <c r="H73" s="34">
        <v>-124.953736666666</v>
      </c>
      <c r="I73" s="32"/>
      <c r="J73" s="33"/>
    </row>
    <row r="74" spans="1:10" ht="15.75" customHeight="1" x14ac:dyDescent="0.25">
      <c r="A74" s="34" t="s">
        <v>44</v>
      </c>
      <c r="B74" s="35" t="str">
        <f ca="1">IFERROR(__xludf.DUMMYFUNCTION("if(isblank(A74),"""",filter(Moorings!A:A,Moorings!B:B=left(A74,14),Moorings!D:D=D74))"),"N00281")</f>
        <v>N00281</v>
      </c>
      <c r="C74" s="35" t="str">
        <f ca="1">IFERROR(__xludf.DUMMYFUNCTION("if(isblank(A74),"""",filter(Moorings!C:C,Moorings!B:B=left(A74,14),Moorings!D:D=D74))"),"SN0008")</f>
        <v>SN0008</v>
      </c>
      <c r="D74" s="38">
        <v>2</v>
      </c>
      <c r="E74" s="35" t="str">
        <f ca="1">IFERROR(__xludf.DUMMYFUNCTION("if(isblank(A74),"""",filter(Moorings!A:A,Moorings!B:B=A74,Moorings!D:D=D74))"),"ATOSU-58320-00022")</f>
        <v>ATOSU-58320-00022</v>
      </c>
      <c r="F74" s="35" t="str">
        <f ca="1">IFERROR(__xludf.DUMMYFUNCTION("if(isblank(A74),"""",filter(Moorings!C:C,Moorings!B:B=A74,Moorings!D:D=D74))"),"381")</f>
        <v>381</v>
      </c>
      <c r="G74" s="34" t="s">
        <v>103</v>
      </c>
      <c r="H74" s="34" t="s">
        <v>105</v>
      </c>
      <c r="I74" s="37" t="s">
        <v>106</v>
      </c>
      <c r="J74" s="33"/>
    </row>
    <row r="75" spans="1:10" ht="15.75" customHeight="1" x14ac:dyDescent="0.25">
      <c r="A75" s="34"/>
      <c r="B75" s="30" t="str">
        <f ca="1">IFERROR(__xludf.DUMMYFUNCTION("if(isblank(A75),"""",filter(Moorings!A:A,Moorings!B:B=left(A75,14),Moorings!D:D=D75))"),"")</f>
        <v/>
      </c>
      <c r="C75" s="30" t="str">
        <f ca="1">IFERROR(__xludf.DUMMYFUNCTION("if(isblank(A75),"""",filter(Moorings!C:C,Moorings!B:B=left(A75,14),Moorings!D:D=D75))"),"")</f>
        <v/>
      </c>
      <c r="D75" s="38"/>
      <c r="E75" s="30" t="str">
        <f ca="1">IFERROR(__xludf.DUMMYFUNCTION("if(isblank(A75),"""",filter(Moorings!A:A,Moorings!B:B=A75,Moorings!D:D=D75))"),"")</f>
        <v/>
      </c>
      <c r="F75" s="30" t="str">
        <f ca="1">IFERROR(__xludf.DUMMYFUNCTION("if(isblank(A75),"""",filter(Moorings!C:C,Moorings!B:B=A75,Moorings!D:D=D75))"),"")</f>
        <v/>
      </c>
      <c r="G75" s="34"/>
      <c r="H75" s="34"/>
      <c r="I75" s="32"/>
      <c r="J75" s="33"/>
    </row>
    <row r="76" spans="1:10" ht="15.75" customHeight="1" x14ac:dyDescent="0.25">
      <c r="A76" s="43" t="s">
        <v>42</v>
      </c>
      <c r="B76" s="35" t="str">
        <f ca="1">IFERROR(__xludf.DUMMYFUNCTION("if(isblank(A76),"""",filter(Moorings!A:A,Moorings!B:B=left(A76,14),Moorings!D:D=D76))"),"ATAPL-65310-030-0005")</f>
        <v>ATAPL-65310-030-0005</v>
      </c>
      <c r="C76" s="35" t="str">
        <f ca="1">IFERROR(__xludf.DUMMYFUNCTION("if(isblank(A76),"""",filter(Moorings!C:C,Moorings!B:B=left(A76,14),Moorings!D:D=D76))"),"SN0005")</f>
        <v>SN0005</v>
      </c>
      <c r="D76" s="44">
        <v>1</v>
      </c>
      <c r="E76" s="35" t="str">
        <f ca="1">IFERROR(__xludf.DUMMYFUNCTION("if(isblank(A76),"""",filter(Moorings!A:A,Moorings!B:B=A76,Moorings!D:D=D76))"),"A00059")</f>
        <v>A00059</v>
      </c>
      <c r="F76" s="35" t="str">
        <f ca="1">IFERROR(__xludf.DUMMYFUNCTION("if(isblank(A76),"""",filter(Moorings!C:C,Moorings!B:B=A76,Moorings!D:D=D76))"),"8159")</f>
        <v>8159</v>
      </c>
      <c r="G76" s="43" t="s">
        <v>77</v>
      </c>
      <c r="H76" s="39">
        <v>44.369586669999997</v>
      </c>
      <c r="I76" s="45"/>
      <c r="J76" s="33"/>
    </row>
    <row r="77" spans="1:10" ht="15.75" customHeight="1" x14ac:dyDescent="0.25">
      <c r="A77" s="43" t="s">
        <v>42</v>
      </c>
      <c r="B77" s="35" t="str">
        <f ca="1">IFERROR(__xludf.DUMMYFUNCTION("if(isblank(A77),"""",filter(Moorings!A:A,Moorings!B:B=left(A77,14),Moorings!D:D=D77))"),"ATAPL-65310-030-0005")</f>
        <v>ATAPL-65310-030-0005</v>
      </c>
      <c r="C77" s="35" t="str">
        <f ca="1">IFERROR(__xludf.DUMMYFUNCTION("if(isblank(A77),"""",filter(Moorings!C:C,Moorings!B:B=left(A77,14),Moorings!D:D=D77))"),"SN0005")</f>
        <v>SN0005</v>
      </c>
      <c r="D77" s="44">
        <v>1</v>
      </c>
      <c r="E77" s="35" t="str">
        <f ca="1">IFERROR(__xludf.DUMMYFUNCTION("if(isblank(A77),"""",filter(Moorings!A:A,Moorings!B:B=A77,Moorings!D:D=D77))"),"A00059")</f>
        <v>A00059</v>
      </c>
      <c r="F77" s="35" t="str">
        <f ca="1">IFERROR(__xludf.DUMMYFUNCTION("if(isblank(A77),"""",filter(Moorings!C:C,Moorings!B:B=A77,Moorings!D:D=D77))"),"8159")</f>
        <v>8159</v>
      </c>
      <c r="G77" s="43" t="s">
        <v>78</v>
      </c>
      <c r="H77" s="39">
        <v>-124.95373669999999</v>
      </c>
      <c r="I77" s="45"/>
      <c r="J77" s="33"/>
    </row>
    <row r="78" spans="1:10" ht="15.75" customHeight="1" x14ac:dyDescent="0.25">
      <c r="A78" s="42"/>
      <c r="B78" s="30" t="str">
        <f ca="1">IFERROR(__xludf.DUMMYFUNCTION("if(isblank(A78),"""",filter(Moorings!A:A,Moorings!B:B=left(A78,14),Moorings!D:D=D78))"),"")</f>
        <v/>
      </c>
      <c r="C78" s="30" t="str">
        <f ca="1">IFERROR(__xludf.DUMMYFUNCTION("if(isblank(A78),"""",filter(Moorings!C:C,Moorings!B:B=left(A78,14),Moorings!D:D=D78))"),"")</f>
        <v/>
      </c>
      <c r="D78" s="29"/>
      <c r="E78" s="30" t="str">
        <f ca="1">IFERROR(__xludf.DUMMYFUNCTION("if(isblank(A78),"""",filter(Moorings!A:A,Moorings!B:B=A78,Moorings!D:D=D78))"),"")</f>
        <v/>
      </c>
      <c r="F78" s="30" t="str">
        <f ca="1">IFERROR(__xludf.DUMMYFUNCTION("if(isblank(A78),"""",filter(Moorings!C:C,Moorings!B:B=A78,Moorings!D:D=D78))"),"")</f>
        <v/>
      </c>
      <c r="G78" s="42"/>
      <c r="H78" s="34"/>
      <c r="I78" s="45"/>
      <c r="J78" s="33"/>
    </row>
    <row r="79" spans="1:10" ht="15.75" customHeight="1" x14ac:dyDescent="0.25">
      <c r="A79" s="42" t="s">
        <v>42</v>
      </c>
      <c r="B79" s="35" t="str">
        <f ca="1">IFERROR(__xludf.DUMMYFUNCTION("if(isblank(A79),"""",filter(Moorings!A:A,Moorings!B:B=left(A79,14),Moorings!D:D=D79))"),"N00281")</f>
        <v>N00281</v>
      </c>
      <c r="C79" s="35" t="str">
        <f ca="1">IFERROR(__xludf.DUMMYFUNCTION("if(isblank(A79),"""",filter(Moorings!C:C,Moorings!B:B=left(A79,14),Moorings!D:D=D79))"),"SN0008")</f>
        <v>SN0008</v>
      </c>
      <c r="D79" s="29">
        <v>2</v>
      </c>
      <c r="E79" s="35" t="str">
        <f ca="1">IFERROR(__xludf.DUMMYFUNCTION("if(isblank(A79),"""",filter(Moorings!A:A,Moorings!B:B=A79,Moorings!D:D=D79))"),"ATOSU-69829-00002")</f>
        <v>ATOSU-69829-00002</v>
      </c>
      <c r="F79" s="35" t="str">
        <f ca="1">IFERROR(__xludf.DUMMYFUNCTION("if(isblank(A79),"""",filter(Moorings!C:C,Moorings!B:B=A79,Moorings!D:D=D79))"),"5156")</f>
        <v>5156</v>
      </c>
      <c r="G79" s="42" t="s">
        <v>77</v>
      </c>
      <c r="H79" s="34">
        <v>44.369586666666599</v>
      </c>
      <c r="I79" s="45"/>
      <c r="J79" s="33"/>
    </row>
    <row r="80" spans="1:10" ht="15.75" customHeight="1" x14ac:dyDescent="0.25">
      <c r="A80" s="42" t="s">
        <v>42</v>
      </c>
      <c r="B80" s="35" t="str">
        <f ca="1">IFERROR(__xludf.DUMMYFUNCTION("if(isblank(A80),"""",filter(Moorings!A:A,Moorings!B:B=left(A80,14),Moorings!D:D=D80))"),"N00281")</f>
        <v>N00281</v>
      </c>
      <c r="C80" s="35" t="str">
        <f ca="1">IFERROR(__xludf.DUMMYFUNCTION("if(isblank(A80),"""",filter(Moorings!C:C,Moorings!B:B=left(A80,14),Moorings!D:D=D80))"),"SN0008")</f>
        <v>SN0008</v>
      </c>
      <c r="D80" s="29">
        <v>2</v>
      </c>
      <c r="E80" s="35" t="str">
        <f ca="1">IFERROR(__xludf.DUMMYFUNCTION("if(isblank(A80),"""",filter(Moorings!A:A,Moorings!B:B=A80,Moorings!D:D=D80))"),"ATOSU-69829-00002")</f>
        <v>ATOSU-69829-00002</v>
      </c>
      <c r="F80" s="35" t="str">
        <f ca="1">IFERROR(__xludf.DUMMYFUNCTION("if(isblank(A80),"""",filter(Moorings!C:C,Moorings!B:B=A80,Moorings!D:D=D80))"),"5156")</f>
        <v>5156</v>
      </c>
      <c r="G80" s="42" t="s">
        <v>78</v>
      </c>
      <c r="H80" s="34">
        <v>-124.953736666666</v>
      </c>
      <c r="I80" s="45"/>
      <c r="J80" s="33"/>
    </row>
    <row r="81" spans="1:10" ht="15.75" customHeight="1" x14ac:dyDescent="0.25">
      <c r="A81" s="34"/>
      <c r="B81" s="30" t="str">
        <f ca="1">IFERROR(__xludf.DUMMYFUNCTION("if(isblank(A81),"""",filter(Moorings!A:A,Moorings!B:B=left(A81,14),Moorings!D:D=D81))"),"")</f>
        <v/>
      </c>
      <c r="C81" s="30" t="str">
        <f ca="1">IFERROR(__xludf.DUMMYFUNCTION("if(isblank(A81),"""",filter(Moorings!C:C,Moorings!B:B=left(A81,14),Moorings!D:D=D81))"),"")</f>
        <v/>
      </c>
      <c r="D81" s="38"/>
      <c r="E81" s="30" t="str">
        <f ca="1">IFERROR(__xludf.DUMMYFUNCTION("if(isblank(A81),"""",filter(Moorings!A:A,Moorings!B:B=A81,Moorings!D:D=D81))"),"")</f>
        <v/>
      </c>
      <c r="F81" s="30" t="str">
        <f ca="1">IFERROR(__xludf.DUMMYFUNCTION("if(isblank(A81),"""",filter(Moorings!C:C,Moorings!B:B=A81,Moorings!D:D=D81))"),"")</f>
        <v/>
      </c>
      <c r="G81" s="34"/>
      <c r="H81" s="34"/>
      <c r="I81" s="32"/>
      <c r="J81" s="33"/>
    </row>
    <row r="82" spans="1:10" ht="15.75" customHeight="1" x14ac:dyDescent="0.25">
      <c r="A82" s="39" t="s">
        <v>37</v>
      </c>
      <c r="B82" s="35" t="str">
        <f ca="1">IFERROR(__xludf.DUMMYFUNCTION("if(isblank(A82),"""",filter(Moorings!A:A,Moorings!B:B=left(A82,14),Moorings!D:D=D82))"),"ATAPL-65310-030-0005")</f>
        <v>ATAPL-65310-030-0005</v>
      </c>
      <c r="C82" s="35" t="str">
        <f ca="1">IFERROR(__xludf.DUMMYFUNCTION("if(isblank(A82),"""",filter(Moorings!C:C,Moorings!B:B=left(A82,14),Moorings!D:D=D82))"),"SN0005")</f>
        <v>SN0005</v>
      </c>
      <c r="D82" s="36">
        <v>1</v>
      </c>
      <c r="E82" s="35" t="str">
        <f ca="1">IFERROR(__xludf.DUMMYFUNCTION("if(isblank(A82),"""",filter(Moorings!A:A,Moorings!B:B=A82,Moorings!D:D=D82))"),"A00659")</f>
        <v>A00659</v>
      </c>
      <c r="F82" s="35" t="str">
        <f ca="1">IFERROR(__xludf.DUMMYFUNCTION("if(isblank(A82),"""",filter(Moorings!C:C,Moorings!B:B=A82,Moorings!D:D=D82))"),"C0080")</f>
        <v>C0080</v>
      </c>
      <c r="G82" s="43" t="s">
        <v>107</v>
      </c>
      <c r="H82" s="43">
        <v>3073</v>
      </c>
      <c r="I82" s="32"/>
      <c r="J82" s="33"/>
    </row>
    <row r="83" spans="1:10" ht="15.75" customHeight="1" x14ac:dyDescent="0.25">
      <c r="A83" s="39" t="s">
        <v>37</v>
      </c>
      <c r="B83" s="35" t="str">
        <f ca="1">IFERROR(__xludf.DUMMYFUNCTION("if(isblank(A83),"""",filter(Moorings!A:A,Moorings!B:B=left(A83,14),Moorings!D:D=D83))"),"ATAPL-65310-030-0005")</f>
        <v>ATAPL-65310-030-0005</v>
      </c>
      <c r="C83" s="35" t="str">
        <f ca="1">IFERROR(__xludf.DUMMYFUNCTION("if(isblank(A83),"""",filter(Moorings!C:C,Moorings!B:B=left(A83,14),Moorings!D:D=D83))"),"SN0005")</f>
        <v>SN0005</v>
      </c>
      <c r="D83" s="36">
        <v>1</v>
      </c>
      <c r="E83" s="35" t="str">
        <f ca="1">IFERROR(__xludf.DUMMYFUNCTION("if(isblank(A83),"""",filter(Moorings!A:A,Moorings!B:B=A83,Moorings!D:D=D83))"),"A00659")</f>
        <v>A00659</v>
      </c>
      <c r="F83" s="35" t="str">
        <f ca="1">IFERROR(__xludf.DUMMYFUNCTION("if(isblank(A83),"""",filter(Moorings!C:C,Moorings!B:B=A83,Moorings!D:D=D83))"),"C0080")</f>
        <v>C0080</v>
      </c>
      <c r="G83" s="43" t="s">
        <v>108</v>
      </c>
      <c r="H83" s="43">
        <v>44327</v>
      </c>
      <c r="I83" s="32"/>
      <c r="J83" s="33"/>
    </row>
    <row r="84" spans="1:10" ht="15.75" customHeight="1" x14ac:dyDescent="0.25">
      <c r="A84" s="39" t="s">
        <v>37</v>
      </c>
      <c r="B84" s="35" t="str">
        <f ca="1">IFERROR(__xludf.DUMMYFUNCTION("if(isblank(A84),"""",filter(Moorings!A:A,Moorings!B:B=left(A84,14),Moorings!D:D=D84))"),"ATAPL-65310-030-0005")</f>
        <v>ATAPL-65310-030-0005</v>
      </c>
      <c r="C84" s="35" t="str">
        <f ca="1">IFERROR(__xludf.DUMMYFUNCTION("if(isblank(A84),"""",filter(Moorings!C:C,Moorings!B:B=left(A84,14),Moorings!D:D=D84))"),"SN0005")</f>
        <v>SN0005</v>
      </c>
      <c r="D84" s="36">
        <v>1</v>
      </c>
      <c r="E84" s="35" t="str">
        <f ca="1">IFERROR(__xludf.DUMMYFUNCTION("if(isblank(A84),"""",filter(Moorings!A:A,Moorings!B:B=A84,Moorings!D:D=D84))"),"A00659")</f>
        <v>A00659</v>
      </c>
      <c r="F84" s="35" t="str">
        <f ca="1">IFERROR(__xludf.DUMMYFUNCTION("if(isblank(A84),"""",filter(Moorings!C:C,Moorings!B:B=A84,Moorings!D:D=D84))"),"C0080")</f>
        <v>C0080</v>
      </c>
      <c r="G84" s="43" t="s">
        <v>109</v>
      </c>
      <c r="H84" s="43">
        <v>19706</v>
      </c>
      <c r="I84" s="32"/>
      <c r="J84" s="33"/>
    </row>
    <row r="85" spans="1:10" ht="15.75" customHeight="1" x14ac:dyDescent="0.25">
      <c r="A85" s="39" t="s">
        <v>37</v>
      </c>
      <c r="B85" s="35" t="str">
        <f ca="1">IFERROR(__xludf.DUMMYFUNCTION("if(isblank(A85),"""",filter(Moorings!A:A,Moorings!B:B=left(A85,14),Moorings!D:D=D85))"),"ATAPL-65310-030-0005")</f>
        <v>ATAPL-65310-030-0005</v>
      </c>
      <c r="C85" s="35" t="str">
        <f ca="1">IFERROR(__xludf.DUMMYFUNCTION("if(isblank(A85),"""",filter(Moorings!C:C,Moorings!B:B=left(A85,14),Moorings!D:D=D85))"),"SN0005")</f>
        <v>SN0005</v>
      </c>
      <c r="D85" s="36">
        <v>1</v>
      </c>
      <c r="E85" s="35" t="str">
        <f ca="1">IFERROR(__xludf.DUMMYFUNCTION("if(isblank(A85),"""",filter(Moorings!A:A,Moorings!B:B=A85,Moorings!D:D=D85))"),"A00659")</f>
        <v>A00659</v>
      </c>
      <c r="F85" s="35" t="str">
        <f ca="1">IFERROR(__xludf.DUMMYFUNCTION("if(isblank(A85),"""",filter(Moorings!C:C,Moorings!B:B=A85,Moorings!D:D=D85))"),"C0080")</f>
        <v>C0080</v>
      </c>
      <c r="G85" s="43" t="s">
        <v>110</v>
      </c>
      <c r="H85" s="43">
        <v>34</v>
      </c>
      <c r="I85" s="32"/>
      <c r="J85" s="33"/>
    </row>
    <row r="86" spans="1:10" ht="15.75" customHeight="1" x14ac:dyDescent="0.25">
      <c r="A86" s="39" t="s">
        <v>37</v>
      </c>
      <c r="B86" s="35" t="str">
        <f ca="1">IFERROR(__xludf.DUMMYFUNCTION("if(isblank(A86),"""",filter(Moorings!A:A,Moorings!B:B=left(A86,14),Moorings!D:D=D86))"),"ATAPL-65310-030-0005")</f>
        <v>ATAPL-65310-030-0005</v>
      </c>
      <c r="C86" s="35" t="str">
        <f ca="1">IFERROR(__xludf.DUMMYFUNCTION("if(isblank(A86),"""",filter(Moorings!C:C,Moorings!B:B=left(A86,14),Moorings!D:D=D86))"),"SN0005")</f>
        <v>SN0005</v>
      </c>
      <c r="D86" s="36">
        <v>1</v>
      </c>
      <c r="E86" s="35" t="str">
        <f ca="1">IFERROR(__xludf.DUMMYFUNCTION("if(isblank(A86),"""",filter(Moorings!A:A,Moorings!B:B=A86,Moorings!D:D=D86))"),"A00659")</f>
        <v>A00659</v>
      </c>
      <c r="F86" s="35" t="str">
        <f ca="1">IFERROR(__xludf.DUMMYFUNCTION("if(isblank(A86),"""",filter(Moorings!C:C,Moorings!B:B=A86,Moorings!D:D=D86))"),"C0080")</f>
        <v>C0080</v>
      </c>
      <c r="G86" s="43" t="s">
        <v>111</v>
      </c>
      <c r="H86" s="43">
        <v>15.79</v>
      </c>
      <c r="I86" s="32"/>
      <c r="J86" s="33"/>
    </row>
    <row r="87" spans="1:10" ht="15.75" customHeight="1" x14ac:dyDescent="0.25">
      <c r="A87" s="39" t="s">
        <v>37</v>
      </c>
      <c r="B87" s="35" t="str">
        <f ca="1">IFERROR(__xludf.DUMMYFUNCTION("if(isblank(A87),"""",filter(Moorings!A:A,Moorings!B:B=left(A87,14),Moorings!D:D=D87))"),"ATAPL-65310-030-0005")</f>
        <v>ATAPL-65310-030-0005</v>
      </c>
      <c r="C87" s="35" t="str">
        <f ca="1">IFERROR(__xludf.DUMMYFUNCTION("if(isblank(A87),"""",filter(Moorings!C:C,Moorings!B:B=left(A87,14),Moorings!D:D=D87))"),"SN0005")</f>
        <v>SN0005</v>
      </c>
      <c r="D87" s="36">
        <v>1</v>
      </c>
      <c r="E87" s="35" t="str">
        <f ca="1">IFERROR(__xludf.DUMMYFUNCTION("if(isblank(A87),"""",filter(Moorings!A:A,Moorings!B:B=A87,Moorings!D:D=D87))"),"A00659")</f>
        <v>A00659</v>
      </c>
      <c r="F87" s="35" t="str">
        <f ca="1">IFERROR(__xludf.DUMMYFUNCTION("if(isblank(A87),"""",filter(Moorings!C:C,Moorings!B:B=A87,Moorings!D:D=D87))"),"C0080")</f>
        <v>C0080</v>
      </c>
      <c r="G87" s="43" t="s">
        <v>112</v>
      </c>
      <c r="H87" s="43">
        <v>8.3799999999999999E-2</v>
      </c>
      <c r="I87" s="32"/>
      <c r="J87" s="33"/>
    </row>
    <row r="88" spans="1:10" ht="15.75" customHeight="1" x14ac:dyDescent="0.25">
      <c r="A88" s="39" t="s">
        <v>37</v>
      </c>
      <c r="B88" s="35" t="str">
        <f ca="1">IFERROR(__xludf.DUMMYFUNCTION("if(isblank(A88),"""",filter(Moorings!A:A,Moorings!B:B=left(A88,14),Moorings!D:D=D88))"),"ATAPL-65310-030-0005")</f>
        <v>ATAPL-65310-030-0005</v>
      </c>
      <c r="C88" s="35" t="str">
        <f ca="1">IFERROR(__xludf.DUMMYFUNCTION("if(isblank(A88),"""",filter(Moorings!C:C,Moorings!B:B=left(A88,14),Moorings!D:D=D88))"),"SN0005")</f>
        <v>SN0005</v>
      </c>
      <c r="D88" s="36">
        <v>1</v>
      </c>
      <c r="E88" s="35" t="str">
        <f ca="1">IFERROR(__xludf.DUMMYFUNCTION("if(isblank(A88),"""",filter(Moorings!A:A,Moorings!B:B=A88,Moorings!D:D=D88))"),"A00659")</f>
        <v>A00659</v>
      </c>
      <c r="F88" s="35" t="str">
        <f ca="1">IFERROR(__xludf.DUMMYFUNCTION("if(isblank(A88),"""",filter(Moorings!C:C,Moorings!B:B=A88,Moorings!D:D=D88))"),"C0080")</f>
        <v>C0080</v>
      </c>
      <c r="G88" s="43" t="s">
        <v>113</v>
      </c>
      <c r="H88" s="43">
        <v>0.2611</v>
      </c>
      <c r="I88" s="32"/>
      <c r="J88" s="33"/>
    </row>
    <row r="89" spans="1:10" ht="15.75" customHeight="1" x14ac:dyDescent="0.25">
      <c r="A89" s="39" t="s">
        <v>37</v>
      </c>
      <c r="B89" s="35" t="str">
        <f ca="1">IFERROR(__xludf.DUMMYFUNCTION("if(isblank(A89),"""",filter(Moorings!A:A,Moorings!B:B=left(A89,14),Moorings!D:D=D89))"),"ATAPL-65310-030-0005")</f>
        <v>ATAPL-65310-030-0005</v>
      </c>
      <c r="C89" s="35" t="str">
        <f ca="1">IFERROR(__xludf.DUMMYFUNCTION("if(isblank(A89),"""",filter(Moorings!C:C,Moorings!B:B=left(A89,14),Moorings!D:D=D89))"),"SN0005")</f>
        <v>SN0005</v>
      </c>
      <c r="D89" s="36">
        <v>1</v>
      </c>
      <c r="E89" s="35" t="str">
        <f ca="1">IFERROR(__xludf.DUMMYFUNCTION("if(isblank(A89),"""",filter(Moorings!A:A,Moorings!B:B=A89,Moorings!D:D=D89))"),"A00659")</f>
        <v>A00659</v>
      </c>
      <c r="F89" s="35" t="str">
        <f ca="1">IFERROR(__xludf.DUMMYFUNCTION("if(isblank(A89),"""",filter(Moorings!C:C,Moorings!B:B=A89,Moorings!D:D=D89))"),"C0080")</f>
        <v>C0080</v>
      </c>
      <c r="G89" s="43" t="s">
        <v>114</v>
      </c>
      <c r="H89" s="43">
        <v>-0.82699999999999996</v>
      </c>
      <c r="I89" s="32"/>
      <c r="J89" s="33"/>
    </row>
    <row r="90" spans="1:10" ht="15.75" customHeight="1" x14ac:dyDescent="0.25">
      <c r="A90" s="34"/>
      <c r="B90" s="30" t="str">
        <f ca="1">IFERROR(__xludf.DUMMYFUNCTION("if(isblank(A90),"""",filter(Moorings!A:A,Moorings!B:B=left(A90,14),Moorings!D:D=D90))"),"")</f>
        <v/>
      </c>
      <c r="C90" s="30" t="str">
        <f ca="1">IFERROR(__xludf.DUMMYFUNCTION("if(isblank(A90),"""",filter(Moorings!C:C,Moorings!B:B=left(A90,14),Moorings!D:D=D90))"),"")</f>
        <v/>
      </c>
      <c r="D90" s="38"/>
      <c r="E90" s="30" t="str">
        <f ca="1">IFERROR(__xludf.DUMMYFUNCTION("if(isblank(A90),"""",filter(Moorings!A:A,Moorings!B:B=A90,Moorings!D:D=D90))"),"")</f>
        <v/>
      </c>
      <c r="F90" s="30" t="str">
        <f ca="1">IFERROR(__xludf.DUMMYFUNCTION("if(isblank(A90),"""",filter(Moorings!C:C,Moorings!B:B=A90,Moorings!D:D=D90))"),"")</f>
        <v/>
      </c>
      <c r="G90" s="42"/>
      <c r="H90" s="42"/>
      <c r="I90" s="32"/>
      <c r="J90" s="33"/>
    </row>
    <row r="91" spans="1:10" ht="15.75" customHeight="1" x14ac:dyDescent="0.25">
      <c r="A91" s="34" t="s">
        <v>37</v>
      </c>
      <c r="B91" s="35" t="str">
        <f ca="1">IFERROR(__xludf.DUMMYFUNCTION("if(isblank(A91),"""",filter(Moorings!A:A,Moorings!B:B=left(A91,14),Moorings!D:D=D91))"),"N00281")</f>
        <v>N00281</v>
      </c>
      <c r="C91" s="35" t="str">
        <f ca="1">IFERROR(__xludf.DUMMYFUNCTION("if(isblank(A91),"""",filter(Moorings!C:C,Moorings!B:B=left(A91,14),Moorings!D:D=D91))"),"SN0008")</f>
        <v>SN0008</v>
      </c>
      <c r="D91" s="38">
        <v>2</v>
      </c>
      <c r="E91" s="35" t="str">
        <f ca="1">IFERROR(__xludf.DUMMYFUNCTION("if(isblank(A91),"""",filter(Moorings!A:A,Moorings!B:B=A91,Moorings!D:D=D91))"),"A01045")</f>
        <v>A01045</v>
      </c>
      <c r="F91" s="35" t="str">
        <f ca="1">IFERROR(__xludf.DUMMYFUNCTION("if(isblank(A91),"""",filter(Moorings!C:C,Moorings!B:B=A91,Moorings!D:D=D91))"),"C0090")</f>
        <v>C0090</v>
      </c>
      <c r="G91" s="42" t="s">
        <v>107</v>
      </c>
      <c r="H91" s="41">
        <v>3073</v>
      </c>
      <c r="I91" s="37" t="s">
        <v>115</v>
      </c>
      <c r="J91" s="33"/>
    </row>
    <row r="92" spans="1:10" ht="15.75" customHeight="1" x14ac:dyDescent="0.25">
      <c r="A92" s="34" t="s">
        <v>37</v>
      </c>
      <c r="B92" s="35" t="str">
        <f ca="1">IFERROR(__xludf.DUMMYFUNCTION("if(isblank(A92),"""",filter(Moorings!A:A,Moorings!B:B=left(A92,14),Moorings!D:D=D92))"),"N00281")</f>
        <v>N00281</v>
      </c>
      <c r="C92" s="35" t="str">
        <f ca="1">IFERROR(__xludf.DUMMYFUNCTION("if(isblank(A92),"""",filter(Moorings!C:C,Moorings!B:B=left(A92,14),Moorings!D:D=D92))"),"SN0008")</f>
        <v>SN0008</v>
      </c>
      <c r="D92" s="38">
        <v>2</v>
      </c>
      <c r="E92" s="35" t="str">
        <f ca="1">IFERROR(__xludf.DUMMYFUNCTION("if(isblank(A92),"""",filter(Moorings!A:A,Moorings!B:B=A92,Moorings!D:D=D92))"),"A01045")</f>
        <v>A01045</v>
      </c>
      <c r="F92" s="35" t="str">
        <f ca="1">IFERROR(__xludf.DUMMYFUNCTION("if(isblank(A92),"""",filter(Moorings!C:C,Moorings!B:B=A92,Moorings!D:D=D92))"),"C0090")</f>
        <v>C0090</v>
      </c>
      <c r="G92" s="42" t="s">
        <v>108</v>
      </c>
      <c r="H92" s="41">
        <v>44327</v>
      </c>
      <c r="I92" s="37" t="s">
        <v>115</v>
      </c>
      <c r="J92" s="33"/>
    </row>
    <row r="93" spans="1:10" ht="15.75" customHeight="1" x14ac:dyDescent="0.25">
      <c r="A93" s="34" t="s">
        <v>37</v>
      </c>
      <c r="B93" s="35" t="str">
        <f ca="1">IFERROR(__xludf.DUMMYFUNCTION("if(isblank(A93),"""",filter(Moorings!A:A,Moorings!B:B=left(A93,14),Moorings!D:D=D93))"),"N00281")</f>
        <v>N00281</v>
      </c>
      <c r="C93" s="35" t="str">
        <f ca="1">IFERROR(__xludf.DUMMYFUNCTION("if(isblank(A93),"""",filter(Moorings!C:C,Moorings!B:B=left(A93,14),Moorings!D:D=D93))"),"SN0008")</f>
        <v>SN0008</v>
      </c>
      <c r="D93" s="38">
        <v>2</v>
      </c>
      <c r="E93" s="35" t="str">
        <f ca="1">IFERROR(__xludf.DUMMYFUNCTION("if(isblank(A93),"""",filter(Moorings!A:A,Moorings!B:B=A93,Moorings!D:D=D93))"),"A01045")</f>
        <v>A01045</v>
      </c>
      <c r="F93" s="35" t="str">
        <f ca="1">IFERROR(__xludf.DUMMYFUNCTION("if(isblank(A93),"""",filter(Moorings!C:C,Moorings!B:B=A93,Moorings!D:D=D93))"),"C0090")</f>
        <v>C0090</v>
      </c>
      <c r="G93" s="42" t="s">
        <v>109</v>
      </c>
      <c r="H93" s="41">
        <v>19706</v>
      </c>
      <c r="I93" s="37" t="s">
        <v>115</v>
      </c>
      <c r="J93" s="33"/>
    </row>
    <row r="94" spans="1:10" ht="15.75" customHeight="1" x14ac:dyDescent="0.25">
      <c r="A94" s="34" t="s">
        <v>37</v>
      </c>
      <c r="B94" s="35" t="str">
        <f ca="1">IFERROR(__xludf.DUMMYFUNCTION("if(isblank(A94),"""",filter(Moorings!A:A,Moorings!B:B=left(A94,14),Moorings!D:D=D94))"),"N00281")</f>
        <v>N00281</v>
      </c>
      <c r="C94" s="35" t="str">
        <f ca="1">IFERROR(__xludf.DUMMYFUNCTION("if(isblank(A94),"""",filter(Moorings!C:C,Moorings!B:B=left(A94,14),Moorings!D:D=D94))"),"SN0008")</f>
        <v>SN0008</v>
      </c>
      <c r="D94" s="38">
        <v>2</v>
      </c>
      <c r="E94" s="35" t="str">
        <f ca="1">IFERROR(__xludf.DUMMYFUNCTION("if(isblank(A94),"""",filter(Moorings!A:A,Moorings!B:B=A94,Moorings!D:D=D94))"),"A01045")</f>
        <v>A01045</v>
      </c>
      <c r="F94" s="35" t="str">
        <f ca="1">IFERROR(__xludf.DUMMYFUNCTION("if(isblank(A94),"""",filter(Moorings!C:C,Moorings!B:B=A94,Moorings!D:D=D94))"),"C0090")</f>
        <v>C0090</v>
      </c>
      <c r="G94" s="42" t="s">
        <v>110</v>
      </c>
      <c r="H94" s="41">
        <v>34</v>
      </c>
      <c r="I94" s="37" t="s">
        <v>115</v>
      </c>
      <c r="J94" s="33"/>
    </row>
    <row r="95" spans="1:10" ht="15.75" customHeight="1" x14ac:dyDescent="0.25">
      <c r="A95" s="34" t="s">
        <v>37</v>
      </c>
      <c r="B95" s="35" t="str">
        <f ca="1">IFERROR(__xludf.DUMMYFUNCTION("if(isblank(A95),"""",filter(Moorings!A:A,Moorings!B:B=left(A95,14),Moorings!D:D=D95))"),"N00281")</f>
        <v>N00281</v>
      </c>
      <c r="C95" s="35" t="str">
        <f ca="1">IFERROR(__xludf.DUMMYFUNCTION("if(isblank(A95),"""",filter(Moorings!C:C,Moorings!B:B=left(A95,14),Moorings!D:D=D95))"),"SN0008")</f>
        <v>SN0008</v>
      </c>
      <c r="D95" s="38">
        <v>2</v>
      </c>
      <c r="E95" s="35" t="str">
        <f ca="1">IFERROR(__xludf.DUMMYFUNCTION("if(isblank(A95),"""",filter(Moorings!A:A,Moorings!B:B=A95,Moorings!D:D=D95))"),"A01045")</f>
        <v>A01045</v>
      </c>
      <c r="F95" s="35" t="str">
        <f ca="1">IFERROR(__xludf.DUMMYFUNCTION("if(isblank(A95),"""",filter(Moorings!C:C,Moorings!B:B=A95,Moorings!D:D=D95))"),"C0090")</f>
        <v>C0090</v>
      </c>
      <c r="G95" s="42" t="s">
        <v>111</v>
      </c>
      <c r="H95" s="42">
        <v>14.9</v>
      </c>
      <c r="I95" s="37" t="s">
        <v>116</v>
      </c>
      <c r="J95" s="33"/>
    </row>
    <row r="96" spans="1:10" ht="15.75" customHeight="1" x14ac:dyDescent="0.25">
      <c r="A96" s="34" t="s">
        <v>37</v>
      </c>
      <c r="B96" s="35" t="str">
        <f ca="1">IFERROR(__xludf.DUMMYFUNCTION("if(isblank(A96),"""",filter(Moorings!A:A,Moorings!B:B=left(A96,14),Moorings!D:D=D96))"),"N00281")</f>
        <v>N00281</v>
      </c>
      <c r="C96" s="35" t="str">
        <f ca="1">IFERROR(__xludf.DUMMYFUNCTION("if(isblank(A96),"""",filter(Moorings!C:C,Moorings!B:B=left(A96,14),Moorings!D:D=D96))"),"SN0008")</f>
        <v>SN0008</v>
      </c>
      <c r="D96" s="38">
        <v>2</v>
      </c>
      <c r="E96" s="35" t="str">
        <f ca="1">IFERROR(__xludf.DUMMYFUNCTION("if(isblank(A96),"""",filter(Moorings!A:A,Moorings!B:B=A96,Moorings!D:D=D96))"),"A01045")</f>
        <v>A01045</v>
      </c>
      <c r="F96" s="35" t="str">
        <f ca="1">IFERROR(__xludf.DUMMYFUNCTION("if(isblank(A96),"""",filter(Moorings!C:C,Moorings!B:B=A96,Moorings!D:D=D96))"),"C0090")</f>
        <v>C0090</v>
      </c>
      <c r="G96" s="42" t="s">
        <v>112</v>
      </c>
      <c r="H96" s="42">
        <v>-1.67E-2</v>
      </c>
      <c r="I96" s="37" t="s">
        <v>117</v>
      </c>
      <c r="J96" s="33"/>
    </row>
    <row r="97" spans="1:10" ht="15.75" customHeight="1" x14ac:dyDescent="0.25">
      <c r="A97" s="34" t="s">
        <v>37</v>
      </c>
      <c r="B97" s="35" t="str">
        <f ca="1">IFERROR(__xludf.DUMMYFUNCTION("if(isblank(A97),"""",filter(Moorings!A:A,Moorings!B:B=left(A97,14),Moorings!D:D=D97))"),"N00281")</f>
        <v>N00281</v>
      </c>
      <c r="C97" s="35" t="str">
        <f ca="1">IFERROR(__xludf.DUMMYFUNCTION("if(isblank(A97),"""",filter(Moorings!C:C,Moorings!B:B=left(A97,14),Moorings!D:D=D97))"),"SN0008")</f>
        <v>SN0008</v>
      </c>
      <c r="D97" s="38">
        <v>2</v>
      </c>
      <c r="E97" s="35" t="str">
        <f ca="1">IFERROR(__xludf.DUMMYFUNCTION("if(isblank(A97),"""",filter(Moorings!A:A,Moorings!B:B=A97,Moorings!D:D=D97))"),"A01045")</f>
        <v>A01045</v>
      </c>
      <c r="F97" s="35" t="str">
        <f ca="1">IFERROR(__xludf.DUMMYFUNCTION("if(isblank(A97),"""",filter(Moorings!C:C,Moorings!B:B=A97,Moorings!D:D=D97))"),"C0090")</f>
        <v>C0090</v>
      </c>
      <c r="G97" s="42" t="s">
        <v>113</v>
      </c>
      <c r="H97" s="42">
        <v>0.91269999999999996</v>
      </c>
      <c r="I97" s="37" t="s">
        <v>118</v>
      </c>
      <c r="J97" s="33"/>
    </row>
    <row r="98" spans="1:10" ht="15.75" customHeight="1" x14ac:dyDescent="0.25">
      <c r="A98" s="34" t="s">
        <v>37</v>
      </c>
      <c r="B98" s="35" t="str">
        <f ca="1">IFERROR(__xludf.DUMMYFUNCTION("if(isblank(A98),"""",filter(Moorings!A:A,Moorings!B:B=left(A98,14),Moorings!D:D=D98))"),"N00281")</f>
        <v>N00281</v>
      </c>
      <c r="C98" s="35" t="str">
        <f ca="1">IFERROR(__xludf.DUMMYFUNCTION("if(isblank(A98),"""",filter(Moorings!C:C,Moorings!B:B=left(A98,14),Moorings!D:D=D98))"),"SN0008")</f>
        <v>SN0008</v>
      </c>
      <c r="D98" s="38">
        <v>2</v>
      </c>
      <c r="E98" s="35" t="str">
        <f ca="1">IFERROR(__xludf.DUMMYFUNCTION("if(isblank(A98),"""",filter(Moorings!A:A,Moorings!B:B=A98,Moorings!D:D=D98))"),"A01045")</f>
        <v>A01045</v>
      </c>
      <c r="F98" s="35" t="str">
        <f ca="1">IFERROR(__xludf.DUMMYFUNCTION("if(isblank(A98),"""",filter(Moorings!C:C,Moorings!B:B=A98,Moorings!D:D=D98))"),"C0090")</f>
        <v>C0090</v>
      </c>
      <c r="G98" s="42" t="s">
        <v>114</v>
      </c>
      <c r="H98" s="42">
        <v>-1.8896999999999999</v>
      </c>
      <c r="I98" s="37" t="s">
        <v>119</v>
      </c>
      <c r="J98" s="33"/>
    </row>
    <row r="99" spans="1:10" ht="15.75" customHeight="1" x14ac:dyDescent="0.25">
      <c r="A99" s="34"/>
      <c r="B99" s="30" t="str">
        <f ca="1">IFERROR(__xludf.DUMMYFUNCTION("if(isblank(A99),"""",filter(Moorings!A:A,Moorings!B:B=left(A99,14),Moorings!D:D=D99))"),"")</f>
        <v/>
      </c>
      <c r="C99" s="30" t="str">
        <f ca="1">IFERROR(__xludf.DUMMYFUNCTION("if(isblank(A99),"""",filter(Moorings!C:C,Moorings!B:B=left(A99,14),Moorings!D:D=D99))"),"")</f>
        <v/>
      </c>
      <c r="D99" s="38"/>
      <c r="E99" s="30" t="str">
        <f ca="1">IFERROR(__xludf.DUMMYFUNCTION("if(isblank(A99),"""",filter(Moorings!A:A,Moorings!B:B=A99,Moorings!D:D=D99))"),"")</f>
        <v/>
      </c>
      <c r="F99" s="30" t="str">
        <f ca="1">IFERROR(__xludf.DUMMYFUNCTION("if(isblank(A99),"""",filter(Moorings!C:C,Moorings!B:B=A99,Moorings!D:D=D99))"),"")</f>
        <v/>
      </c>
      <c r="G99" s="42"/>
      <c r="H99" s="42"/>
      <c r="I99" s="32"/>
      <c r="J99" s="33"/>
    </row>
    <row r="100" spans="1:10" ht="12.75" customHeight="1" x14ac:dyDescent="0.25">
      <c r="A100" s="39" t="s">
        <v>34</v>
      </c>
      <c r="B100" s="35" t="str">
        <f ca="1">IFERROR(__xludf.DUMMYFUNCTION("if(isblank(A100),"""",filter(Moorings!A:A,Moorings!B:B=left(A100,14),Moorings!D:D=D100))"),"ATAPL-65310-030-0005")</f>
        <v>ATAPL-65310-030-0005</v>
      </c>
      <c r="C100" s="35" t="str">
        <f ca="1">IFERROR(__xludf.DUMMYFUNCTION("if(isblank(A100),"""",filter(Moorings!C:C,Moorings!B:B=left(A100,14),Moorings!D:D=D100))"),"SN0005")</f>
        <v>SN0005</v>
      </c>
      <c r="D100" s="36">
        <v>1</v>
      </c>
      <c r="E100" s="35" t="str">
        <f ca="1">IFERROR(__xludf.DUMMYFUNCTION("if(isblank(A100),"""",filter(Moorings!A:A,Moorings!B:B=A100,Moorings!D:D=D100))"),"A00648")</f>
        <v>A00648</v>
      </c>
      <c r="F100" s="35" t="str">
        <f ca="1">IFERROR(__xludf.DUMMYFUNCTION("if(isblank(A100),"""",filter(Moorings!C:C,Moorings!B:B=A100,Moorings!D:D=D100))"),"P0117")</f>
        <v>P0117</v>
      </c>
      <c r="G100" s="43" t="s">
        <v>107</v>
      </c>
      <c r="H100" s="43">
        <v>17533</v>
      </c>
      <c r="I100" s="32"/>
      <c r="J100" s="33"/>
    </row>
    <row r="101" spans="1:10" ht="12.75" customHeight="1" x14ac:dyDescent="0.25">
      <c r="A101" s="39" t="s">
        <v>34</v>
      </c>
      <c r="B101" s="35" t="str">
        <f ca="1">IFERROR(__xludf.DUMMYFUNCTION("if(isblank(A101),"""",filter(Moorings!A:A,Moorings!B:B=left(A101,14),Moorings!D:D=D101))"),"ATAPL-65310-030-0005")</f>
        <v>ATAPL-65310-030-0005</v>
      </c>
      <c r="C101" s="35" t="str">
        <f ca="1">IFERROR(__xludf.DUMMYFUNCTION("if(isblank(A101),"""",filter(Moorings!C:C,Moorings!B:B=left(A101,14),Moorings!D:D=D101))"),"SN0005")</f>
        <v>SN0005</v>
      </c>
      <c r="D101" s="36">
        <v>1</v>
      </c>
      <c r="E101" s="35" t="str">
        <f ca="1">IFERROR(__xludf.DUMMYFUNCTION("if(isblank(A101),"""",filter(Moorings!A:A,Moorings!B:B=A101,Moorings!D:D=D101))"),"A00648")</f>
        <v>A00648</v>
      </c>
      <c r="F101" s="35" t="str">
        <f ca="1">IFERROR(__xludf.DUMMYFUNCTION("if(isblank(A101),"""",filter(Moorings!C:C,Moorings!B:B=A101,Moorings!D:D=D101))"),"P0117")</f>
        <v>P0117</v>
      </c>
      <c r="G101" s="43" t="s">
        <v>109</v>
      </c>
      <c r="H101" s="43">
        <v>2229</v>
      </c>
      <c r="I101" s="32"/>
      <c r="J101" s="33"/>
    </row>
    <row r="102" spans="1:10" ht="12.75" customHeight="1" x14ac:dyDescent="0.25">
      <c r="A102" s="39" t="s">
        <v>34</v>
      </c>
      <c r="B102" s="35" t="str">
        <f ca="1">IFERROR(__xludf.DUMMYFUNCTION("if(isblank(A102),"""",filter(Moorings!A:A,Moorings!B:B=left(A102,14),Moorings!D:D=D102))"),"ATAPL-65310-030-0005")</f>
        <v>ATAPL-65310-030-0005</v>
      </c>
      <c r="C102" s="35" t="str">
        <f ca="1">IFERROR(__xludf.DUMMYFUNCTION("if(isblank(A102),"""",filter(Moorings!C:C,Moorings!B:B=left(A102,14),Moorings!D:D=D102))"),"SN0005")</f>
        <v>SN0005</v>
      </c>
      <c r="D102" s="36">
        <v>1</v>
      </c>
      <c r="E102" s="35" t="str">
        <f ca="1">IFERROR(__xludf.DUMMYFUNCTION("if(isblank(A102),"""",filter(Moorings!A:A,Moorings!B:B=A102,Moorings!D:D=D102))"),"A00648")</f>
        <v>A00648</v>
      </c>
      <c r="F102" s="35" t="str">
        <f ca="1">IFERROR(__xludf.DUMMYFUNCTION("if(isblank(A102),"""",filter(Moorings!C:C,Moorings!B:B=A102,Moorings!D:D=D102))"),"P0117")</f>
        <v>P0117</v>
      </c>
      <c r="G102" s="43" t="s">
        <v>120</v>
      </c>
      <c r="H102" s="43">
        <v>101</v>
      </c>
      <c r="I102" s="32"/>
      <c r="J102" s="33"/>
    </row>
    <row r="103" spans="1:10" ht="12.75" customHeight="1" x14ac:dyDescent="0.25">
      <c r="A103" s="39" t="s">
        <v>34</v>
      </c>
      <c r="B103" s="35" t="str">
        <f ca="1">IFERROR(__xludf.DUMMYFUNCTION("if(isblank(A103),"""",filter(Moorings!A:A,Moorings!B:B=left(A103,14),Moorings!D:D=D103))"),"ATAPL-65310-030-0005")</f>
        <v>ATAPL-65310-030-0005</v>
      </c>
      <c r="C103" s="35" t="str">
        <f ca="1">IFERROR(__xludf.DUMMYFUNCTION("if(isblank(A103),"""",filter(Moorings!C:C,Moorings!B:B=left(A103,14),Moorings!D:D=D103))"),"SN0005")</f>
        <v>SN0005</v>
      </c>
      <c r="D103" s="36">
        <v>1</v>
      </c>
      <c r="E103" s="35" t="str">
        <f ca="1">IFERROR(__xludf.DUMMYFUNCTION("if(isblank(A103),"""",filter(Moorings!A:A,Moorings!B:B=A103,Moorings!D:D=D103))"),"A00648")</f>
        <v>A00648</v>
      </c>
      <c r="F103" s="35" t="str">
        <f ca="1">IFERROR(__xludf.DUMMYFUNCTION("if(isblank(A103),"""",filter(Moorings!C:C,Moorings!B:B=A103,Moorings!D:D=D103))"),"P0117")</f>
        <v>P0117</v>
      </c>
      <c r="G103" s="43" t="s">
        <v>121</v>
      </c>
      <c r="H103" s="43">
        <v>38502</v>
      </c>
      <c r="I103" s="32"/>
      <c r="J103" s="33"/>
    </row>
    <row r="104" spans="1:10" ht="12.75" customHeight="1" x14ac:dyDescent="0.25">
      <c r="A104" s="39" t="s">
        <v>34</v>
      </c>
      <c r="B104" s="35" t="str">
        <f ca="1">IFERROR(__xludf.DUMMYFUNCTION("if(isblank(A104),"""",filter(Moorings!A:A,Moorings!B:B=left(A104,14),Moorings!D:D=D104))"),"ATAPL-65310-030-0005")</f>
        <v>ATAPL-65310-030-0005</v>
      </c>
      <c r="C104" s="35" t="str">
        <f ca="1">IFERROR(__xludf.DUMMYFUNCTION("if(isblank(A104),"""",filter(Moorings!C:C,Moorings!B:B=left(A104,14),Moorings!D:D=D104))"),"SN0005")</f>
        <v>SN0005</v>
      </c>
      <c r="D104" s="36">
        <v>1</v>
      </c>
      <c r="E104" s="35" t="str">
        <f ca="1">IFERROR(__xludf.DUMMYFUNCTION("if(isblank(A104),"""",filter(Moorings!A:A,Moorings!B:B=A104,Moorings!D:D=D104))"),"A00648")</f>
        <v>A00648</v>
      </c>
      <c r="F104" s="35" t="str">
        <f ca="1">IFERROR(__xludf.DUMMYFUNCTION("if(isblank(A104),"""",filter(Moorings!C:C,Moorings!B:B=A104,Moorings!D:D=D104))"),"P0117")</f>
        <v>P0117</v>
      </c>
      <c r="G104" s="43" t="s">
        <v>122</v>
      </c>
      <c r="H104" s="43">
        <v>1</v>
      </c>
      <c r="I104" s="32"/>
      <c r="J104" s="33"/>
    </row>
    <row r="105" spans="1:10" ht="12.75" customHeight="1" x14ac:dyDescent="0.25">
      <c r="A105" s="39" t="s">
        <v>34</v>
      </c>
      <c r="B105" s="35" t="str">
        <f ca="1">IFERROR(__xludf.DUMMYFUNCTION("if(isblank(A105),"""",filter(Moorings!A:A,Moorings!B:B=left(A105,14),Moorings!D:D=D105))"),"ATAPL-65310-030-0005")</f>
        <v>ATAPL-65310-030-0005</v>
      </c>
      <c r="C105" s="35" t="str">
        <f ca="1">IFERROR(__xludf.DUMMYFUNCTION("if(isblank(A105),"""",filter(Moorings!C:C,Moorings!B:B=left(A105,14),Moorings!D:D=D105))"),"SN0005")</f>
        <v>SN0005</v>
      </c>
      <c r="D105" s="36">
        <v>1</v>
      </c>
      <c r="E105" s="35" t="str">
        <f ca="1">IFERROR(__xludf.DUMMYFUNCTION("if(isblank(A105),"""",filter(Moorings!A:A,Moorings!B:B=A105,Moorings!D:D=D105))"),"A00648")</f>
        <v>A00648</v>
      </c>
      <c r="F105" s="35" t="str">
        <f ca="1">IFERROR(__xludf.DUMMYFUNCTION("if(isblank(A105),"""",filter(Moorings!C:C,Moorings!B:B=A105,Moorings!D:D=D105))"),"P0117")</f>
        <v>P0117</v>
      </c>
      <c r="G105" s="43" t="s">
        <v>123</v>
      </c>
      <c r="H105" s="43">
        <v>0</v>
      </c>
      <c r="I105" s="32"/>
      <c r="J105" s="33"/>
    </row>
    <row r="106" spans="1:10" ht="12.75" customHeight="1" x14ac:dyDescent="0.25">
      <c r="A106" s="39" t="s">
        <v>34</v>
      </c>
      <c r="B106" s="35" t="str">
        <f ca="1">IFERROR(__xludf.DUMMYFUNCTION("if(isblank(A106),"""",filter(Moorings!A:A,Moorings!B:B=left(A106,14),Moorings!D:D=D106))"),"ATAPL-65310-030-0005")</f>
        <v>ATAPL-65310-030-0005</v>
      </c>
      <c r="C106" s="35" t="str">
        <f ca="1">IFERROR(__xludf.DUMMYFUNCTION("if(isblank(A106),"""",filter(Moorings!C:C,Moorings!B:B=left(A106,14),Moorings!D:D=D106))"),"SN0005")</f>
        <v>SN0005</v>
      </c>
      <c r="D106" s="36">
        <v>1</v>
      </c>
      <c r="E106" s="35" t="str">
        <f ca="1">IFERROR(__xludf.DUMMYFUNCTION("if(isblank(A106),"""",filter(Moorings!A:A,Moorings!B:B=A106,Moorings!D:D=D106))"),"A00648")</f>
        <v>A00648</v>
      </c>
      <c r="F106" s="35" t="str">
        <f ca="1">IFERROR(__xludf.DUMMYFUNCTION("if(isblank(A106),"""",filter(Moorings!C:C,Moorings!B:B=A106,Moorings!D:D=D106))"),"P0117")</f>
        <v>P0117</v>
      </c>
      <c r="G106" s="43" t="s">
        <v>124</v>
      </c>
      <c r="H106" s="43">
        <v>35</v>
      </c>
      <c r="I106" s="32"/>
      <c r="J106" s="33"/>
    </row>
    <row r="107" spans="1:10" ht="12.75" customHeight="1" x14ac:dyDescent="0.25">
      <c r="A107" s="34"/>
      <c r="B107" s="30" t="str">
        <f ca="1">IFERROR(__xludf.DUMMYFUNCTION("if(isblank(A107),"""",filter(Moorings!A:A,Moorings!B:B=left(A107,14),Moorings!D:D=D107))"),"")</f>
        <v/>
      </c>
      <c r="C107" s="30" t="str">
        <f ca="1">IFERROR(__xludf.DUMMYFUNCTION("if(isblank(A107),"""",filter(Moorings!C:C,Moorings!B:B=left(A107,14),Moorings!D:D=D107))"),"")</f>
        <v/>
      </c>
      <c r="D107" s="38"/>
      <c r="E107" s="30" t="str">
        <f ca="1">IFERROR(__xludf.DUMMYFUNCTION("if(isblank(A107),"""",filter(Moorings!A:A,Moorings!B:B=A107,Moorings!D:D=D107))"),"")</f>
        <v/>
      </c>
      <c r="F107" s="30" t="str">
        <f ca="1">IFERROR(__xludf.DUMMYFUNCTION("if(isblank(A107),"""",filter(Moorings!C:C,Moorings!B:B=A107,Moorings!D:D=D107))"),"")</f>
        <v/>
      </c>
      <c r="G107" s="42"/>
      <c r="H107" s="42"/>
      <c r="I107" s="32"/>
      <c r="J107" s="33"/>
    </row>
    <row r="108" spans="1:10" ht="12.75" customHeight="1" x14ac:dyDescent="0.25">
      <c r="A108" s="34" t="s">
        <v>34</v>
      </c>
      <c r="B108" s="35" t="str">
        <f ca="1">IFERROR(__xludf.DUMMYFUNCTION("if(isblank(A108),"""",filter(Moorings!A:A,Moorings!B:B=left(A108,14),Moorings!D:D=D108))"),"N00281")</f>
        <v>N00281</v>
      </c>
      <c r="C108" s="35" t="str">
        <f ca="1">IFERROR(__xludf.DUMMYFUNCTION("if(isblank(A108),"""",filter(Moorings!C:C,Moorings!B:B=left(A108,14),Moorings!D:D=D108))"),"SN0008")</f>
        <v>SN0008</v>
      </c>
      <c r="D108" s="38">
        <v>2</v>
      </c>
      <c r="E108" s="35" t="str">
        <f ca="1">IFERROR(__xludf.DUMMYFUNCTION("if(isblank(A108),"""",filter(Moorings!A:A,Moorings!B:B=A108,Moorings!D:D=D108))"),"A01046")</f>
        <v>A01046</v>
      </c>
      <c r="F108" s="35" t="str">
        <f ca="1">IFERROR(__xludf.DUMMYFUNCTION("if(isblank(A108),"""",filter(Moorings!C:C,Moorings!B:B=A108,Moorings!D:D=D108))"),"P0132")</f>
        <v>P0132</v>
      </c>
      <c r="G108" s="42" t="s">
        <v>107</v>
      </c>
      <c r="H108" s="42">
        <v>17533</v>
      </c>
      <c r="I108" s="37" t="s">
        <v>125</v>
      </c>
      <c r="J108" s="33"/>
    </row>
    <row r="109" spans="1:10" ht="12.75" customHeight="1" x14ac:dyDescent="0.25">
      <c r="A109" s="34" t="s">
        <v>34</v>
      </c>
      <c r="B109" s="35" t="str">
        <f ca="1">IFERROR(__xludf.DUMMYFUNCTION("if(isblank(A109),"""",filter(Moorings!A:A,Moorings!B:B=left(A109,14),Moorings!D:D=D109))"),"N00281")</f>
        <v>N00281</v>
      </c>
      <c r="C109" s="35" t="str">
        <f ca="1">IFERROR(__xludf.DUMMYFUNCTION("if(isblank(A109),"""",filter(Moorings!C:C,Moorings!B:B=left(A109,14),Moorings!D:D=D109))"),"SN0008")</f>
        <v>SN0008</v>
      </c>
      <c r="D109" s="38">
        <v>2</v>
      </c>
      <c r="E109" s="35" t="str">
        <f ca="1">IFERROR(__xludf.DUMMYFUNCTION("if(isblank(A109),"""",filter(Moorings!A:A,Moorings!B:B=A109,Moorings!D:D=D109))"),"A01046")</f>
        <v>A01046</v>
      </c>
      <c r="F109" s="35" t="str">
        <f ca="1">IFERROR(__xludf.DUMMYFUNCTION("if(isblank(A109),"""",filter(Moorings!C:C,Moorings!B:B=A109,Moorings!D:D=D109))"),"P0132")</f>
        <v>P0132</v>
      </c>
      <c r="G109" s="42" t="s">
        <v>109</v>
      </c>
      <c r="H109" s="42">
        <v>2229</v>
      </c>
      <c r="I109" s="37" t="s">
        <v>125</v>
      </c>
      <c r="J109" s="33"/>
    </row>
    <row r="110" spans="1:10" ht="12.75" customHeight="1" x14ac:dyDescent="0.25">
      <c r="A110" s="34" t="s">
        <v>34</v>
      </c>
      <c r="B110" s="35" t="str">
        <f ca="1">IFERROR(__xludf.DUMMYFUNCTION("if(isblank(A110),"""",filter(Moorings!A:A,Moorings!B:B=left(A110,14),Moorings!D:D=D110))"),"N00281")</f>
        <v>N00281</v>
      </c>
      <c r="C110" s="35" t="str">
        <f ca="1">IFERROR(__xludf.DUMMYFUNCTION("if(isblank(A110),"""",filter(Moorings!C:C,Moorings!B:B=left(A110,14),Moorings!D:D=D110))"),"SN0008")</f>
        <v>SN0008</v>
      </c>
      <c r="D110" s="38">
        <v>2</v>
      </c>
      <c r="E110" s="35" t="str">
        <f ca="1">IFERROR(__xludf.DUMMYFUNCTION("if(isblank(A110),"""",filter(Moorings!A:A,Moorings!B:B=A110,Moorings!D:D=D110))"),"A01046")</f>
        <v>A01046</v>
      </c>
      <c r="F110" s="35" t="str">
        <f ca="1">IFERROR(__xludf.DUMMYFUNCTION("if(isblank(A110),"""",filter(Moorings!C:C,Moorings!B:B=A110,Moorings!D:D=D110))"),"P0132")</f>
        <v>P0132</v>
      </c>
      <c r="G110" s="42" t="s">
        <v>120</v>
      </c>
      <c r="H110" s="42">
        <v>101</v>
      </c>
      <c r="I110" s="37" t="s">
        <v>125</v>
      </c>
      <c r="J110" s="33"/>
    </row>
    <row r="111" spans="1:10" ht="12.75" customHeight="1" x14ac:dyDescent="0.25">
      <c r="A111" s="34" t="s">
        <v>34</v>
      </c>
      <c r="B111" s="35" t="str">
        <f ca="1">IFERROR(__xludf.DUMMYFUNCTION("if(isblank(A111),"""",filter(Moorings!A:A,Moorings!B:B=left(A111,14),Moorings!D:D=D111))"),"N00281")</f>
        <v>N00281</v>
      </c>
      <c r="C111" s="35" t="str">
        <f ca="1">IFERROR(__xludf.DUMMYFUNCTION("if(isblank(A111),"""",filter(Moorings!C:C,Moorings!B:B=left(A111,14),Moorings!D:D=D111))"),"SN0008")</f>
        <v>SN0008</v>
      </c>
      <c r="D111" s="38">
        <v>2</v>
      </c>
      <c r="E111" s="35" t="str">
        <f ca="1">IFERROR(__xludf.DUMMYFUNCTION("if(isblank(A111),"""",filter(Moorings!A:A,Moorings!B:B=A111,Moorings!D:D=D111))"),"A01046")</f>
        <v>A01046</v>
      </c>
      <c r="F111" s="35" t="str">
        <f ca="1">IFERROR(__xludf.DUMMYFUNCTION("if(isblank(A111),"""",filter(Moorings!C:C,Moorings!B:B=A111,Moorings!D:D=D111))"),"P0132")</f>
        <v>P0132</v>
      </c>
      <c r="G111" s="42" t="s">
        <v>121</v>
      </c>
      <c r="H111" s="42">
        <v>38502</v>
      </c>
      <c r="I111" s="37" t="s">
        <v>125</v>
      </c>
      <c r="J111" s="33"/>
    </row>
    <row r="112" spans="1:10" ht="12.75" customHeight="1" x14ac:dyDescent="0.25">
      <c r="A112" s="34" t="s">
        <v>34</v>
      </c>
      <c r="B112" s="35" t="str">
        <f ca="1">IFERROR(__xludf.DUMMYFUNCTION("if(isblank(A112),"""",filter(Moorings!A:A,Moorings!B:B=left(A112,14),Moorings!D:D=D112))"),"N00281")</f>
        <v>N00281</v>
      </c>
      <c r="C112" s="35" t="str">
        <f ca="1">IFERROR(__xludf.DUMMYFUNCTION("if(isblank(A112),"""",filter(Moorings!C:C,Moorings!B:B=left(A112,14),Moorings!D:D=D112))"),"SN0008")</f>
        <v>SN0008</v>
      </c>
      <c r="D112" s="38">
        <v>2</v>
      </c>
      <c r="E112" s="35" t="str">
        <f ca="1">IFERROR(__xludf.DUMMYFUNCTION("if(isblank(A112),"""",filter(Moorings!A:A,Moorings!B:B=A112,Moorings!D:D=D112))"),"A01046")</f>
        <v>A01046</v>
      </c>
      <c r="F112" s="35" t="str">
        <f ca="1">IFERROR(__xludf.DUMMYFUNCTION("if(isblank(A112),"""",filter(Moorings!C:C,Moorings!B:B=A112,Moorings!D:D=D112))"),"P0132")</f>
        <v>P0132</v>
      </c>
      <c r="G112" s="42" t="s">
        <v>122</v>
      </c>
      <c r="H112" s="41">
        <v>1</v>
      </c>
      <c r="I112" s="37" t="s">
        <v>115</v>
      </c>
      <c r="J112" s="33"/>
    </row>
    <row r="113" spans="1:10" ht="12.75" customHeight="1" x14ac:dyDescent="0.25">
      <c r="A113" s="34" t="s">
        <v>34</v>
      </c>
      <c r="B113" s="35" t="str">
        <f ca="1">IFERROR(__xludf.DUMMYFUNCTION("if(isblank(A113),"""",filter(Moorings!A:A,Moorings!B:B=left(A113,14),Moorings!D:D=D113))"),"N00281")</f>
        <v>N00281</v>
      </c>
      <c r="C113" s="35" t="str">
        <f ca="1">IFERROR(__xludf.DUMMYFUNCTION("if(isblank(A113),"""",filter(Moorings!C:C,Moorings!B:B=left(A113,14),Moorings!D:D=D113))"),"SN0008")</f>
        <v>SN0008</v>
      </c>
      <c r="D113" s="38">
        <v>2</v>
      </c>
      <c r="E113" s="35" t="str">
        <f ca="1">IFERROR(__xludf.DUMMYFUNCTION("if(isblank(A113),"""",filter(Moorings!A:A,Moorings!B:B=A113,Moorings!D:D=D113))"),"A01046")</f>
        <v>A01046</v>
      </c>
      <c r="F113" s="35" t="str">
        <f ca="1">IFERROR(__xludf.DUMMYFUNCTION("if(isblank(A113),"""",filter(Moorings!C:C,Moorings!B:B=A113,Moorings!D:D=D113))"),"P0132")</f>
        <v>P0132</v>
      </c>
      <c r="G113" s="42" t="s">
        <v>123</v>
      </c>
      <c r="H113" s="41">
        <v>0</v>
      </c>
      <c r="I113" s="37" t="s">
        <v>115</v>
      </c>
      <c r="J113" s="33"/>
    </row>
    <row r="114" spans="1:10" ht="12.75" customHeight="1" x14ac:dyDescent="0.25">
      <c r="A114" s="34" t="s">
        <v>34</v>
      </c>
      <c r="B114" s="35" t="str">
        <f ca="1">IFERROR(__xludf.DUMMYFUNCTION("if(isblank(A114),"""",filter(Moorings!A:A,Moorings!B:B=left(A114,14),Moorings!D:D=D114))"),"N00281")</f>
        <v>N00281</v>
      </c>
      <c r="C114" s="35" t="str">
        <f ca="1">IFERROR(__xludf.DUMMYFUNCTION("if(isblank(A114),"""",filter(Moorings!C:C,Moorings!B:B=left(A114,14),Moorings!D:D=D114))"),"SN0008")</f>
        <v>SN0008</v>
      </c>
      <c r="D114" s="38">
        <v>2</v>
      </c>
      <c r="E114" s="35" t="str">
        <f ca="1">IFERROR(__xludf.DUMMYFUNCTION("if(isblank(A114),"""",filter(Moorings!A:A,Moorings!B:B=A114,Moorings!D:D=D114))"),"A01046")</f>
        <v>A01046</v>
      </c>
      <c r="F114" s="35" t="str">
        <f ca="1">IFERROR(__xludf.DUMMYFUNCTION("if(isblank(A114),"""",filter(Moorings!C:C,Moorings!B:B=A114,Moorings!D:D=D114))"),"P0132")</f>
        <v>P0132</v>
      </c>
      <c r="G114" s="42" t="s">
        <v>124</v>
      </c>
      <c r="H114" s="41">
        <v>35</v>
      </c>
      <c r="I114" s="37" t="s">
        <v>115</v>
      </c>
      <c r="J114" s="33"/>
    </row>
    <row r="115" spans="1:10" ht="12.75" customHeight="1" x14ac:dyDescent="0.25">
      <c r="A115" s="34"/>
      <c r="B115" s="30" t="str">
        <f ca="1">IFERROR(__xludf.DUMMYFUNCTION("if(isblank(A115),"""",filter(Moorings!A:A,Moorings!B:B=left(A115,14),Moorings!D:D=D115))"),"")</f>
        <v/>
      </c>
      <c r="C115" s="30" t="str">
        <f ca="1">IFERROR(__xludf.DUMMYFUNCTION("if(isblank(A115),"""",filter(Moorings!C:C,Moorings!B:B=left(A115,14),Moorings!D:D=D115))"),"")</f>
        <v/>
      </c>
      <c r="D115" s="38"/>
      <c r="E115" s="30" t="str">
        <f ca="1">IFERROR(__xludf.DUMMYFUNCTION("if(isblank(A115),"""",filter(Moorings!A:A,Moorings!B:B=A115,Moorings!D:D=D115))"),"")</f>
        <v/>
      </c>
      <c r="F115" s="30" t="str">
        <f ca="1">IFERROR(__xludf.DUMMYFUNCTION("if(isblank(A115),"""",filter(Moorings!C:C,Moorings!B:B=A115,Moorings!D:D=D115))"),"")</f>
        <v/>
      </c>
      <c r="G115" s="42"/>
      <c r="H115" s="42"/>
      <c r="I115" s="32"/>
      <c r="J115" s="33"/>
    </row>
    <row r="116" spans="1:10" ht="12.75" customHeight="1" x14ac:dyDescent="0.25">
      <c r="A116" s="39" t="s">
        <v>40</v>
      </c>
      <c r="B116" s="35" t="str">
        <f ca="1">IFERROR(__xludf.DUMMYFUNCTION("if(isblank(A116),"""",filter(Moorings!A:A,Moorings!B:B=left(A116,14),Moorings!D:D=D116))"),"ATAPL-65310-030-0005")</f>
        <v>ATAPL-65310-030-0005</v>
      </c>
      <c r="C116" s="35" t="str">
        <f ca="1">IFERROR(__xludf.DUMMYFUNCTION("if(isblank(A116),"""",filter(Moorings!C:C,Moorings!B:B=left(A116,14),Moorings!D:D=D116))"),"SN0005")</f>
        <v>SN0005</v>
      </c>
      <c r="D116" s="36">
        <v>1</v>
      </c>
      <c r="E116" s="35" t="str">
        <f ca="1">IFERROR(__xludf.DUMMYFUNCTION("if(isblank(A116),"""",filter(Moorings!A:A,Moorings!B:B=A116,Moorings!D:D=D116))"),"A00576")</f>
        <v>A00576</v>
      </c>
      <c r="F116" s="35" t="str">
        <f ca="1">IFERROR(__xludf.DUMMYFUNCTION("if(isblank(A116),"""",filter(Moorings!C:C,Moorings!B:B=A116,Moorings!D:D=D116))"),"140")</f>
        <v>140</v>
      </c>
      <c r="G116" s="43" t="s">
        <v>126</v>
      </c>
      <c r="H116" s="43" t="s">
        <v>127</v>
      </c>
      <c r="I116" s="32"/>
      <c r="J116" s="33"/>
    </row>
    <row r="117" spans="1:10" ht="12.75" customHeight="1" x14ac:dyDescent="0.25">
      <c r="A117" s="39" t="s">
        <v>40</v>
      </c>
      <c r="B117" s="35" t="str">
        <f ca="1">IFERROR(__xludf.DUMMYFUNCTION("if(isblank(A117),"""",filter(Moorings!A:A,Moorings!B:B=left(A117,14),Moorings!D:D=D117))"),"ATAPL-65310-030-0005")</f>
        <v>ATAPL-65310-030-0005</v>
      </c>
      <c r="C117" s="35" t="str">
        <f ca="1">IFERROR(__xludf.DUMMYFUNCTION("if(isblank(A117),"""",filter(Moorings!C:C,Moorings!B:B=left(A117,14),Moorings!D:D=D117))"),"SN0005")</f>
        <v>SN0005</v>
      </c>
      <c r="D117" s="36">
        <v>1</v>
      </c>
      <c r="E117" s="35" t="str">
        <f ca="1">IFERROR(__xludf.DUMMYFUNCTION("if(isblank(A117),"""",filter(Moorings!A:A,Moorings!B:B=A117,Moorings!D:D=D117))"),"A00576")</f>
        <v>A00576</v>
      </c>
      <c r="F117" s="35" t="str">
        <f ca="1">IFERROR(__xludf.DUMMYFUNCTION("if(isblank(A117),"""",filter(Moorings!C:C,Moorings!B:B=A117,Moorings!D:D=D117))"),"140")</f>
        <v>140</v>
      </c>
      <c r="G117" s="43" t="s">
        <v>128</v>
      </c>
      <c r="H117" s="43" t="s">
        <v>129</v>
      </c>
      <c r="I117" s="32"/>
      <c r="J117" s="33"/>
    </row>
    <row r="118" spans="1:10" ht="12.75" customHeight="1" x14ac:dyDescent="0.25">
      <c r="A118" s="39" t="s">
        <v>40</v>
      </c>
      <c r="B118" s="35" t="str">
        <f ca="1">IFERROR(__xludf.DUMMYFUNCTION("if(isblank(A118),"""",filter(Moorings!A:A,Moorings!B:B=left(A118,14),Moorings!D:D=D118))"),"ATAPL-65310-030-0005")</f>
        <v>ATAPL-65310-030-0005</v>
      </c>
      <c r="C118" s="35" t="str">
        <f ca="1">IFERROR(__xludf.DUMMYFUNCTION("if(isblank(A118),"""",filter(Moorings!C:C,Moorings!B:B=left(A118,14),Moorings!D:D=D118))"),"SN0005")</f>
        <v>SN0005</v>
      </c>
      <c r="D118" s="36">
        <v>1</v>
      </c>
      <c r="E118" s="35" t="str">
        <f ca="1">IFERROR(__xludf.DUMMYFUNCTION("if(isblank(A118),"""",filter(Moorings!A:A,Moorings!B:B=A118,Moorings!D:D=D118))"),"A00576")</f>
        <v>A00576</v>
      </c>
      <c r="F118" s="35" t="str">
        <f ca="1">IFERROR(__xludf.DUMMYFUNCTION("if(isblank(A118),"""",filter(Moorings!C:C,Moorings!B:B=A118,Moorings!D:D=D118))"),"140")</f>
        <v>140</v>
      </c>
      <c r="G118" s="43" t="s">
        <v>130</v>
      </c>
      <c r="H118" s="43">
        <v>18</v>
      </c>
      <c r="I118" s="32"/>
      <c r="J118" s="33"/>
    </row>
    <row r="119" spans="1:10" ht="12.75" customHeight="1" x14ac:dyDescent="0.25">
      <c r="A119" s="39" t="s">
        <v>40</v>
      </c>
      <c r="B119" s="35" t="str">
        <f ca="1">IFERROR(__xludf.DUMMYFUNCTION("if(isblank(A119),"""",filter(Moorings!A:A,Moorings!B:B=left(A119,14),Moorings!D:D=D119))"),"ATAPL-65310-030-0005")</f>
        <v>ATAPL-65310-030-0005</v>
      </c>
      <c r="C119" s="35" t="str">
        <f ca="1">IFERROR(__xludf.DUMMYFUNCTION("if(isblank(A119),"""",filter(Moorings!C:C,Moorings!B:B=left(A119,14),Moorings!D:D=D119))"),"SN0005")</f>
        <v>SN0005</v>
      </c>
      <c r="D119" s="36">
        <v>1</v>
      </c>
      <c r="E119" s="35" t="str">
        <f ca="1">IFERROR(__xludf.DUMMYFUNCTION("if(isblank(A119),"""",filter(Moorings!A:A,Moorings!B:B=A119,Moorings!D:D=D119))"),"A00576")</f>
        <v>A00576</v>
      </c>
      <c r="F119" s="35" t="str">
        <f ca="1">IFERROR(__xludf.DUMMYFUNCTION("if(isblank(A119),"""",filter(Moorings!C:C,Moorings!B:B=A119,Moorings!D:D=D119))"),"140")</f>
        <v>140</v>
      </c>
      <c r="G119" s="43" t="s">
        <v>131</v>
      </c>
      <c r="H119" s="43" t="s">
        <v>132</v>
      </c>
      <c r="I119" s="32"/>
      <c r="J119" s="33"/>
    </row>
    <row r="120" spans="1:10" ht="12.75" customHeight="1" x14ac:dyDescent="0.25">
      <c r="A120" s="39" t="s">
        <v>40</v>
      </c>
      <c r="B120" s="35" t="str">
        <f ca="1">IFERROR(__xludf.DUMMYFUNCTION("if(isblank(A120),"""",filter(Moorings!A:A,Moorings!B:B=left(A120,14),Moorings!D:D=D120))"),"ATAPL-65310-030-0005")</f>
        <v>ATAPL-65310-030-0005</v>
      </c>
      <c r="C120" s="35" t="str">
        <f ca="1">IFERROR(__xludf.DUMMYFUNCTION("if(isblank(A120),"""",filter(Moorings!C:C,Moorings!B:B=left(A120,14),Moorings!D:D=D120))"),"SN0005")</f>
        <v>SN0005</v>
      </c>
      <c r="D120" s="36">
        <v>1</v>
      </c>
      <c r="E120" s="35" t="str">
        <f ca="1">IFERROR(__xludf.DUMMYFUNCTION("if(isblank(A120),"""",filter(Moorings!A:A,Moorings!B:B=A120,Moorings!D:D=D120))"),"A00576")</f>
        <v>A00576</v>
      </c>
      <c r="F120" s="35" t="str">
        <f ca="1">IFERROR(__xludf.DUMMYFUNCTION("if(isblank(A120),"""",filter(Moorings!C:C,Moorings!B:B=A120,Moorings!D:D=D120))"),"140")</f>
        <v>140</v>
      </c>
      <c r="G120" s="43" t="s">
        <v>133</v>
      </c>
      <c r="H120" s="43" t="s">
        <v>134</v>
      </c>
      <c r="I120" s="32"/>
      <c r="J120" s="33"/>
    </row>
    <row r="121" spans="1:10" ht="12.75" customHeight="1" x14ac:dyDescent="0.25">
      <c r="A121" s="39" t="s">
        <v>40</v>
      </c>
      <c r="B121" s="35" t="str">
        <f ca="1">IFERROR(__xludf.DUMMYFUNCTION("if(isblank(A121),"""",filter(Moorings!A:A,Moorings!B:B=left(A121,14),Moorings!D:D=D121))"),"ATAPL-65310-030-0005")</f>
        <v>ATAPL-65310-030-0005</v>
      </c>
      <c r="C121" s="35" t="str">
        <f ca="1">IFERROR(__xludf.DUMMYFUNCTION("if(isblank(A121),"""",filter(Moorings!C:C,Moorings!B:B=left(A121,14),Moorings!D:D=D121))"),"SN0005")</f>
        <v>SN0005</v>
      </c>
      <c r="D121" s="36">
        <v>1</v>
      </c>
      <c r="E121" s="35" t="str">
        <f ca="1">IFERROR(__xludf.DUMMYFUNCTION("if(isblank(A121),"""",filter(Moorings!A:A,Moorings!B:B=A121,Moorings!D:D=D121))"),"A00576")</f>
        <v>A00576</v>
      </c>
      <c r="F121" s="35" t="str">
        <f ca="1">IFERROR(__xludf.DUMMYFUNCTION("if(isblank(A121),"""",filter(Moorings!C:C,Moorings!B:B=A121,Moorings!D:D=D121))"),"140")</f>
        <v>140</v>
      </c>
      <c r="G121" s="43" t="s">
        <v>135</v>
      </c>
      <c r="H121" s="43" t="s">
        <v>136</v>
      </c>
      <c r="I121" s="32"/>
      <c r="J121" s="33"/>
    </row>
    <row r="122" spans="1:10" ht="12.75" customHeight="1" x14ac:dyDescent="0.25">
      <c r="A122" s="39" t="s">
        <v>40</v>
      </c>
      <c r="B122" s="35" t="str">
        <f ca="1">IFERROR(__xludf.DUMMYFUNCTION("if(isblank(A122),"""",filter(Moorings!A:A,Moorings!B:B=left(A122,14),Moorings!D:D=D122))"),"ATAPL-65310-030-0005")</f>
        <v>ATAPL-65310-030-0005</v>
      </c>
      <c r="C122" s="35" t="str">
        <f ca="1">IFERROR(__xludf.DUMMYFUNCTION("if(isblank(A122),"""",filter(Moorings!C:C,Moorings!B:B=left(A122,14),Moorings!D:D=D122))"),"SN0005")</f>
        <v>SN0005</v>
      </c>
      <c r="D122" s="36">
        <v>1</v>
      </c>
      <c r="E122" s="35" t="str">
        <f ca="1">IFERROR(__xludf.DUMMYFUNCTION("if(isblank(A122),"""",filter(Moorings!A:A,Moorings!B:B=A122,Moorings!D:D=D122))"),"A00576")</f>
        <v>A00576</v>
      </c>
      <c r="F122" s="35" t="str">
        <f ca="1">IFERROR(__xludf.DUMMYFUNCTION("if(isblank(A122),"""",filter(Moorings!C:C,Moorings!B:B=A122,Moorings!D:D=D122))"),"140")</f>
        <v>140</v>
      </c>
      <c r="G122" s="43" t="s">
        <v>137</v>
      </c>
      <c r="H122" s="43" t="s">
        <v>138</v>
      </c>
      <c r="I122" s="32"/>
      <c r="J122" s="33"/>
    </row>
    <row r="123" spans="1:10" ht="12.75" customHeight="1" x14ac:dyDescent="0.25">
      <c r="A123" s="39" t="s">
        <v>40</v>
      </c>
      <c r="B123" s="35" t="str">
        <f ca="1">IFERROR(__xludf.DUMMYFUNCTION("if(isblank(A123),"""",filter(Moorings!A:A,Moorings!B:B=left(A123,14),Moorings!D:D=D123))"),"ATAPL-65310-030-0005")</f>
        <v>ATAPL-65310-030-0005</v>
      </c>
      <c r="C123" s="35" t="str">
        <f ca="1">IFERROR(__xludf.DUMMYFUNCTION("if(isblank(A123),"""",filter(Moorings!C:C,Moorings!B:B=left(A123,14),Moorings!D:D=D123))"),"SN0005")</f>
        <v>SN0005</v>
      </c>
      <c r="D123" s="36">
        <v>1</v>
      </c>
      <c r="E123" s="35" t="str">
        <f ca="1">IFERROR(__xludf.DUMMYFUNCTION("if(isblank(A123),"""",filter(Moorings!A:A,Moorings!B:B=A123,Moorings!D:D=D123))"),"A00576")</f>
        <v>A00576</v>
      </c>
      <c r="F123" s="35" t="str">
        <f ca="1">IFERROR(__xludf.DUMMYFUNCTION("if(isblank(A123),"""",filter(Moorings!C:C,Moorings!B:B=A123,Moorings!D:D=D123))"),"140")</f>
        <v>140</v>
      </c>
      <c r="G123" s="43" t="s">
        <v>139</v>
      </c>
      <c r="H123" s="43" t="s">
        <v>140</v>
      </c>
      <c r="I123" s="32"/>
      <c r="J123" s="33"/>
    </row>
    <row r="124" spans="1:10" ht="12.75" customHeight="1" x14ac:dyDescent="0.25">
      <c r="A124" s="34"/>
      <c r="B124" s="30" t="str">
        <f ca="1">IFERROR(__xludf.DUMMYFUNCTION("if(isblank(A124),"""",filter(Moorings!A:A,Moorings!B:B=left(A124,14),Moorings!D:D=D124))"),"")</f>
        <v/>
      </c>
      <c r="C124" s="30" t="str">
        <f ca="1">IFERROR(__xludf.DUMMYFUNCTION("if(isblank(A124),"""",filter(Moorings!C:C,Moorings!B:B=left(A124,14),Moorings!D:D=D124))"),"")</f>
        <v/>
      </c>
      <c r="D124" s="38"/>
      <c r="E124" s="30" t="str">
        <f ca="1">IFERROR(__xludf.DUMMYFUNCTION("if(isblank(A124),"""",filter(Moorings!A:A,Moorings!B:B=A124,Moorings!D:D=D124))"),"")</f>
        <v/>
      </c>
      <c r="F124" s="30" t="str">
        <f ca="1">IFERROR(__xludf.DUMMYFUNCTION("if(isblank(A124),"""",filter(Moorings!C:C,Moorings!B:B=A124,Moorings!D:D=D124))"),"")</f>
        <v/>
      </c>
      <c r="G124" s="42"/>
      <c r="H124" s="42"/>
      <c r="I124" s="32"/>
      <c r="J124" s="33"/>
    </row>
    <row r="125" spans="1:10" ht="12.75" customHeight="1" x14ac:dyDescent="0.25">
      <c r="A125" s="34" t="s">
        <v>40</v>
      </c>
      <c r="B125" s="35" t="str">
        <f ca="1">IFERROR(__xludf.DUMMYFUNCTION("if(isblank(A125),"""",filter(Moorings!A:A,Moorings!B:B=left(A125,14),Moorings!D:D=D125))"),"N00281")</f>
        <v>N00281</v>
      </c>
      <c r="C125" s="35" t="str">
        <f ca="1">IFERROR(__xludf.DUMMYFUNCTION("if(isblank(A125),"""",filter(Moorings!C:C,Moorings!B:B=left(A125,14),Moorings!D:D=D125))"),"SN0008")</f>
        <v>SN0008</v>
      </c>
      <c r="D125" s="38">
        <v>2</v>
      </c>
      <c r="E125" s="35" t="str">
        <f ca="1">IFERROR(__xludf.DUMMYFUNCTION("if(isblank(A125),"""",filter(Moorings!A:A,Moorings!B:B=A125,Moorings!D:D=D125))"),"ATOSU-69943-00010")</f>
        <v>ATOSU-69943-00010</v>
      </c>
      <c r="F125" s="35" t="str">
        <f ca="1">IFERROR(__xludf.DUMMYFUNCTION("if(isblank(A125),"""",filter(Moorings!C:C,Moorings!B:B=A125,Moorings!D:D=D125))"),"191")</f>
        <v>191</v>
      </c>
      <c r="G125" s="42" t="s">
        <v>126</v>
      </c>
      <c r="H125" s="42" t="s">
        <v>141</v>
      </c>
      <c r="I125" s="32"/>
      <c r="J125" s="33"/>
    </row>
    <row r="126" spans="1:10" ht="12.75" customHeight="1" x14ac:dyDescent="0.25">
      <c r="A126" s="34" t="s">
        <v>40</v>
      </c>
      <c r="B126" s="35" t="str">
        <f ca="1">IFERROR(__xludf.DUMMYFUNCTION("if(isblank(A126),"""",filter(Moorings!A:A,Moorings!B:B=left(A126,14),Moorings!D:D=D126))"),"N00281")</f>
        <v>N00281</v>
      </c>
      <c r="C126" s="35" t="str">
        <f ca="1">IFERROR(__xludf.DUMMYFUNCTION("if(isblank(A126),"""",filter(Moorings!C:C,Moorings!B:B=left(A126,14),Moorings!D:D=D126))"),"SN0008")</f>
        <v>SN0008</v>
      </c>
      <c r="D126" s="38">
        <v>2</v>
      </c>
      <c r="E126" s="35" t="str">
        <f ca="1">IFERROR(__xludf.DUMMYFUNCTION("if(isblank(A126),"""",filter(Moorings!A:A,Moorings!B:B=A126,Moorings!D:D=D126))"),"ATOSU-69943-00010")</f>
        <v>ATOSU-69943-00010</v>
      </c>
      <c r="F126" s="35" t="str">
        <f ca="1">IFERROR(__xludf.DUMMYFUNCTION("if(isblank(A126),"""",filter(Moorings!C:C,Moorings!B:B=A126,Moorings!D:D=D126))"),"191")</f>
        <v>191</v>
      </c>
      <c r="G126" s="42" t="s">
        <v>128</v>
      </c>
      <c r="H126" s="42" t="s">
        <v>142</v>
      </c>
      <c r="I126" s="32"/>
      <c r="J126" s="33"/>
    </row>
    <row r="127" spans="1:10" ht="12.75" customHeight="1" x14ac:dyDescent="0.25">
      <c r="A127" s="34" t="s">
        <v>40</v>
      </c>
      <c r="B127" s="35" t="str">
        <f ca="1">IFERROR(__xludf.DUMMYFUNCTION("if(isblank(A127),"""",filter(Moorings!A:A,Moorings!B:B=left(A127,14),Moorings!D:D=D127))"),"N00281")</f>
        <v>N00281</v>
      </c>
      <c r="C127" s="35" t="str">
        <f ca="1">IFERROR(__xludf.DUMMYFUNCTION("if(isblank(A127),"""",filter(Moorings!C:C,Moorings!B:B=left(A127,14),Moorings!D:D=D127))"),"SN0008")</f>
        <v>SN0008</v>
      </c>
      <c r="D127" s="38">
        <v>2</v>
      </c>
      <c r="E127" s="35" t="str">
        <f ca="1">IFERROR(__xludf.DUMMYFUNCTION("if(isblank(A127),"""",filter(Moorings!A:A,Moorings!B:B=A127,Moorings!D:D=D127))"),"ATOSU-69943-00010")</f>
        <v>ATOSU-69943-00010</v>
      </c>
      <c r="F127" s="35" t="str">
        <f ca="1">IFERROR(__xludf.DUMMYFUNCTION("if(isblank(A127),"""",filter(Moorings!C:C,Moorings!B:B=A127,Moorings!D:D=D127))"),"191")</f>
        <v>191</v>
      </c>
      <c r="G127" s="42" t="s">
        <v>130</v>
      </c>
      <c r="H127" s="42">
        <v>19.399999999999999</v>
      </c>
      <c r="I127" s="32"/>
      <c r="J127" s="33"/>
    </row>
    <row r="128" spans="1:10" ht="12.75" customHeight="1" x14ac:dyDescent="0.25">
      <c r="A128" s="34" t="s">
        <v>40</v>
      </c>
      <c r="B128" s="35" t="str">
        <f ca="1">IFERROR(__xludf.DUMMYFUNCTION("if(isblank(A128),"""",filter(Moorings!A:A,Moorings!B:B=left(A128,14),Moorings!D:D=D128))"),"N00281")</f>
        <v>N00281</v>
      </c>
      <c r="C128" s="35" t="str">
        <f ca="1">IFERROR(__xludf.DUMMYFUNCTION("if(isblank(A128),"""",filter(Moorings!C:C,Moorings!B:B=left(A128,14),Moorings!D:D=D128))"),"SN0008")</f>
        <v>SN0008</v>
      </c>
      <c r="D128" s="38">
        <v>2</v>
      </c>
      <c r="E128" s="35" t="str">
        <f ca="1">IFERROR(__xludf.DUMMYFUNCTION("if(isblank(A128),"""",filter(Moorings!A:A,Moorings!B:B=A128,Moorings!D:D=D128))"),"ATOSU-69943-00010")</f>
        <v>ATOSU-69943-00010</v>
      </c>
      <c r="F128" s="35" t="str">
        <f ca="1">IFERROR(__xludf.DUMMYFUNCTION("if(isblank(A128),"""",filter(Moorings!C:C,Moorings!B:B=A128,Moorings!D:D=D128))"),"191")</f>
        <v>191</v>
      </c>
      <c r="G128" s="42" t="s">
        <v>131</v>
      </c>
      <c r="H128" s="46" t="s">
        <v>143</v>
      </c>
      <c r="I128" s="32"/>
      <c r="J128" s="33"/>
    </row>
    <row r="129" spans="1:10" ht="12.75" customHeight="1" x14ac:dyDescent="0.25">
      <c r="A129" s="34" t="s">
        <v>40</v>
      </c>
      <c r="B129" s="35" t="str">
        <f ca="1">IFERROR(__xludf.DUMMYFUNCTION("if(isblank(A129),"""",filter(Moorings!A:A,Moorings!B:B=left(A129,14),Moorings!D:D=D129))"),"N00281")</f>
        <v>N00281</v>
      </c>
      <c r="C129" s="35" t="str">
        <f ca="1">IFERROR(__xludf.DUMMYFUNCTION("if(isblank(A129),"""",filter(Moorings!C:C,Moorings!B:B=left(A129,14),Moorings!D:D=D129))"),"SN0008")</f>
        <v>SN0008</v>
      </c>
      <c r="D129" s="38">
        <v>2</v>
      </c>
      <c r="E129" s="35" t="str">
        <f ca="1">IFERROR(__xludf.DUMMYFUNCTION("if(isblank(A129),"""",filter(Moorings!A:A,Moorings!B:B=A129,Moorings!D:D=D129))"),"ATOSU-69943-00010")</f>
        <v>ATOSU-69943-00010</v>
      </c>
      <c r="F129" s="35" t="str">
        <f ca="1">IFERROR(__xludf.DUMMYFUNCTION("if(isblank(A129),"""",filter(Moorings!C:C,Moorings!B:B=A129,Moorings!D:D=D129))"),"191")</f>
        <v>191</v>
      </c>
      <c r="G129" s="42" t="s">
        <v>133</v>
      </c>
      <c r="H129" s="42" t="s">
        <v>144</v>
      </c>
      <c r="I129" s="32"/>
      <c r="J129" s="33"/>
    </row>
    <row r="130" spans="1:10" ht="12.75" customHeight="1" x14ac:dyDescent="0.25">
      <c r="A130" s="34" t="s">
        <v>40</v>
      </c>
      <c r="B130" s="35" t="str">
        <f ca="1">IFERROR(__xludf.DUMMYFUNCTION("if(isblank(A130),"""",filter(Moorings!A:A,Moorings!B:B=left(A130,14),Moorings!D:D=D130))"),"N00281")</f>
        <v>N00281</v>
      </c>
      <c r="C130" s="35" t="str">
        <f ca="1">IFERROR(__xludf.DUMMYFUNCTION("if(isblank(A130),"""",filter(Moorings!C:C,Moorings!B:B=left(A130,14),Moorings!D:D=D130))"),"SN0008")</f>
        <v>SN0008</v>
      </c>
      <c r="D130" s="38">
        <v>2</v>
      </c>
      <c r="E130" s="35" t="str">
        <f ca="1">IFERROR(__xludf.DUMMYFUNCTION("if(isblank(A130),"""",filter(Moorings!A:A,Moorings!B:B=A130,Moorings!D:D=D130))"),"ATOSU-69943-00010")</f>
        <v>ATOSU-69943-00010</v>
      </c>
      <c r="F130" s="35" t="str">
        <f ca="1">IFERROR(__xludf.DUMMYFUNCTION("if(isblank(A130),"""",filter(Moorings!C:C,Moorings!B:B=A130,Moorings!D:D=D130))"),"191")</f>
        <v>191</v>
      </c>
      <c r="G130" s="42" t="s">
        <v>135</v>
      </c>
      <c r="H130" s="42" t="s">
        <v>145</v>
      </c>
      <c r="I130" s="32"/>
      <c r="J130" s="33"/>
    </row>
    <row r="131" spans="1:10" ht="12.75" customHeight="1" x14ac:dyDescent="0.25">
      <c r="A131" s="34" t="s">
        <v>40</v>
      </c>
      <c r="B131" s="35" t="str">
        <f ca="1">IFERROR(__xludf.DUMMYFUNCTION("if(isblank(A131),"""",filter(Moorings!A:A,Moorings!B:B=left(A131,14),Moorings!D:D=D131))"),"N00281")</f>
        <v>N00281</v>
      </c>
      <c r="C131" s="35" t="str">
        <f ca="1">IFERROR(__xludf.DUMMYFUNCTION("if(isblank(A131),"""",filter(Moorings!C:C,Moorings!B:B=left(A131,14),Moorings!D:D=D131))"),"SN0008")</f>
        <v>SN0008</v>
      </c>
      <c r="D131" s="38">
        <v>2</v>
      </c>
      <c r="E131" s="35" t="str">
        <f ca="1">IFERROR(__xludf.DUMMYFUNCTION("if(isblank(A131),"""",filter(Moorings!A:A,Moorings!B:B=A131,Moorings!D:D=D131))"),"ATOSU-69943-00010")</f>
        <v>ATOSU-69943-00010</v>
      </c>
      <c r="F131" s="35" t="str">
        <f ca="1">IFERROR(__xludf.DUMMYFUNCTION("if(isblank(A131),"""",filter(Moorings!C:C,Moorings!B:B=A131,Moorings!D:D=D131))"),"191")</f>
        <v>191</v>
      </c>
      <c r="G131" s="42" t="s">
        <v>137</v>
      </c>
      <c r="H131" s="42" t="s">
        <v>146</v>
      </c>
      <c r="I131" s="32"/>
      <c r="J131" s="33"/>
    </row>
    <row r="132" spans="1:10" ht="12.75" customHeight="1" x14ac:dyDescent="0.25">
      <c r="A132" s="34" t="s">
        <v>40</v>
      </c>
      <c r="B132" s="35" t="str">
        <f ca="1">IFERROR(__xludf.DUMMYFUNCTION("if(isblank(A132),"""",filter(Moorings!A:A,Moorings!B:B=left(A132,14),Moorings!D:D=D132))"),"N00281")</f>
        <v>N00281</v>
      </c>
      <c r="C132" s="35" t="str">
        <f ca="1">IFERROR(__xludf.DUMMYFUNCTION("if(isblank(A132),"""",filter(Moorings!C:C,Moorings!B:B=left(A132,14),Moorings!D:D=D132))"),"SN0008")</f>
        <v>SN0008</v>
      </c>
      <c r="D132" s="38">
        <v>2</v>
      </c>
      <c r="E132" s="35" t="str">
        <f ca="1">IFERROR(__xludf.DUMMYFUNCTION("if(isblank(A132),"""",filter(Moorings!A:A,Moorings!B:B=A132,Moorings!D:D=D132))"),"ATOSU-69943-00010")</f>
        <v>ATOSU-69943-00010</v>
      </c>
      <c r="F132" s="35" t="str">
        <f ca="1">IFERROR(__xludf.DUMMYFUNCTION("if(isblank(A132),"""",filter(Moorings!C:C,Moorings!B:B=A132,Moorings!D:D=D132))"),"191")</f>
        <v>191</v>
      </c>
      <c r="G132" s="42" t="s">
        <v>139</v>
      </c>
      <c r="H132" s="42" t="s">
        <v>147</v>
      </c>
      <c r="I132" s="32"/>
      <c r="J132" s="33"/>
    </row>
    <row r="133" spans="1:10" ht="12.75" customHeight="1" x14ac:dyDescent="0.25">
      <c r="A133" s="32"/>
      <c r="B133" s="30" t="str">
        <f ca="1">IFERROR(__xludf.DUMMYFUNCTION("if(isblank(A133),"""",filter(Moorings!A:A,Moorings!B:B=left(A133,14),Moorings!D:D=D133))"),"")</f>
        <v/>
      </c>
      <c r="C133" s="30" t="str">
        <f ca="1">IFERROR(__xludf.DUMMYFUNCTION("if(isblank(A133),"""",filter(Moorings!C:C,Moorings!B:B=left(A133,14),Moorings!D:D=D133))"),"")</f>
        <v/>
      </c>
      <c r="D133" s="38"/>
      <c r="E133" s="30" t="str">
        <f ca="1">IFERROR(__xludf.DUMMYFUNCTION("if(isblank(A133),"""",filter(Moorings!A:A,Moorings!B:B=A133,Moorings!D:D=D133))"),"")</f>
        <v/>
      </c>
      <c r="F133" s="30" t="str">
        <f ca="1">IFERROR(__xludf.DUMMYFUNCTION("if(isblank(A133),"""",filter(Moorings!C:C,Moorings!B:B=A133,Moorings!D:D=D133))"),"")</f>
        <v/>
      </c>
      <c r="G133" s="32"/>
      <c r="H133" s="32"/>
      <c r="I133" s="32"/>
      <c r="J133" s="33"/>
    </row>
    <row r="134" spans="1:10" ht="12.75" customHeight="1" x14ac:dyDescent="0.25">
      <c r="A134" s="34"/>
      <c r="B134" s="30" t="str">
        <f ca="1">IFERROR(__xludf.DUMMYFUNCTION("if(isblank(A134),"""",filter(Moorings!A:A,Moorings!B:B=left(A134,14),Moorings!D:D=D134))"),"")</f>
        <v/>
      </c>
      <c r="C134" s="30" t="str">
        <f ca="1">IFERROR(__xludf.DUMMYFUNCTION("if(isblank(A134),"""",filter(Moorings!C:C,Moorings!B:B=left(A134,14),Moorings!D:D=D134))"),"")</f>
        <v/>
      </c>
      <c r="D134" s="38"/>
      <c r="E134" s="30" t="str">
        <f ca="1">IFERROR(__xludf.DUMMYFUNCTION("if(isblank(A134),"""",filter(Moorings!A:A,Moorings!B:B=A134,Moorings!D:D=D134))"),"")</f>
        <v/>
      </c>
      <c r="F134" s="30" t="str">
        <f ca="1">IFERROR(__xludf.DUMMYFUNCTION("if(isblank(A134),"""",filter(Moorings!C:C,Moorings!B:B=A134,Moorings!D:D=D134))"),"")</f>
        <v/>
      </c>
      <c r="G134" s="32"/>
      <c r="H134" s="47"/>
      <c r="I134" s="32"/>
      <c r="J134" s="33"/>
    </row>
    <row r="135" spans="1:10" ht="15.75" customHeight="1" x14ac:dyDescent="0.25">
      <c r="A135" s="45"/>
      <c r="B135" s="30" t="str">
        <f ca="1">IFERROR(__xludf.DUMMYFUNCTION("if(isblank(A135),"""",filter(Moorings!A:A,Moorings!B:B=left(A135,14),Moorings!D:D=D135))"),"")</f>
        <v/>
      </c>
      <c r="C135" s="30" t="str">
        <f ca="1">IFERROR(__xludf.DUMMYFUNCTION("if(isblank(A135),"""",filter(Moorings!C:C,Moorings!B:B=left(A135,14),Moorings!D:D=D135))"),"")</f>
        <v/>
      </c>
      <c r="D135" s="29"/>
      <c r="E135" s="30" t="str">
        <f ca="1">IFERROR(__xludf.DUMMYFUNCTION("if(isblank(A135),"""",filter(Moorings!A:A,Moorings!B:B=A135,Moorings!D:D=D135))"),"")</f>
        <v/>
      </c>
      <c r="F135" s="30" t="str">
        <f ca="1">IFERROR(__xludf.DUMMYFUNCTION("if(isblank(A135),"""",filter(Moorings!C:C,Moorings!B:B=A135,Moorings!D:D=D135))"),"")</f>
        <v/>
      </c>
      <c r="G135" s="45"/>
      <c r="H135" s="45"/>
      <c r="I135" s="45"/>
      <c r="J13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5703125" customWidth="1"/>
    <col min="4" max="4" width="7.7109375" customWidth="1"/>
    <col min="5" max="5" width="19.28515625" customWidth="1"/>
    <col min="6" max="6" width="9.85546875" customWidth="1"/>
    <col min="7" max="7" width="11.42578125" customWidth="1"/>
  </cols>
  <sheetData>
    <row r="1" spans="1:7" x14ac:dyDescent="0.25">
      <c r="A1" s="48" t="s">
        <v>148</v>
      </c>
      <c r="B1" s="49" t="s">
        <v>149</v>
      </c>
      <c r="C1" s="49" t="s">
        <v>150</v>
      </c>
      <c r="D1" s="49" t="s">
        <v>151</v>
      </c>
      <c r="E1" s="49" t="s">
        <v>152</v>
      </c>
      <c r="F1" s="49" t="s">
        <v>153</v>
      </c>
      <c r="G1" s="49" t="s">
        <v>154</v>
      </c>
    </row>
    <row r="2" spans="1:7" x14ac:dyDescent="0.25">
      <c r="A2" s="50" t="str">
        <f>Moorings!A2</f>
        <v>ATAPL-65291-030-0045</v>
      </c>
      <c r="B2" s="50" t="str">
        <f>IF(D2="Mooring",Moorings!B2,"")</f>
        <v>CE04OSBP-LV01C</v>
      </c>
      <c r="C2" s="51" t="str">
        <f>IF(D2="Sensor",Moorings!B2,"")</f>
        <v/>
      </c>
      <c r="D2" s="30" t="str">
        <f>IF(ISBLANK(Moorings!B2),"",IF(LEN(Moorings!B2)&gt;14,"Sensor","Mooring"))</f>
        <v>Mooring</v>
      </c>
      <c r="E2" s="35" t="str">
        <f>Moorings!C2</f>
        <v>SN0045</v>
      </c>
      <c r="F2" s="52">
        <f>IF(D2="Mooring",Moorings!E2,"")</f>
        <v>41888</v>
      </c>
      <c r="G2" s="51"/>
    </row>
    <row r="3" spans="1:7" x14ac:dyDescent="0.25">
      <c r="A3" s="50" t="str">
        <f>Moorings!A3</f>
        <v>N00691</v>
      </c>
      <c r="B3" s="50" t="str">
        <f>IF(D3="Mooring",Moorings!B3,"")</f>
        <v/>
      </c>
      <c r="C3" s="50" t="str">
        <f>IF(D3="Sensor",Moorings!B3,"")</f>
        <v>CE04OSBP-LV01C-06-CAMDSB106</v>
      </c>
      <c r="D3" s="30" t="str">
        <f>IF(ISBLANK(Moorings!B3),"",IF(LEN(Moorings!B3)&gt;14,"Sensor","Mooring"))</f>
        <v>Sensor</v>
      </c>
      <c r="E3" s="35">
        <f>Moorings!C3</f>
        <v>105</v>
      </c>
      <c r="F3" s="52" t="str">
        <f>IF(D3="Mooring",Moorings!E3,"")</f>
        <v/>
      </c>
      <c r="G3" s="51"/>
    </row>
    <row r="4" spans="1:7" x14ac:dyDescent="0.25">
      <c r="A4" s="50">
        <f>Moorings!A4</f>
        <v>0</v>
      </c>
      <c r="B4" s="50" t="str">
        <f>IF(D4="Mooring",Moorings!B4,"")</f>
        <v/>
      </c>
      <c r="C4" s="51" t="str">
        <f>IF(D4="Sensor",Moorings!B4,"")</f>
        <v/>
      </c>
      <c r="D4" s="30" t="str">
        <f>IF(ISBLANK(Moorings!B4),"",IF(LEN(Moorings!B4)&gt;14,"Sensor","Mooring"))</f>
        <v/>
      </c>
      <c r="E4" s="35">
        <f>Moorings!C4</f>
        <v>0</v>
      </c>
      <c r="F4" s="52" t="str">
        <f>IF(D4="Mooring",Moorings!E4,"")</f>
        <v/>
      </c>
      <c r="G4" s="51"/>
    </row>
    <row r="5" spans="1:7" x14ac:dyDescent="0.25">
      <c r="A5" s="50" t="str">
        <f>Moorings!A5</f>
        <v>ATAPL-65310-030-0005</v>
      </c>
      <c r="B5" s="50" t="str">
        <f>IF(D5="Mooring",Moorings!B5,"")</f>
        <v>CE04OSBP-LJ01C</v>
      </c>
      <c r="C5" s="51" t="str">
        <f>IF(D5="Sensor",Moorings!B5,"")</f>
        <v/>
      </c>
      <c r="D5" s="30" t="str">
        <f>IF(ISBLANK(Moorings!B5),"",IF(LEN(Moorings!B5)&gt;14,"Sensor","Mooring"))</f>
        <v>Mooring</v>
      </c>
      <c r="E5" s="35" t="str">
        <f>Moorings!C5</f>
        <v>SN0005</v>
      </c>
      <c r="F5" s="52">
        <f>IF(D5="Mooring",Moorings!E5,"")</f>
        <v>41866</v>
      </c>
      <c r="G5" s="51"/>
    </row>
    <row r="6" spans="1:7" x14ac:dyDescent="0.25">
      <c r="A6" s="50" t="str">
        <f>Moorings!A6</f>
        <v>N00692</v>
      </c>
      <c r="B6" s="50" t="str">
        <f>IF(D6="Mooring",Moorings!B6,"")</f>
        <v/>
      </c>
      <c r="C6" s="50" t="str">
        <f>IF(D6="Sensor",Moorings!B6,"")</f>
        <v>CE04OSBP-LJ01C-11-HYDBBA105</v>
      </c>
      <c r="D6" s="30" t="str">
        <f>IF(ISBLANK(Moorings!B6),"",IF(LEN(Moorings!B6)&gt;14,"Sensor","Mooring"))</f>
        <v>Sensor</v>
      </c>
      <c r="E6" s="35">
        <f>Moorings!C6</f>
        <v>1249</v>
      </c>
      <c r="F6" s="52" t="str">
        <f>IF(D6="Mooring",Moorings!E6,"")</f>
        <v/>
      </c>
      <c r="G6" s="51"/>
    </row>
    <row r="7" spans="1:7" x14ac:dyDescent="0.25">
      <c r="A7" s="50" t="str">
        <f>Moorings!A7</f>
        <v>A00648</v>
      </c>
      <c r="B7" s="50" t="str">
        <f>IF(D7="Mooring",Moorings!B7,"")</f>
        <v/>
      </c>
      <c r="C7" s="50" t="str">
        <f>IF(D7="Sensor",Moorings!B7,"")</f>
        <v>CE04OSBP-LJ01C-10-PHSEND107</v>
      </c>
      <c r="D7" s="30" t="str">
        <f>IF(ISBLANK(Moorings!B7),"",IF(LEN(Moorings!B7)&gt;14,"Sensor","Mooring"))</f>
        <v>Sensor</v>
      </c>
      <c r="E7" s="35" t="str">
        <f>Moorings!C7</f>
        <v>P0117</v>
      </c>
      <c r="F7" s="52" t="str">
        <f>IF(D7="Mooring",Moorings!E7,"")</f>
        <v/>
      </c>
      <c r="G7" s="51"/>
    </row>
    <row r="8" spans="1:7" x14ac:dyDescent="0.25">
      <c r="A8" s="50" t="str">
        <f>Moorings!A8</f>
        <v>A00659</v>
      </c>
      <c r="B8" s="50" t="str">
        <f>IF(D8="Mooring",Moorings!B8,"")</f>
        <v/>
      </c>
      <c r="C8" s="50" t="str">
        <f>IF(D8="Sensor",Moorings!B8,"")</f>
        <v>CE04OSBP-LJ01C-09-PCO2WB104</v>
      </c>
      <c r="D8" s="30" t="str">
        <f>IF(ISBLANK(Moorings!B8),"",IF(LEN(Moorings!B8)&gt;14,"Sensor","Mooring"))</f>
        <v>Sensor</v>
      </c>
      <c r="E8" s="35" t="str">
        <f>Moorings!C8</f>
        <v>C0080</v>
      </c>
      <c r="F8" s="52" t="str">
        <f>IF(D8="Mooring",Moorings!E8,"")</f>
        <v/>
      </c>
      <c r="G8" s="51"/>
    </row>
    <row r="9" spans="1:7" x14ac:dyDescent="0.25">
      <c r="A9" s="50" t="str">
        <f>Moorings!A9</f>
        <v>A00576</v>
      </c>
      <c r="B9" s="50" t="str">
        <f>IF(D9="Mooring",Moorings!B9,"")</f>
        <v/>
      </c>
      <c r="C9" s="50" t="str">
        <f>IF(D9="Sensor",Moorings!B9,"")</f>
        <v>CE04OSBP-LJ01C-08-OPTAAC104</v>
      </c>
      <c r="D9" s="30" t="str">
        <f>IF(ISBLANK(Moorings!B9),"",IF(LEN(Moorings!B9)&gt;14,"Sensor","Mooring"))</f>
        <v>Sensor</v>
      </c>
      <c r="E9" s="35">
        <f>Moorings!C9</f>
        <v>140</v>
      </c>
      <c r="F9" s="52" t="str">
        <f>IF(D9="Mooring",Moorings!E9,"")</f>
        <v/>
      </c>
      <c r="G9" s="51"/>
    </row>
    <row r="10" spans="1:7" x14ac:dyDescent="0.25">
      <c r="A10" s="50" t="str">
        <f>Moorings!A10</f>
        <v>A00059</v>
      </c>
      <c r="B10" s="50" t="str">
        <f>IF(D10="Mooring",Moorings!B10,"")</f>
        <v/>
      </c>
      <c r="C10" s="50" t="str">
        <f>IF(D10="Sensor",Moorings!B10,"")</f>
        <v>CE04OSBP-LJ01C-07-VEL3DC107</v>
      </c>
      <c r="D10" s="30" t="str">
        <f>IF(ISBLANK(Moorings!B10),"",IF(LEN(Moorings!B10)&gt;14,"Sensor","Mooring"))</f>
        <v>Sensor</v>
      </c>
      <c r="E10" s="35">
        <f>Moorings!C10</f>
        <v>8159</v>
      </c>
      <c r="F10" s="52" t="str">
        <f>IF(D10="Mooring",Moorings!E10,"")</f>
        <v/>
      </c>
      <c r="G10" s="51"/>
    </row>
    <row r="11" spans="1:7" x14ac:dyDescent="0.25">
      <c r="A11" s="50" t="str">
        <f>Moorings!A11</f>
        <v>A00171</v>
      </c>
      <c r="B11" s="50" t="str">
        <f>IF(D11="Mooring",Moorings!B11,"")</f>
        <v/>
      </c>
      <c r="C11" s="50" t="str">
        <f>IF(D11="Sensor",Moorings!B11,"")</f>
        <v>CE04OSBP-LJ01C-06-DOSTAD108</v>
      </c>
      <c r="D11" s="30" t="str">
        <f>IF(ISBLANK(Moorings!B11),"",IF(LEN(Moorings!B11)&gt;14,"Sensor","Mooring"))</f>
        <v>Sensor</v>
      </c>
      <c r="E11" s="35">
        <f>Moorings!C11</f>
        <v>133</v>
      </c>
      <c r="F11" s="52" t="str">
        <f>IF(D11="Mooring",Moorings!E11,"")</f>
        <v/>
      </c>
      <c r="G11" s="51"/>
    </row>
    <row r="12" spans="1:7" x14ac:dyDescent="0.25">
      <c r="A12" s="50" t="str">
        <f>Moorings!A12</f>
        <v>N00693</v>
      </c>
      <c r="B12" s="50" t="str">
        <f>IF(D12="Mooring",Moorings!B12,"")</f>
        <v/>
      </c>
      <c r="C12" s="50" t="str">
        <f>IF(D12="Sensor",Moorings!B12,"")</f>
        <v>CE04OSBP-LJ01C-06-CTDBPO108</v>
      </c>
      <c r="D12" s="30" t="str">
        <f>IF(ISBLANK(Moorings!B12),"",IF(LEN(Moorings!B12)&gt;14,"Sensor","Mooring"))</f>
        <v>Sensor</v>
      </c>
      <c r="E12" s="35" t="str">
        <f>Moorings!C12</f>
        <v>16P71176-7231</v>
      </c>
      <c r="F12" s="52" t="str">
        <f>IF(D12="Mooring",Moorings!E12,"")</f>
        <v/>
      </c>
      <c r="G12" s="51"/>
    </row>
    <row r="13" spans="1:7" x14ac:dyDescent="0.25">
      <c r="A13" s="50" t="str">
        <f>Moorings!A13</f>
        <v>A00064</v>
      </c>
      <c r="B13" s="50" t="str">
        <f>IF(D13="Mooring",Moorings!B13,"")</f>
        <v/>
      </c>
      <c r="C13" s="50" t="str">
        <f>IF(D13="Sensor",Moorings!B13,"")</f>
        <v>CE04OSBP-LJ01C-05-ADCPSI103</v>
      </c>
      <c r="D13" s="30" t="str">
        <f>IF(ISBLANK(Moorings!B13),"",IF(LEN(Moorings!B13)&gt;14,"Sensor","Mooring"))</f>
        <v>Sensor</v>
      </c>
      <c r="E13" s="35">
        <f>Moorings!C13</f>
        <v>18153</v>
      </c>
      <c r="F13" s="52" t="str">
        <f>IF(D13="Mooring",Moorings!E13,"")</f>
        <v/>
      </c>
      <c r="G13" s="51"/>
    </row>
    <row r="14" spans="1:7" x14ac:dyDescent="0.25">
      <c r="A14" s="50">
        <f>Moorings!A14</f>
        <v>0</v>
      </c>
      <c r="B14" s="50" t="str">
        <f>IF(D14="Mooring",Moorings!B14,"")</f>
        <v/>
      </c>
      <c r="C14" s="51" t="str">
        <f>IF(D14="Sensor",Moorings!B14,"")</f>
        <v/>
      </c>
      <c r="D14" s="30" t="str">
        <f>IF(ISBLANK(Moorings!B14),"",IF(LEN(Moorings!B14)&gt;14,"Sensor","Mooring"))</f>
        <v/>
      </c>
      <c r="E14" s="35">
        <f>Moorings!C14</f>
        <v>0</v>
      </c>
      <c r="F14" s="52" t="str">
        <f>IF(D14="Mooring",Moorings!E14,"")</f>
        <v/>
      </c>
      <c r="G14" s="51"/>
    </row>
    <row r="15" spans="1:7" x14ac:dyDescent="0.25">
      <c r="A15" s="50" t="str">
        <f>Moorings!A15</f>
        <v>N00281</v>
      </c>
      <c r="B15" s="50" t="str">
        <f>IF(D15="Mooring",Moorings!B15,"")</f>
        <v>CE04OSBP-LJ01C</v>
      </c>
      <c r="C15" s="51" t="str">
        <f>IF(D15="Sensor",Moorings!B15,"")</f>
        <v/>
      </c>
      <c r="D15" s="30" t="str">
        <f>IF(ISBLANK(Moorings!B15),"",IF(LEN(Moorings!B15)&gt;14,"Sensor","Mooring"))</f>
        <v>Mooring</v>
      </c>
      <c r="E15" s="35" t="str">
        <f>Moorings!C15</f>
        <v>SN0008</v>
      </c>
      <c r="F15" s="52">
        <f>IF(D15="Mooring",Moorings!E15,"")</f>
        <v>42219</v>
      </c>
      <c r="G15" s="51"/>
    </row>
    <row r="16" spans="1:7" x14ac:dyDescent="0.25">
      <c r="A16" s="50" t="str">
        <f>Moorings!A16</f>
        <v>N00689</v>
      </c>
      <c r="B16" s="50" t="str">
        <f>IF(D16="Mooring",Moorings!B16,"")</f>
        <v/>
      </c>
      <c r="C16" s="50" t="str">
        <f>IF(D16="Sensor",Moorings!B16,"")</f>
        <v>CE04OSBP-LJ01C-11-HYDBBA105</v>
      </c>
      <c r="D16" s="30" t="str">
        <f>IF(ISBLANK(Moorings!B16),"",IF(LEN(Moorings!B16)&gt;14,"Sensor","Mooring"))</f>
        <v>Sensor</v>
      </c>
      <c r="E16" s="35">
        <f>Moorings!C16</f>
        <v>1250</v>
      </c>
      <c r="F16" s="52" t="str">
        <f>IF(D16="Mooring",Moorings!E16,"")</f>
        <v/>
      </c>
      <c r="G16" s="51"/>
    </row>
    <row r="17" spans="1:7" x14ac:dyDescent="0.25">
      <c r="A17" s="50" t="str">
        <f>Moorings!A17</f>
        <v>A01046</v>
      </c>
      <c r="B17" s="50" t="str">
        <f>IF(D17="Mooring",Moorings!B17,"")</f>
        <v/>
      </c>
      <c r="C17" s="50" t="str">
        <f>IF(D17="Sensor",Moorings!B17,"")</f>
        <v>CE04OSBP-LJ01C-10-PHSEND107</v>
      </c>
      <c r="D17" s="30" t="str">
        <f>IF(ISBLANK(Moorings!B17),"",IF(LEN(Moorings!B17)&gt;14,"Sensor","Mooring"))</f>
        <v>Sensor</v>
      </c>
      <c r="E17" s="35" t="str">
        <f>Moorings!C17</f>
        <v>P0132</v>
      </c>
      <c r="F17" s="52" t="str">
        <f>IF(D17="Mooring",Moorings!E17,"")</f>
        <v/>
      </c>
      <c r="G17" s="51"/>
    </row>
    <row r="18" spans="1:7" x14ac:dyDescent="0.25">
      <c r="A18" s="50" t="str">
        <f>Moorings!A18</f>
        <v>A01045</v>
      </c>
      <c r="B18" s="50" t="str">
        <f>IF(D18="Mooring",Moorings!B18,"")</f>
        <v/>
      </c>
      <c r="C18" s="50" t="str">
        <f>IF(D18="Sensor",Moorings!B18,"")</f>
        <v>CE04OSBP-LJ01C-09-PCO2WB104</v>
      </c>
      <c r="D18" s="30" t="str">
        <f>IF(ISBLANK(Moorings!B18),"",IF(LEN(Moorings!B18)&gt;14,"Sensor","Mooring"))</f>
        <v>Sensor</v>
      </c>
      <c r="E18" s="35" t="str">
        <f>Moorings!C18</f>
        <v>C0090</v>
      </c>
      <c r="F18" s="52" t="str">
        <f>IF(D18="Mooring",Moorings!E18,"")</f>
        <v/>
      </c>
      <c r="G18" s="51"/>
    </row>
    <row r="19" spans="1:7" x14ac:dyDescent="0.25">
      <c r="A19" s="50" t="str">
        <f>Moorings!A19</f>
        <v>ATOSU-69943-00010</v>
      </c>
      <c r="B19" s="50" t="str">
        <f>IF(D19="Mooring",Moorings!B19,"")</f>
        <v/>
      </c>
      <c r="C19" s="50" t="str">
        <f>IF(D19="Sensor",Moorings!B19,"")</f>
        <v>CE04OSBP-LJ01C-08-OPTAAC104</v>
      </c>
      <c r="D19" s="30" t="str">
        <f>IF(ISBLANK(Moorings!B19),"",IF(LEN(Moorings!B19)&gt;14,"Sensor","Mooring"))</f>
        <v>Sensor</v>
      </c>
      <c r="E19" s="35">
        <f>Moorings!C19</f>
        <v>191</v>
      </c>
      <c r="F19" s="52" t="str">
        <f>IF(D19="Mooring",Moorings!E19,"")</f>
        <v/>
      </c>
      <c r="G19" s="51"/>
    </row>
    <row r="20" spans="1:7" x14ac:dyDescent="0.25">
      <c r="A20" s="50" t="str">
        <f>Moorings!A20</f>
        <v>ATOSU-69829-00002</v>
      </c>
      <c r="B20" s="50" t="str">
        <f>IF(D20="Mooring",Moorings!B20,"")</f>
        <v/>
      </c>
      <c r="C20" s="50" t="str">
        <f>IF(D20="Sensor",Moorings!B20,"")</f>
        <v>CE04OSBP-LJ01C-07-VEL3DC107</v>
      </c>
      <c r="D20" s="30" t="str">
        <f>IF(ISBLANK(Moorings!B20),"",IF(LEN(Moorings!B20)&gt;14,"Sensor","Mooring"))</f>
        <v>Sensor</v>
      </c>
      <c r="E20" s="35">
        <f>Moorings!C20</f>
        <v>5156</v>
      </c>
      <c r="F20" s="52" t="str">
        <f>IF(D20="Mooring",Moorings!E20,"")</f>
        <v/>
      </c>
      <c r="G20" s="51"/>
    </row>
    <row r="21" spans="1:7" x14ac:dyDescent="0.25">
      <c r="A21" s="50" t="str">
        <f>Moorings!A21</f>
        <v>ATOSU-58320-00022</v>
      </c>
      <c r="B21" s="50" t="str">
        <f>IF(D21="Mooring",Moorings!B21,"")</f>
        <v/>
      </c>
      <c r="C21" s="50" t="str">
        <f>IF(D21="Sensor",Moorings!B21,"")</f>
        <v>CE04OSBP-LJ01C-06-DOSTAD108</v>
      </c>
      <c r="D21" s="30" t="str">
        <f>IF(ISBLANK(Moorings!B21),"",IF(LEN(Moorings!B21)&gt;14,"Sensor","Mooring"))</f>
        <v>Sensor</v>
      </c>
      <c r="E21" s="35">
        <f>Moorings!C21</f>
        <v>381</v>
      </c>
      <c r="F21" s="52" t="str">
        <f>IF(D21="Mooring",Moorings!E21,"")</f>
        <v/>
      </c>
      <c r="G21" s="51"/>
    </row>
    <row r="22" spans="1:7" x14ac:dyDescent="0.25">
      <c r="A22" s="50" t="str">
        <f>Moorings!A22</f>
        <v>A00163</v>
      </c>
      <c r="B22" s="50" t="str">
        <f>IF(D22="Mooring",Moorings!B22,"")</f>
        <v/>
      </c>
      <c r="C22" s="50" t="str">
        <f>IF(D22="Sensor",Moorings!B22,"")</f>
        <v>CE04OSBP-LJ01C-06-CTDBPO108</v>
      </c>
      <c r="D22" s="30" t="str">
        <f>IF(ISBLANK(Moorings!B22),"",IF(LEN(Moorings!B22)&gt;14,"Sensor","Mooring"))</f>
        <v>Sensor</v>
      </c>
      <c r="E22" s="35" t="str">
        <f>Moorings!C22</f>
        <v>16P71879-7249</v>
      </c>
      <c r="F22" s="52" t="str">
        <f>IF(D22="Mooring",Moorings!E22,"")</f>
        <v/>
      </c>
      <c r="G22" s="51"/>
    </row>
    <row r="23" spans="1:7" x14ac:dyDescent="0.25">
      <c r="A23" s="50" t="str">
        <f>Moorings!A23</f>
        <v>ATOSU-69825-00001</v>
      </c>
      <c r="B23" s="50" t="str">
        <f>IF(D23="Mooring",Moorings!B23,"")</f>
        <v/>
      </c>
      <c r="C23" s="50" t="str">
        <f>IF(D23="Sensor",Moorings!B23,"")</f>
        <v>CE04OSBP-LJ01C-05-ADCPSI103</v>
      </c>
      <c r="D23" s="30" t="str">
        <f>IF(ISBLANK(Moorings!B23),"",IF(LEN(Moorings!B23)&gt;14,"Sensor","Mooring"))</f>
        <v>Sensor</v>
      </c>
      <c r="E23" s="35">
        <f>Moorings!C23</f>
        <v>21498</v>
      </c>
      <c r="F23" s="52" t="str">
        <f>IF(D23="Mooring",Moorings!E23,"")</f>
        <v/>
      </c>
      <c r="G23" s="51"/>
    </row>
    <row r="24" spans="1:7" x14ac:dyDescent="0.25">
      <c r="A24" s="50">
        <f>Moorings!A24</f>
        <v>0</v>
      </c>
      <c r="B24" s="50" t="str">
        <f>IF(D24="Mooring",Moorings!B24,"")</f>
        <v/>
      </c>
      <c r="C24" s="51" t="str">
        <f>IF(D24="Sensor",Moorings!B24,"")</f>
        <v/>
      </c>
      <c r="D24" s="30" t="str">
        <f>IF(ISBLANK(Moorings!B24),"",IF(LEN(Moorings!B24)&gt;14,"Sensor","Mooring"))</f>
        <v/>
      </c>
      <c r="E24" s="35">
        <f>Moorings!C24</f>
        <v>0</v>
      </c>
      <c r="F24" s="52" t="str">
        <f>IF(D24="Mooring",Moorings!E24,"")</f>
        <v/>
      </c>
      <c r="G24" s="51"/>
    </row>
    <row r="25" spans="1:7" x14ac:dyDescent="0.25">
      <c r="A25" s="50">
        <f>Moorings!A25</f>
        <v>0</v>
      </c>
      <c r="B25" s="50" t="str">
        <f>IF(D25="Mooring",Moorings!B25,"")</f>
        <v/>
      </c>
      <c r="C25" s="51" t="str">
        <f>IF(D25="Sensor",Moorings!B25,"")</f>
        <v/>
      </c>
      <c r="D25" s="30" t="str">
        <f>IF(ISBLANK(Moorings!B25),"",IF(LEN(Moorings!B25)&gt;14,"Sensor","Mooring"))</f>
        <v/>
      </c>
      <c r="E25" s="35">
        <f>Moorings!C25</f>
        <v>0</v>
      </c>
      <c r="F25" s="52" t="str">
        <f>IF(D25="Mooring",Moorings!E25,"")</f>
        <v/>
      </c>
      <c r="G25" s="51"/>
    </row>
    <row r="26" spans="1:7" x14ac:dyDescent="0.25">
      <c r="A26" s="50">
        <f>Moorings!A26</f>
        <v>0</v>
      </c>
      <c r="B26" s="50" t="str">
        <f>IF(D26="Mooring",Moorings!B26,"")</f>
        <v/>
      </c>
      <c r="C26" s="51" t="str">
        <f>IF(D26="Sensor",Moorings!B26,"")</f>
        <v/>
      </c>
      <c r="D26" s="30" t="str">
        <f>IF(ISBLANK(Moorings!B26),"",IF(LEN(Moorings!B26)&gt;14,"Sensor","Mooring"))</f>
        <v/>
      </c>
      <c r="E26" s="35">
        <f>Moorings!C26</f>
        <v>0</v>
      </c>
      <c r="F26" s="52" t="str">
        <f>IF(D26="Mooring",Moorings!E26,"")</f>
        <v/>
      </c>
      <c r="G26" s="51"/>
    </row>
    <row r="27" spans="1:7" x14ac:dyDescent="0.25">
      <c r="A27" s="50">
        <f>Moorings!A27</f>
        <v>0</v>
      </c>
      <c r="B27" s="50" t="str">
        <f>IF(D27="Mooring",Moorings!B27,"")</f>
        <v/>
      </c>
      <c r="C27" s="51" t="str">
        <f>IF(D27="Sensor",Moorings!B27,"")</f>
        <v/>
      </c>
      <c r="D27" s="30" t="str">
        <f>IF(ISBLANK(Moorings!B27),"",IF(LEN(Moorings!B27)&gt;14,"Sensor","Mooring"))</f>
        <v/>
      </c>
      <c r="E27" s="35">
        <f>Moorings!C27</f>
        <v>0</v>
      </c>
      <c r="F27" s="52" t="str">
        <f>IF(D27="Mooring",Moorings!E27,"")</f>
        <v/>
      </c>
      <c r="G27" s="51"/>
    </row>
    <row r="28" spans="1:7" x14ac:dyDescent="0.25">
      <c r="A28" s="50">
        <f>Moorings!A28</f>
        <v>0</v>
      </c>
      <c r="B28" s="50" t="str">
        <f>IF(D28="Mooring",Moorings!B28,"")</f>
        <v/>
      </c>
      <c r="C28" s="51" t="str">
        <f>IF(D28="Sensor",Moorings!B28,"")</f>
        <v/>
      </c>
      <c r="D28" s="30" t="str">
        <f>IF(ISBLANK(Moorings!B28),"",IF(LEN(Moorings!B28)&gt;14,"Sensor","Mooring"))</f>
        <v/>
      </c>
      <c r="E28" s="35">
        <f>Moorings!C28</f>
        <v>0</v>
      </c>
      <c r="F28" s="52" t="str">
        <f>IF(D28="Mooring",Moorings!E28,"")</f>
        <v/>
      </c>
      <c r="G28" s="51"/>
    </row>
    <row r="29" spans="1:7" x14ac:dyDescent="0.25">
      <c r="A29" s="50">
        <f>Moorings!A29</f>
        <v>0</v>
      </c>
      <c r="B29" s="50" t="str">
        <f>IF(D29="Mooring",Moorings!B29,"")</f>
        <v/>
      </c>
      <c r="C29" s="51" t="str">
        <f>IF(D29="Sensor",Moorings!B29,"")</f>
        <v/>
      </c>
      <c r="D29" s="30" t="str">
        <f>IF(ISBLANK(Moorings!B29),"",IF(LEN(Moorings!B29)&gt;14,"Sensor","Mooring"))</f>
        <v/>
      </c>
      <c r="E29" s="35">
        <f>Moorings!C29</f>
        <v>0</v>
      </c>
      <c r="F29" s="52" t="str">
        <f>IF(D29="Mooring",Moorings!E29,"")</f>
        <v/>
      </c>
      <c r="G29" s="51"/>
    </row>
    <row r="30" spans="1:7" x14ac:dyDescent="0.25">
      <c r="A30" s="50">
        <f>Moorings!A30</f>
        <v>0</v>
      </c>
      <c r="B30" s="50" t="str">
        <f>IF(D30="Mooring",Moorings!B30,"")</f>
        <v/>
      </c>
      <c r="C30" s="51" t="str">
        <f>IF(D30="Sensor",Moorings!B30,"")</f>
        <v/>
      </c>
      <c r="D30" s="30" t="str">
        <f>IF(ISBLANK(Moorings!B30),"",IF(LEN(Moorings!B30)&gt;14,"Sensor","Mooring"))</f>
        <v/>
      </c>
      <c r="E30" s="35">
        <f>Moorings!C30</f>
        <v>0</v>
      </c>
      <c r="F30" s="52" t="str">
        <f>IF(D30="Mooring",Moorings!E30,"")</f>
        <v/>
      </c>
      <c r="G30" s="51"/>
    </row>
    <row r="31" spans="1:7" x14ac:dyDescent="0.25">
      <c r="A31" s="50">
        <f>Moorings!A31</f>
        <v>0</v>
      </c>
      <c r="B31" s="50" t="str">
        <f>IF(D31="Mooring",Moorings!B31,"")</f>
        <v/>
      </c>
      <c r="C31" s="51" t="str">
        <f>IF(D31="Sensor",Moorings!B31,"")</f>
        <v/>
      </c>
      <c r="D31" s="30" t="str">
        <f>IF(ISBLANK(Moorings!B31),"",IF(LEN(Moorings!B31)&gt;14,"Sensor","Mooring"))</f>
        <v/>
      </c>
      <c r="E31" s="35">
        <f>Moorings!C31</f>
        <v>0</v>
      </c>
      <c r="F31" s="52" t="str">
        <f>IF(D31="Mooring",Moorings!E31,"")</f>
        <v/>
      </c>
      <c r="G31" s="51"/>
    </row>
    <row r="32" spans="1:7" x14ac:dyDescent="0.25">
      <c r="A32" s="50">
        <f>Moorings!A32</f>
        <v>0</v>
      </c>
      <c r="B32" s="50" t="str">
        <f>IF(D32="Mooring",Moorings!B32,"")</f>
        <v/>
      </c>
      <c r="C32" s="51" t="str">
        <f>IF(D32="Sensor",Moorings!B32,"")</f>
        <v/>
      </c>
      <c r="D32" s="30" t="str">
        <f>IF(ISBLANK(Moorings!B32),"",IF(LEN(Moorings!B32)&gt;14,"Sensor","Mooring"))</f>
        <v/>
      </c>
      <c r="E32" s="35">
        <f>Moorings!C32</f>
        <v>0</v>
      </c>
      <c r="F32" s="52" t="str">
        <f>IF(D32="Mooring",Moorings!E32,"")</f>
        <v/>
      </c>
      <c r="G32" s="51"/>
    </row>
    <row r="33" spans="1:7" x14ac:dyDescent="0.25">
      <c r="A33" s="50">
        <f>Moorings!A33</f>
        <v>0</v>
      </c>
      <c r="B33" s="50" t="str">
        <f>IF(D33="Mooring",Moorings!B33,"")</f>
        <v/>
      </c>
      <c r="C33" s="51" t="str">
        <f>IF(D33="Sensor",Moorings!B33,"")</f>
        <v/>
      </c>
      <c r="D33" s="30" t="str">
        <f>IF(ISBLANK(Moorings!B33),"",IF(LEN(Moorings!B33)&gt;14,"Sensor","Mooring"))</f>
        <v/>
      </c>
      <c r="E33" s="35">
        <f>Moorings!C33</f>
        <v>0</v>
      </c>
      <c r="F33" s="52" t="str">
        <f>IF(D33="Mooring",Moorings!E33,"")</f>
        <v/>
      </c>
      <c r="G33" s="51"/>
    </row>
    <row r="34" spans="1:7" x14ac:dyDescent="0.25">
      <c r="A34" s="50">
        <f>Moorings!A34</f>
        <v>0</v>
      </c>
      <c r="B34" s="50" t="str">
        <f>IF(D34="Mooring",Moorings!B34,"")</f>
        <v/>
      </c>
      <c r="C34" s="51" t="str">
        <f>IF(D34="Sensor",Moorings!B34,"")</f>
        <v/>
      </c>
      <c r="D34" s="30" t="str">
        <f>IF(ISBLANK(Moorings!B34),"",IF(LEN(Moorings!B34)&gt;14,"Sensor","Mooring"))</f>
        <v/>
      </c>
      <c r="E34" s="35">
        <f>Moorings!C34</f>
        <v>0</v>
      </c>
      <c r="F34" s="52" t="str">
        <f>IF(D34="Mooring",Moorings!E34,"")</f>
        <v/>
      </c>
      <c r="G34" s="51"/>
    </row>
    <row r="35" spans="1:7" x14ac:dyDescent="0.25">
      <c r="A35" s="50">
        <f>Moorings!A35</f>
        <v>0</v>
      </c>
      <c r="B35" s="50" t="str">
        <f>IF(D35="Mooring",Moorings!B35,"")</f>
        <v/>
      </c>
      <c r="C35" s="51" t="str">
        <f>IF(D35="Sensor",Moorings!B35,"")</f>
        <v/>
      </c>
      <c r="D35" s="30" t="str">
        <f>IF(ISBLANK(Moorings!B35),"",IF(LEN(Moorings!B35)&gt;14,"Sensor","Mooring"))</f>
        <v/>
      </c>
      <c r="E35" s="35">
        <f>Moorings!C35</f>
        <v>0</v>
      </c>
      <c r="F35" s="52" t="str">
        <f>IF(D35="Mooring",Moorings!E35,"")</f>
        <v/>
      </c>
      <c r="G35" s="51"/>
    </row>
    <row r="36" spans="1:7" x14ac:dyDescent="0.25">
      <c r="A36" s="50">
        <f>Moorings!A36</f>
        <v>0</v>
      </c>
      <c r="B36" s="50" t="str">
        <f>IF(D36="Mooring",Moorings!B36,"")</f>
        <v/>
      </c>
      <c r="C36" s="51" t="str">
        <f>IF(D36="Sensor",Moorings!B36,"")</f>
        <v/>
      </c>
      <c r="D36" s="30" t="str">
        <f>IF(ISBLANK(Moorings!B36),"",IF(LEN(Moorings!B36)&gt;14,"Sensor","Mooring"))</f>
        <v/>
      </c>
      <c r="E36" s="35">
        <f>Moorings!C36</f>
        <v>0</v>
      </c>
      <c r="F36" s="52" t="str">
        <f>IF(D36="Mooring",Moorings!E36,"")</f>
        <v/>
      </c>
      <c r="G36" s="51"/>
    </row>
    <row r="37" spans="1:7" x14ac:dyDescent="0.25">
      <c r="A37" s="50">
        <f>Moorings!A37</f>
        <v>0</v>
      </c>
      <c r="B37" s="50" t="str">
        <f>IF(D37="Mooring",Moorings!B37,"")</f>
        <v/>
      </c>
      <c r="C37" s="51" t="str">
        <f>IF(D37="Sensor",Moorings!B37,"")</f>
        <v/>
      </c>
      <c r="D37" s="30" t="str">
        <f>IF(ISBLANK(Moorings!B37),"",IF(LEN(Moorings!B37)&gt;14,"Sensor","Mooring"))</f>
        <v/>
      </c>
      <c r="E37" s="35">
        <f>Moorings!C37</f>
        <v>0</v>
      </c>
      <c r="F37" s="52" t="str">
        <f>IF(D37="Mooring",Moorings!E37,"")</f>
        <v/>
      </c>
      <c r="G37" s="51"/>
    </row>
    <row r="38" spans="1:7" x14ac:dyDescent="0.25">
      <c r="A38" s="50">
        <f>Moorings!A38</f>
        <v>0</v>
      </c>
      <c r="B38" s="50" t="str">
        <f>IF(D38="Mooring",Moorings!B38,"")</f>
        <v/>
      </c>
      <c r="C38" s="51" t="str">
        <f>IF(D38="Sensor",Moorings!B38,"")</f>
        <v/>
      </c>
      <c r="D38" s="30" t="str">
        <f>IF(ISBLANK(Moorings!B38),"",IF(LEN(Moorings!B38)&gt;14,"Sensor","Mooring"))</f>
        <v/>
      </c>
      <c r="E38" s="35">
        <f>Moorings!C38</f>
        <v>0</v>
      </c>
      <c r="F38" s="52" t="str">
        <f>IF(D38="Mooring",Moorings!E38,"")</f>
        <v/>
      </c>
      <c r="G38" s="51"/>
    </row>
    <row r="39" spans="1:7" x14ac:dyDescent="0.25">
      <c r="A39" s="50">
        <f>Moorings!A39</f>
        <v>0</v>
      </c>
      <c r="B39" s="50" t="str">
        <f>IF(D39="Mooring",Moorings!B39,"")</f>
        <v/>
      </c>
      <c r="C39" s="51" t="str">
        <f>IF(D39="Sensor",Moorings!B39,"")</f>
        <v/>
      </c>
      <c r="D39" s="30" t="str">
        <f>IF(ISBLANK(Moorings!B39),"",IF(LEN(Moorings!B39)&gt;14,"Sensor","Mooring"))</f>
        <v/>
      </c>
      <c r="E39" s="35">
        <f>Moorings!C39</f>
        <v>0</v>
      </c>
      <c r="F39" s="52" t="str">
        <f>IF(D39="Mooring",Moorings!E39,"")</f>
        <v/>
      </c>
      <c r="G39" s="51"/>
    </row>
    <row r="40" spans="1:7" x14ac:dyDescent="0.25">
      <c r="A40" s="50">
        <f>Moorings!A40</f>
        <v>0</v>
      </c>
      <c r="B40" s="50" t="str">
        <f>IF(D40="Mooring",Moorings!B40,"")</f>
        <v/>
      </c>
      <c r="C40" s="51" t="str">
        <f>IF(D40="Sensor",Moorings!B40,"")</f>
        <v/>
      </c>
      <c r="D40" s="30" t="str">
        <f>IF(ISBLANK(Moorings!B40),"",IF(LEN(Moorings!B40)&gt;14,"Sensor","Mooring"))</f>
        <v/>
      </c>
      <c r="E40" s="35">
        <f>Moorings!C40</f>
        <v>0</v>
      </c>
      <c r="F40" s="52" t="str">
        <f>IF(D40="Mooring",Moorings!E40,"")</f>
        <v/>
      </c>
      <c r="G40" s="51"/>
    </row>
    <row r="41" spans="1:7" x14ac:dyDescent="0.25">
      <c r="A41" s="50">
        <f>Moorings!A41</f>
        <v>0</v>
      </c>
      <c r="B41" s="50" t="str">
        <f>IF(D41="Mooring",Moorings!B41,"")</f>
        <v/>
      </c>
      <c r="C41" s="51" t="str">
        <f>IF(D41="Sensor",Moorings!B41,"")</f>
        <v/>
      </c>
      <c r="D41" s="30" t="str">
        <f>IF(ISBLANK(Moorings!B41),"",IF(LEN(Moorings!B41)&gt;14,"Sensor","Mooring"))</f>
        <v/>
      </c>
      <c r="E41" s="35">
        <f>Moorings!C41</f>
        <v>0</v>
      </c>
      <c r="F41" s="52" t="str">
        <f>IF(D41="Mooring",Moorings!E41,"")</f>
        <v/>
      </c>
      <c r="G41" s="51"/>
    </row>
    <row r="42" spans="1:7" x14ac:dyDescent="0.25">
      <c r="A42" s="50">
        <f>Moorings!A42</f>
        <v>0</v>
      </c>
      <c r="B42" s="50" t="str">
        <f>IF(D42="Mooring",Moorings!B42,"")</f>
        <v/>
      </c>
      <c r="C42" s="51" t="str">
        <f>IF(D42="Sensor",Moorings!B42,"")</f>
        <v/>
      </c>
      <c r="D42" s="30" t="str">
        <f>IF(ISBLANK(Moorings!B42),"",IF(LEN(Moorings!B42)&gt;14,"Sensor","Mooring"))</f>
        <v/>
      </c>
      <c r="E42" s="35">
        <f>Moorings!C42</f>
        <v>0</v>
      </c>
      <c r="F42" s="52" t="str">
        <f>IF(D42="Mooring",Moorings!E42,"")</f>
        <v/>
      </c>
      <c r="G42" s="51"/>
    </row>
    <row r="43" spans="1:7" x14ac:dyDescent="0.25">
      <c r="A43" s="50">
        <f>Moorings!A43</f>
        <v>0</v>
      </c>
      <c r="B43" s="50" t="str">
        <f>IF(D43="Mooring",Moorings!B43,"")</f>
        <v/>
      </c>
      <c r="C43" s="51" t="str">
        <f>IF(D43="Sensor",Moorings!B43,"")</f>
        <v/>
      </c>
      <c r="D43" s="30" t="str">
        <f>IF(ISBLANK(Moorings!B43),"",IF(LEN(Moorings!B43)&gt;14,"Sensor","Mooring"))</f>
        <v/>
      </c>
      <c r="E43" s="35">
        <f>Moorings!C43</f>
        <v>0</v>
      </c>
      <c r="F43" s="52" t="str">
        <f>IF(D43="Mooring",Moorings!E43,"")</f>
        <v/>
      </c>
      <c r="G43" s="51"/>
    </row>
    <row r="44" spans="1:7" x14ac:dyDescent="0.25">
      <c r="A44" s="50">
        <f>Moorings!A44</f>
        <v>0</v>
      </c>
      <c r="B44" s="50" t="str">
        <f>IF(D44="Mooring",Moorings!B44,"")</f>
        <v/>
      </c>
      <c r="C44" s="51" t="str">
        <f>IF(D44="Sensor",Moorings!B44,"")</f>
        <v/>
      </c>
      <c r="D44" s="30" t="str">
        <f>IF(ISBLANK(Moorings!B44),"",IF(LEN(Moorings!B44)&gt;14,"Sensor","Mooring"))</f>
        <v/>
      </c>
      <c r="E44" s="35">
        <f>Moorings!C44</f>
        <v>0</v>
      </c>
      <c r="F44" s="52" t="str">
        <f>IF(D44="Mooring",Moorings!E44,"")</f>
        <v/>
      </c>
      <c r="G44" s="51"/>
    </row>
    <row r="45" spans="1:7" x14ac:dyDescent="0.25">
      <c r="A45" s="50">
        <f>Moorings!A45</f>
        <v>0</v>
      </c>
      <c r="B45" s="50" t="str">
        <f>IF(D45="Mooring",Moorings!B45,"")</f>
        <v/>
      </c>
      <c r="C45" s="51" t="str">
        <f>IF(D45="Sensor",Moorings!B45,"")</f>
        <v/>
      </c>
      <c r="D45" s="30" t="str">
        <f>IF(ISBLANK(Moorings!B45),"",IF(LEN(Moorings!B45)&gt;14,"Sensor","Mooring"))</f>
        <v/>
      </c>
      <c r="E45" s="35">
        <f>Moorings!C45</f>
        <v>0</v>
      </c>
      <c r="F45" s="52" t="str">
        <f>IF(D45="Mooring",Moorings!E45,"")</f>
        <v/>
      </c>
      <c r="G45" s="51"/>
    </row>
    <row r="46" spans="1:7" x14ac:dyDescent="0.25">
      <c r="A46" s="50">
        <f>Moorings!A46</f>
        <v>0</v>
      </c>
      <c r="B46" s="50" t="str">
        <f>IF(D46="Mooring",Moorings!B46,"")</f>
        <v/>
      </c>
      <c r="C46" s="51" t="str">
        <f>IF(D46="Sensor",Moorings!B46,"")</f>
        <v/>
      </c>
      <c r="D46" s="30" t="str">
        <f>IF(ISBLANK(Moorings!B46),"",IF(LEN(Moorings!B46)&gt;14,"Sensor","Mooring"))</f>
        <v/>
      </c>
      <c r="E46" s="35">
        <f>Moorings!C46</f>
        <v>0</v>
      </c>
      <c r="F46" s="52" t="str">
        <f>IF(D46="Mooring",Moorings!E46,"")</f>
        <v/>
      </c>
      <c r="G4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8.7109375" customWidth="1"/>
    <col min="3" max="5" width="11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10" x14ac:dyDescent="0.25">
      <c r="A1" s="53" t="s">
        <v>1</v>
      </c>
      <c r="B1" s="54" t="s">
        <v>155</v>
      </c>
      <c r="C1" s="55" t="s">
        <v>156</v>
      </c>
      <c r="D1" s="55" t="s">
        <v>157</v>
      </c>
      <c r="E1" s="55" t="s">
        <v>158</v>
      </c>
      <c r="F1" s="55"/>
      <c r="G1" s="55" t="s">
        <v>159</v>
      </c>
      <c r="H1" s="54" t="s">
        <v>155</v>
      </c>
      <c r="I1" s="55" t="s">
        <v>158</v>
      </c>
    </row>
    <row r="2" spans="1:10" ht="15" customHeight="1" x14ac:dyDescent="0.2">
      <c r="A2" t="s">
        <v>25</v>
      </c>
      <c r="B2" s="56" t="s">
        <v>160</v>
      </c>
      <c r="C2" s="57" t="s">
        <v>161</v>
      </c>
      <c r="D2" s="57" t="s">
        <v>162</v>
      </c>
      <c r="E2" s="58"/>
      <c r="F2" s="58"/>
      <c r="G2" s="57"/>
      <c r="H2" s="59"/>
      <c r="I2" s="58"/>
    </row>
    <row r="3" spans="1:10" ht="15" customHeight="1" x14ac:dyDescent="0.2">
      <c r="A3" t="s">
        <v>49</v>
      </c>
      <c r="B3" s="56" t="s">
        <v>160</v>
      </c>
      <c r="C3" s="57" t="s">
        <v>161</v>
      </c>
      <c r="D3" s="57" t="s">
        <v>161</v>
      </c>
      <c r="E3" s="57"/>
      <c r="F3" s="57"/>
      <c r="G3" s="58"/>
      <c r="H3" s="60"/>
      <c r="I3" s="57"/>
    </row>
    <row r="4" spans="1:10" ht="15" customHeight="1" x14ac:dyDescent="0.2">
      <c r="A4" t="s">
        <v>46</v>
      </c>
      <c r="B4" s="56" t="s">
        <v>160</v>
      </c>
      <c r="C4" s="57" t="s">
        <v>161</v>
      </c>
      <c r="D4" s="57" t="s">
        <v>161</v>
      </c>
      <c r="E4" s="57" t="s">
        <v>160</v>
      </c>
      <c r="F4" s="58"/>
      <c r="G4" s="58"/>
      <c r="H4" s="60"/>
      <c r="I4" s="58"/>
    </row>
    <row r="5" spans="1:10" ht="15" customHeight="1" x14ac:dyDescent="0.2">
      <c r="A5" t="s">
        <v>44</v>
      </c>
      <c r="B5" s="61" t="s">
        <v>163</v>
      </c>
      <c r="C5" s="57" t="s">
        <v>161</v>
      </c>
      <c r="D5" s="57" t="s">
        <v>161</v>
      </c>
      <c r="E5" s="58"/>
      <c r="F5" s="58"/>
      <c r="G5" s="58"/>
      <c r="H5" s="59"/>
      <c r="I5" s="58"/>
    </row>
    <row r="6" spans="1:10" ht="15" customHeight="1" x14ac:dyDescent="0.2">
      <c r="A6" t="s">
        <v>42</v>
      </c>
      <c r="B6" s="56" t="s">
        <v>160</v>
      </c>
      <c r="C6" s="57" t="s">
        <v>161</v>
      </c>
      <c r="D6" s="57" t="s">
        <v>161</v>
      </c>
      <c r="E6" s="57"/>
      <c r="F6" s="58"/>
      <c r="G6" s="58"/>
      <c r="H6" s="60"/>
      <c r="I6" s="58"/>
    </row>
    <row r="7" spans="1:10" ht="15" customHeight="1" x14ac:dyDescent="0.2">
      <c r="A7" t="s">
        <v>40</v>
      </c>
      <c r="B7" s="56" t="s">
        <v>160</v>
      </c>
      <c r="C7" s="57" t="s">
        <v>161</v>
      </c>
      <c r="D7" s="57" t="s">
        <v>161</v>
      </c>
      <c r="E7" s="58"/>
      <c r="F7" s="58"/>
      <c r="G7" s="58"/>
      <c r="H7" s="60"/>
      <c r="I7" s="58"/>
    </row>
    <row r="8" spans="1:10" ht="15" customHeight="1" x14ac:dyDescent="0.2">
      <c r="A8" t="s">
        <v>37</v>
      </c>
      <c r="B8" s="56" t="s">
        <v>160</v>
      </c>
      <c r="C8" s="57" t="s">
        <v>161</v>
      </c>
      <c r="D8" s="57" t="s">
        <v>161</v>
      </c>
      <c r="E8" s="58"/>
      <c r="F8" s="58"/>
      <c r="G8" s="58"/>
      <c r="H8" s="59"/>
      <c r="I8" s="58"/>
    </row>
    <row r="9" spans="1:10" ht="15" customHeight="1" x14ac:dyDescent="0.2">
      <c r="A9" t="s">
        <v>34</v>
      </c>
      <c r="B9" s="56" t="s">
        <v>160</v>
      </c>
      <c r="C9" s="57" t="s">
        <v>161</v>
      </c>
      <c r="D9" s="57" t="s">
        <v>161</v>
      </c>
      <c r="E9" s="58"/>
      <c r="F9" s="58"/>
      <c r="G9" s="58"/>
      <c r="H9" s="60"/>
      <c r="I9" s="58"/>
    </row>
    <row r="10" spans="1:10" ht="15" customHeight="1" x14ac:dyDescent="0.2">
      <c r="A10" t="s">
        <v>30</v>
      </c>
      <c r="B10" s="56" t="s">
        <v>160</v>
      </c>
      <c r="C10" s="57" t="s">
        <v>161</v>
      </c>
      <c r="D10" s="57" t="s">
        <v>161</v>
      </c>
      <c r="E10" s="58"/>
      <c r="F10" s="58"/>
      <c r="G10" s="58"/>
      <c r="H10" s="60"/>
      <c r="I10" s="58"/>
    </row>
    <row r="11" spans="1:10" ht="15" customHeight="1" x14ac:dyDescent="0.2">
      <c r="A11" t="s">
        <v>13</v>
      </c>
      <c r="B11" s="56" t="s">
        <v>160</v>
      </c>
      <c r="C11" s="57" t="s">
        <v>164</v>
      </c>
      <c r="D11" s="57" t="s">
        <v>162</v>
      </c>
      <c r="E11" s="58"/>
      <c r="F11" s="58"/>
      <c r="G11" s="57"/>
      <c r="H11" s="59"/>
      <c r="I11" s="58"/>
    </row>
    <row r="12" spans="1:10" ht="15" customHeight="1" x14ac:dyDescent="0.2">
      <c r="A12" t="s">
        <v>20</v>
      </c>
      <c r="B12" s="56" t="s">
        <v>160</v>
      </c>
      <c r="C12" s="57" t="s">
        <v>164</v>
      </c>
      <c r="D12" s="57" t="s">
        <v>162</v>
      </c>
      <c r="E12" s="58"/>
      <c r="F12" s="58"/>
      <c r="G12" s="58"/>
      <c r="H12" s="62"/>
      <c r="I12" s="57" t="s">
        <v>165</v>
      </c>
    </row>
    <row r="13" spans="1:10" ht="15" customHeight="1" x14ac:dyDescent="0.2">
      <c r="B13" s="63"/>
      <c r="C13" s="57"/>
      <c r="D13" s="57"/>
      <c r="E13" s="58"/>
      <c r="F13" s="58"/>
      <c r="G13" s="58"/>
      <c r="H13" s="60"/>
      <c r="I13" s="57"/>
      <c r="J13" s="64" t="s">
        <v>165</v>
      </c>
    </row>
    <row r="14" spans="1:10" ht="15" customHeight="1" x14ac:dyDescent="0.2">
      <c r="B14" s="56"/>
      <c r="C14" s="57"/>
      <c r="D14" s="57"/>
      <c r="E14" s="58"/>
      <c r="F14" s="58"/>
      <c r="G14" s="58"/>
      <c r="H14" s="60"/>
      <c r="I14" s="57"/>
      <c r="J14" s="64" t="s">
        <v>165</v>
      </c>
    </row>
    <row r="15" spans="1:10" ht="15" customHeight="1" x14ac:dyDescent="0.2">
      <c r="B15" s="56"/>
      <c r="C15" s="57"/>
      <c r="D15" s="57"/>
      <c r="E15" s="58"/>
      <c r="F15" s="58"/>
      <c r="G15" s="58"/>
      <c r="H15" s="60"/>
      <c r="I15" s="57"/>
      <c r="J15" s="64" t="s">
        <v>165</v>
      </c>
    </row>
    <row r="16" spans="1:10" ht="15" customHeight="1" x14ac:dyDescent="0.2">
      <c r="B16" s="56"/>
      <c r="C16" s="57"/>
      <c r="D16" s="57"/>
      <c r="E16" s="58"/>
      <c r="F16" s="58"/>
      <c r="G16" s="58"/>
      <c r="H16" s="60"/>
      <c r="I16" s="57"/>
      <c r="J16" s="64" t="s">
        <v>165</v>
      </c>
    </row>
    <row r="17" spans="2:10" ht="15" customHeight="1" x14ac:dyDescent="0.2">
      <c r="B17" s="56"/>
      <c r="C17" s="57"/>
      <c r="D17" s="57"/>
      <c r="E17" s="58"/>
      <c r="F17" s="58"/>
      <c r="G17" s="58"/>
      <c r="H17" s="60"/>
      <c r="I17" s="58"/>
      <c r="J17" s="64" t="s">
        <v>165</v>
      </c>
    </row>
    <row r="18" spans="2:10" ht="15" customHeight="1" x14ac:dyDescent="0.2">
      <c r="B18" s="56"/>
      <c r="C18" s="57"/>
      <c r="D18" s="57"/>
      <c r="E18" s="58"/>
      <c r="F18" s="58"/>
      <c r="G18" s="58"/>
      <c r="H18" s="60"/>
      <c r="I18" s="58"/>
      <c r="J18" s="64" t="s">
        <v>165</v>
      </c>
    </row>
    <row r="19" spans="2:10" ht="15" customHeight="1" x14ac:dyDescent="0.2">
      <c r="B19" s="56"/>
      <c r="C19" s="57"/>
      <c r="D19" s="57"/>
      <c r="E19" s="58"/>
      <c r="F19" s="58"/>
      <c r="G19" s="58"/>
      <c r="H19" s="60"/>
      <c r="I19" s="58"/>
      <c r="J19" s="64" t="s">
        <v>165</v>
      </c>
    </row>
    <row r="20" spans="2:10" ht="15" customHeight="1" x14ac:dyDescent="0.2">
      <c r="B20" s="56"/>
      <c r="C20" s="57"/>
      <c r="D20" s="57"/>
      <c r="E20" s="58"/>
      <c r="F20" s="58"/>
      <c r="G20" s="58"/>
      <c r="H20" s="60"/>
      <c r="I20" s="58"/>
      <c r="J20" s="64" t="s">
        <v>165</v>
      </c>
    </row>
    <row r="21" spans="2:10" ht="15" customHeight="1" x14ac:dyDescent="0.2">
      <c r="B21" s="56"/>
      <c r="C21" s="57"/>
      <c r="D21" s="57"/>
      <c r="E21" s="58"/>
      <c r="F21" s="58"/>
      <c r="G21" s="58"/>
      <c r="H21" s="60"/>
      <c r="I21" s="58"/>
      <c r="J21" s="64" t="s">
        <v>165</v>
      </c>
    </row>
    <row r="22" spans="2:10" ht="15" customHeight="1" x14ac:dyDescent="0.2">
      <c r="B22" s="63"/>
      <c r="C22" s="58"/>
      <c r="D22" s="58"/>
      <c r="E22" s="58"/>
      <c r="F22" s="58"/>
      <c r="G22" s="58"/>
      <c r="H22" s="60"/>
      <c r="I22" s="58"/>
      <c r="J22" s="64" t="s">
        <v>165</v>
      </c>
    </row>
    <row r="23" spans="2:10" ht="15" customHeight="1" x14ac:dyDescent="0.2">
      <c r="B23" s="65" t="str">
        <f>CONCATENATE("'",COUNTIF(B2:B22,"yes"),"/",COUNTA(B2:B22))</f>
        <v>'10/11</v>
      </c>
      <c r="C23" s="66" t="str">
        <f t="shared" ref="C23:D23" si="0">CONCATENATE("'",COUNTIF(C2:C22,"1/*")+COUNTIF(C2:C22,"2/*")*2,"/",COUNTIF(C2:C22,"*/1")+COUNTIF(C2:C22,"*/2")*2)</f>
        <v>'20/20</v>
      </c>
      <c r="D23" s="66" t="str">
        <f t="shared" si="0"/>
        <v>'16/16</v>
      </c>
      <c r="E23" s="58"/>
      <c r="F23" s="58"/>
      <c r="G23" s="58"/>
      <c r="H23" s="60"/>
      <c r="I23" s="58"/>
      <c r="J23" s="64" t="s">
        <v>165</v>
      </c>
    </row>
    <row r="24" spans="2:10" ht="15" customHeight="1" x14ac:dyDescent="0.2">
      <c r="B24" s="63"/>
      <c r="C24" s="58"/>
      <c r="D24" s="58"/>
      <c r="E24" s="58"/>
      <c r="F24" s="58"/>
      <c r="G24" s="58"/>
      <c r="H24" s="60"/>
      <c r="I24" s="58"/>
      <c r="J24" s="64" t="s">
        <v>165</v>
      </c>
    </row>
    <row r="25" spans="2:10" ht="15" customHeight="1" x14ac:dyDescent="0.2">
      <c r="B25" s="63"/>
      <c r="C25" s="58"/>
      <c r="D25" s="58"/>
      <c r="E25" s="58"/>
      <c r="F25" s="58"/>
      <c r="G25" s="58"/>
      <c r="H25" s="60"/>
      <c r="I25" s="57"/>
      <c r="J25" s="64" t="s">
        <v>165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25" width="9.28515625" customWidth="1"/>
    <col min="26" max="26" width="9" customWidth="1"/>
    <col min="27" max="38" width="9.28515625" customWidth="1"/>
  </cols>
  <sheetData>
    <row r="1" spans="1:38" ht="12.75" customHeight="1" x14ac:dyDescent="0.25">
      <c r="A1" s="22">
        <v>7.358E-3</v>
      </c>
      <c r="B1" s="22">
        <v>1.0304000000000001E-2</v>
      </c>
      <c r="C1" s="22">
        <v>1.2149999999999999E-2</v>
      </c>
      <c r="D1" s="22">
        <v>1.2924E-2</v>
      </c>
      <c r="E1" s="22">
        <v>1.3282E-2</v>
      </c>
      <c r="F1" s="22">
        <v>1.3561999999999999E-2</v>
      </c>
      <c r="G1" s="22">
        <v>1.3004E-2</v>
      </c>
      <c r="H1" s="22">
        <v>1.3311999999999999E-2</v>
      </c>
      <c r="I1" s="22">
        <v>1.3362000000000001E-2</v>
      </c>
      <c r="J1" s="22">
        <v>1.3004999999999999E-2</v>
      </c>
      <c r="K1" s="22">
        <v>1.1972E-2</v>
      </c>
      <c r="L1" s="22">
        <v>1.1592E-2</v>
      </c>
      <c r="M1" s="22">
        <v>9.6570000000000007E-3</v>
      </c>
      <c r="N1" s="22">
        <v>8.2249999999999997E-3</v>
      </c>
      <c r="O1" s="22">
        <v>7.7629999999999999E-3</v>
      </c>
      <c r="P1" s="22">
        <v>7.3810000000000004E-3</v>
      </c>
      <c r="Q1" s="22">
        <v>6.0670000000000003E-3</v>
      </c>
      <c r="R1" s="22">
        <v>5.9319999999999998E-3</v>
      </c>
      <c r="S1" s="22">
        <v>6.3290000000000004E-3</v>
      </c>
      <c r="T1" s="22">
        <v>5.2240000000000003E-3</v>
      </c>
      <c r="U1" s="22">
        <v>3.9880000000000002E-3</v>
      </c>
      <c r="V1" s="22">
        <v>2.96E-3</v>
      </c>
      <c r="W1" s="22">
        <v>1.7639999999999999E-3</v>
      </c>
      <c r="X1" s="22">
        <v>1.2130000000000001E-3</v>
      </c>
      <c r="Y1" s="67">
        <v>0</v>
      </c>
      <c r="Z1" s="22">
        <v>-1.072E-3</v>
      </c>
      <c r="AA1" s="22">
        <v>-9.810000000000001E-4</v>
      </c>
      <c r="AB1" s="22">
        <v>-1.542E-3</v>
      </c>
      <c r="AC1" s="22">
        <v>-2.5630000000000002E-3</v>
      </c>
      <c r="AD1" s="22">
        <v>-2.7520000000000001E-3</v>
      </c>
      <c r="AE1" s="22">
        <v>-2.9399999999999999E-3</v>
      </c>
      <c r="AF1" s="22">
        <v>-3.6110000000000001E-3</v>
      </c>
      <c r="AG1" s="22">
        <v>-4.4169999999999999E-3</v>
      </c>
      <c r="AH1" s="22">
        <v>-4.627E-3</v>
      </c>
      <c r="AI1" s="22">
        <v>-4.4060000000000002E-3</v>
      </c>
      <c r="AJ1" s="22">
        <v>-5.6480000000000002E-3</v>
      </c>
      <c r="AK1" s="22">
        <v>-6.4380000000000001E-3</v>
      </c>
      <c r="AL1" s="22">
        <v>-7.1050000000000002E-3</v>
      </c>
    </row>
    <row r="2" spans="1:38" ht="12.75" customHeight="1" x14ac:dyDescent="0.25">
      <c r="A2" s="22">
        <v>7.404E-3</v>
      </c>
      <c r="B2" s="22">
        <v>9.7169999999999999E-3</v>
      </c>
      <c r="C2" s="22">
        <v>1.1429E-2</v>
      </c>
      <c r="D2" s="22">
        <v>1.2567999999999999E-2</v>
      </c>
      <c r="E2" s="22">
        <v>1.2933E-2</v>
      </c>
      <c r="F2" s="22">
        <v>1.3324000000000001E-2</v>
      </c>
      <c r="G2" s="22">
        <v>1.3497E-2</v>
      </c>
      <c r="H2" s="22">
        <v>1.3259999999999999E-2</v>
      </c>
      <c r="I2" s="22">
        <v>1.3069000000000001E-2</v>
      </c>
      <c r="J2" s="22">
        <v>1.2622E-2</v>
      </c>
      <c r="K2" s="22">
        <v>1.1712999999999999E-2</v>
      </c>
      <c r="L2" s="22">
        <v>1.0128E-2</v>
      </c>
      <c r="M2" s="22">
        <v>1.0018000000000001E-2</v>
      </c>
      <c r="N2" s="22">
        <v>9.3120000000000008E-3</v>
      </c>
      <c r="O2" s="22">
        <v>8.4309999999999993E-3</v>
      </c>
      <c r="P2" s="22">
        <v>7.5009999999999999E-3</v>
      </c>
      <c r="Q2" s="22">
        <v>6.9350000000000002E-3</v>
      </c>
      <c r="R2" s="22">
        <v>7.4830000000000001E-3</v>
      </c>
      <c r="S2" s="22">
        <v>6.5700000000000003E-3</v>
      </c>
      <c r="T2" s="22">
        <v>5.1780000000000003E-3</v>
      </c>
      <c r="U2" s="22">
        <v>4.4200000000000003E-3</v>
      </c>
      <c r="V2" s="22">
        <v>4.0299999999999997E-3</v>
      </c>
      <c r="W2" s="22">
        <v>2.8270000000000001E-3</v>
      </c>
      <c r="X2" s="22">
        <v>1.8400000000000001E-3</v>
      </c>
      <c r="Y2" s="67">
        <v>0</v>
      </c>
      <c r="Z2" s="22">
        <v>6.5099999999999999E-4</v>
      </c>
      <c r="AA2" s="22">
        <v>-8.0400000000000003E-4</v>
      </c>
      <c r="AB2" s="22">
        <v>-1.3829999999999999E-3</v>
      </c>
      <c r="AC2" s="22">
        <v>-2.4130000000000002E-3</v>
      </c>
      <c r="AD2" s="22">
        <v>-2.336E-3</v>
      </c>
      <c r="AE2" s="22">
        <v>-2.7239999999999999E-3</v>
      </c>
      <c r="AF2" s="22">
        <v>-2.7950000000000002E-3</v>
      </c>
      <c r="AG2" s="22">
        <v>-3.1229999999999999E-3</v>
      </c>
      <c r="AH2" s="22">
        <v>-3.813E-3</v>
      </c>
      <c r="AI2" s="22">
        <v>-4.8219999999999999E-3</v>
      </c>
      <c r="AJ2" s="22">
        <v>-4.3410000000000002E-3</v>
      </c>
      <c r="AK2" s="22">
        <v>-6.1590000000000004E-3</v>
      </c>
      <c r="AL2" s="22">
        <v>-5.6490000000000004E-3</v>
      </c>
    </row>
    <row r="3" spans="1:38" ht="12.75" customHeight="1" x14ac:dyDescent="0.25">
      <c r="A3" s="22">
        <v>5.6820000000000004E-3</v>
      </c>
      <c r="B3" s="22">
        <v>7.7790000000000003E-3</v>
      </c>
      <c r="C3" s="22">
        <v>9.8580000000000004E-3</v>
      </c>
      <c r="D3" s="22">
        <v>1.1129E-2</v>
      </c>
      <c r="E3" s="22">
        <v>1.2156E-2</v>
      </c>
      <c r="F3" s="22">
        <v>1.2076999999999999E-2</v>
      </c>
      <c r="G3" s="22">
        <v>1.2290000000000001E-2</v>
      </c>
      <c r="H3" s="22">
        <v>1.1580999999999999E-2</v>
      </c>
      <c r="I3" s="22">
        <v>1.1603E-2</v>
      </c>
      <c r="J3" s="22">
        <v>1.0604000000000001E-2</v>
      </c>
      <c r="K3" s="22">
        <v>1.0518E-2</v>
      </c>
      <c r="L3" s="22">
        <v>1.0614E-2</v>
      </c>
      <c r="M3" s="22">
        <v>1.0062E-2</v>
      </c>
      <c r="N3" s="22">
        <v>8.4550000000000007E-3</v>
      </c>
      <c r="O3" s="22">
        <v>7.737E-3</v>
      </c>
      <c r="P3" s="22">
        <v>7.5779999999999997E-3</v>
      </c>
      <c r="Q3" s="22">
        <v>6.2160000000000002E-3</v>
      </c>
      <c r="R3" s="22">
        <v>6.0439999999999999E-3</v>
      </c>
      <c r="S3" s="22">
        <v>6.5770000000000004E-3</v>
      </c>
      <c r="T3" s="22">
        <v>5.6389999999999999E-3</v>
      </c>
      <c r="U3" s="22">
        <v>4.3920000000000001E-3</v>
      </c>
      <c r="V3" s="22">
        <v>3.6949999999999999E-3</v>
      </c>
      <c r="W3" s="22">
        <v>2.294E-3</v>
      </c>
      <c r="X3" s="22">
        <v>1.353E-3</v>
      </c>
      <c r="Y3" s="67">
        <v>0</v>
      </c>
      <c r="Z3" s="22">
        <v>-5.04E-4</v>
      </c>
      <c r="AA3" s="22">
        <v>-8.0400000000000003E-4</v>
      </c>
      <c r="AB3" s="22">
        <v>-1.3960000000000001E-3</v>
      </c>
      <c r="AC3" s="22">
        <v>-2.1029999999999998E-3</v>
      </c>
      <c r="AD3" s="22">
        <v>-2.6199999999999999E-3</v>
      </c>
      <c r="AE3" s="22">
        <v>-3.6719999999999999E-3</v>
      </c>
      <c r="AF3" s="22">
        <v>-3.359E-3</v>
      </c>
      <c r="AG3" s="22">
        <v>-3.9110000000000004E-3</v>
      </c>
      <c r="AH3" s="22">
        <v>-4.62E-3</v>
      </c>
      <c r="AI3" s="22">
        <v>-5.5030000000000001E-3</v>
      </c>
      <c r="AJ3" s="22">
        <v>-5.5040000000000002E-3</v>
      </c>
      <c r="AK3" s="22">
        <v>-6.574E-3</v>
      </c>
      <c r="AL3" s="22">
        <v>-6.5180000000000004E-3</v>
      </c>
    </row>
    <row r="4" spans="1:38" ht="12.75" customHeight="1" x14ac:dyDescent="0.25">
      <c r="A4" s="22">
        <v>8.0780000000000001E-3</v>
      </c>
      <c r="B4" s="22">
        <v>9.4059999999999994E-3</v>
      </c>
      <c r="C4" s="22">
        <v>1.0330000000000001E-2</v>
      </c>
      <c r="D4" s="22">
        <v>1.1204E-2</v>
      </c>
      <c r="E4" s="22">
        <v>1.1549E-2</v>
      </c>
      <c r="F4" s="22">
        <v>1.1766E-2</v>
      </c>
      <c r="G4" s="22">
        <v>1.1668E-2</v>
      </c>
      <c r="H4" s="22">
        <v>1.1917000000000001E-2</v>
      </c>
      <c r="I4" s="22">
        <v>1.2024999999999999E-2</v>
      </c>
      <c r="J4" s="22">
        <v>1.1960999999999999E-2</v>
      </c>
      <c r="K4" s="22">
        <v>1.1287E-2</v>
      </c>
      <c r="L4" s="22">
        <v>9.7169999999999999E-3</v>
      </c>
      <c r="M4" s="22">
        <v>9.0100000000000006E-3</v>
      </c>
      <c r="N4" s="22">
        <v>8.0000000000000002E-3</v>
      </c>
      <c r="O4" s="22">
        <v>7.5380000000000004E-3</v>
      </c>
      <c r="P4" s="22">
        <v>6.9649999999999998E-3</v>
      </c>
      <c r="Q4" s="22">
        <v>6.4799999999999996E-3</v>
      </c>
      <c r="R4" s="22">
        <v>6.3769999999999999E-3</v>
      </c>
      <c r="S4" s="22">
        <v>5.9410000000000001E-3</v>
      </c>
      <c r="T4" s="22">
        <v>5.169E-3</v>
      </c>
      <c r="U4" s="22">
        <v>4.594E-3</v>
      </c>
      <c r="V4" s="22">
        <v>3.457E-3</v>
      </c>
      <c r="W4" s="22">
        <v>2.5760000000000002E-3</v>
      </c>
      <c r="X4" s="22">
        <v>1.173E-3</v>
      </c>
      <c r="Y4" s="67">
        <v>0</v>
      </c>
      <c r="Z4" s="22">
        <v>-4.6999999999999999E-4</v>
      </c>
      <c r="AA4" s="22">
        <v>-1.0889999999999999E-3</v>
      </c>
      <c r="AB4" s="22">
        <v>-1.784E-3</v>
      </c>
      <c r="AC4" s="22">
        <v>-2.6340000000000001E-3</v>
      </c>
      <c r="AD4" s="22">
        <v>-3.1819999999999999E-3</v>
      </c>
      <c r="AE4" s="22">
        <v>-3.5860000000000002E-3</v>
      </c>
      <c r="AF4" s="22">
        <v>-4.1009999999999996E-3</v>
      </c>
      <c r="AG4" s="22">
        <v>-4.8580000000000003E-3</v>
      </c>
      <c r="AH4" s="22">
        <v>-5.568E-3</v>
      </c>
      <c r="AI4" s="22">
        <v>-5.3800000000000002E-3</v>
      </c>
      <c r="AJ4" s="22">
        <v>-6.2870000000000001E-3</v>
      </c>
      <c r="AK4" s="22">
        <v>-6.803E-3</v>
      </c>
      <c r="AL4" s="22">
        <v>-7.1710000000000003E-3</v>
      </c>
    </row>
    <row r="5" spans="1:38" ht="12.75" customHeight="1" x14ac:dyDescent="0.25">
      <c r="A5" s="22">
        <v>8.9680000000000003E-3</v>
      </c>
      <c r="B5" s="22">
        <v>1.0179000000000001E-2</v>
      </c>
      <c r="C5" s="22">
        <v>1.1391E-2</v>
      </c>
      <c r="D5" s="22">
        <v>1.2008E-2</v>
      </c>
      <c r="E5" s="22">
        <v>1.2404999999999999E-2</v>
      </c>
      <c r="F5" s="22">
        <v>1.2574999999999999E-2</v>
      </c>
      <c r="G5" s="22">
        <v>1.2666999999999999E-2</v>
      </c>
      <c r="H5" s="22">
        <v>1.2662E-2</v>
      </c>
      <c r="I5" s="22">
        <v>1.1904E-2</v>
      </c>
      <c r="J5" s="22">
        <v>1.1547999999999999E-2</v>
      </c>
      <c r="K5" s="22">
        <v>1.0879E-2</v>
      </c>
      <c r="L5" s="22">
        <v>1.0163E-2</v>
      </c>
      <c r="M5" s="22">
        <v>9.7300000000000008E-3</v>
      </c>
      <c r="N5" s="22">
        <v>8.7279999999999996E-3</v>
      </c>
      <c r="O5" s="22">
        <v>8.0160000000000006E-3</v>
      </c>
      <c r="P5" s="22">
        <v>7.4900000000000001E-3</v>
      </c>
      <c r="Q5" s="22">
        <v>6.5709999999999996E-3</v>
      </c>
      <c r="R5" s="22">
        <v>6.9220000000000002E-3</v>
      </c>
      <c r="S5" s="22">
        <v>6.4780000000000003E-3</v>
      </c>
      <c r="T5" s="22">
        <v>5.9459999999999999E-3</v>
      </c>
      <c r="U5" s="22">
        <v>4.5739999999999999E-3</v>
      </c>
      <c r="V5" s="22">
        <v>3.8649999999999999E-3</v>
      </c>
      <c r="W5" s="22">
        <v>2.2950000000000002E-3</v>
      </c>
      <c r="X5" s="22">
        <v>1.872E-3</v>
      </c>
      <c r="Y5" s="67">
        <v>0</v>
      </c>
      <c r="Z5" s="22">
        <v>-2.3499999999999999E-4</v>
      </c>
      <c r="AA5" s="22">
        <v>-1.2160000000000001E-3</v>
      </c>
      <c r="AB5" s="22">
        <v>-1.451E-3</v>
      </c>
      <c r="AC5" s="22">
        <v>-2.3440000000000002E-3</v>
      </c>
      <c r="AD5" s="22">
        <v>-3.1470000000000001E-3</v>
      </c>
      <c r="AE5" s="22">
        <v>-3.7130000000000002E-3</v>
      </c>
      <c r="AF5" s="22">
        <v>-3.9389999999999998E-3</v>
      </c>
      <c r="AG5" s="22">
        <v>-4.5900000000000003E-3</v>
      </c>
      <c r="AH5" s="22">
        <v>-4.8630000000000001E-3</v>
      </c>
      <c r="AI5" s="22">
        <v>-5.6649999999999999E-3</v>
      </c>
      <c r="AJ5" s="22">
        <v>-5.5729999999999998E-3</v>
      </c>
      <c r="AK5" s="22">
        <v>-6.8640000000000003E-3</v>
      </c>
      <c r="AL5" s="22">
        <v>-6.1830000000000001E-3</v>
      </c>
    </row>
    <row r="6" spans="1:38" ht="12.75" customHeight="1" x14ac:dyDescent="0.25">
      <c r="A6" s="22">
        <v>9.7219999999999997E-3</v>
      </c>
      <c r="B6" s="22">
        <v>1.1148999999999999E-2</v>
      </c>
      <c r="C6" s="22">
        <v>1.2267E-2</v>
      </c>
      <c r="D6" s="22">
        <v>1.2939000000000001E-2</v>
      </c>
      <c r="E6" s="22">
        <v>1.2933E-2</v>
      </c>
      <c r="F6" s="22">
        <v>1.3147000000000001E-2</v>
      </c>
      <c r="G6" s="22">
        <v>1.3141E-2</v>
      </c>
      <c r="H6" s="22">
        <v>1.2722000000000001E-2</v>
      </c>
      <c r="I6" s="22">
        <v>1.2520999999999999E-2</v>
      </c>
      <c r="J6" s="22">
        <v>1.1976000000000001E-2</v>
      </c>
      <c r="K6" s="22">
        <v>1.1868999999999999E-2</v>
      </c>
      <c r="L6" s="22">
        <v>1.1051999999999999E-2</v>
      </c>
      <c r="M6" s="22">
        <v>1.0191E-2</v>
      </c>
      <c r="N6" s="22">
        <v>8.7510000000000001E-3</v>
      </c>
      <c r="O6" s="22">
        <v>7.9640000000000006E-3</v>
      </c>
      <c r="P6" s="22">
        <v>7.5420000000000001E-3</v>
      </c>
      <c r="Q6" s="22">
        <v>6.6689999999999996E-3</v>
      </c>
      <c r="R6" s="22">
        <v>6.8729999999999998E-3</v>
      </c>
      <c r="S6" s="22">
        <v>6.8180000000000003E-3</v>
      </c>
      <c r="T6" s="22">
        <v>5.9189999999999998E-3</v>
      </c>
      <c r="U6" s="22">
        <v>4.8910000000000004E-3</v>
      </c>
      <c r="V6" s="22">
        <v>3.5620000000000001E-3</v>
      </c>
      <c r="W6" s="22">
        <v>2.643E-3</v>
      </c>
      <c r="X6" s="22">
        <v>1.294E-3</v>
      </c>
      <c r="Y6" s="67">
        <v>0</v>
      </c>
      <c r="Z6" s="22">
        <v>-3.7399999999999998E-4</v>
      </c>
      <c r="AA6" s="22">
        <v>-8.6799999999999996E-4</v>
      </c>
      <c r="AB6" s="22">
        <v>-1.6280000000000001E-3</v>
      </c>
      <c r="AC6" s="22">
        <v>-2.4740000000000001E-3</v>
      </c>
      <c r="AD6" s="22">
        <v>-2.7409999999999999E-3</v>
      </c>
      <c r="AE6" s="22">
        <v>-3.895E-3</v>
      </c>
      <c r="AF6" s="22">
        <v>-4.5079999999999999E-3</v>
      </c>
      <c r="AG6" s="22">
        <v>-4.9240000000000004E-3</v>
      </c>
      <c r="AH6" s="22">
        <v>-5.5149999999999999E-3</v>
      </c>
      <c r="AI6" s="22">
        <v>-5.7499999999999999E-3</v>
      </c>
      <c r="AJ6" s="22">
        <v>-6.2100000000000002E-3</v>
      </c>
      <c r="AK6" s="22">
        <v>-6.6179999999999998E-3</v>
      </c>
      <c r="AL6" s="22">
        <v>-6.548E-3</v>
      </c>
    </row>
    <row r="7" spans="1:38" ht="12.75" customHeight="1" x14ac:dyDescent="0.25">
      <c r="A7" s="22">
        <v>1.1767E-2</v>
      </c>
      <c r="B7" s="22">
        <v>1.2812E-2</v>
      </c>
      <c r="C7" s="22">
        <v>1.3573999999999999E-2</v>
      </c>
      <c r="D7" s="22">
        <v>1.3896E-2</v>
      </c>
      <c r="E7" s="22">
        <v>1.4104999999999999E-2</v>
      </c>
      <c r="F7" s="22">
        <v>1.3717E-2</v>
      </c>
      <c r="G7" s="22">
        <v>1.3679999999999999E-2</v>
      </c>
      <c r="H7" s="22">
        <v>1.3573E-2</v>
      </c>
      <c r="I7" s="22">
        <v>1.3100000000000001E-2</v>
      </c>
      <c r="J7" s="22">
        <v>1.2906000000000001E-2</v>
      </c>
      <c r="K7" s="22">
        <v>1.1653E-2</v>
      </c>
      <c r="L7" s="22">
        <v>1.0793000000000001E-2</v>
      </c>
      <c r="M7" s="22">
        <v>9.7669999999999996E-3</v>
      </c>
      <c r="N7" s="22">
        <v>8.9449999999999998E-3</v>
      </c>
      <c r="O7" s="22">
        <v>8.2159999999999993E-3</v>
      </c>
      <c r="P7" s="22">
        <v>7.7200000000000003E-3</v>
      </c>
      <c r="Q7" s="22">
        <v>7.2509999999999996E-3</v>
      </c>
      <c r="R7" s="22">
        <v>6.777E-3</v>
      </c>
      <c r="S7" s="22">
        <v>5.9810000000000002E-3</v>
      </c>
      <c r="T7" s="22">
        <v>5.7070000000000003E-3</v>
      </c>
      <c r="U7" s="22">
        <v>4.8560000000000001E-3</v>
      </c>
      <c r="V7" s="22">
        <v>3.4399999999999999E-3</v>
      </c>
      <c r="W7" s="22">
        <v>2.385E-3</v>
      </c>
      <c r="X7" s="22">
        <v>1.322E-3</v>
      </c>
      <c r="Y7" s="67">
        <v>0</v>
      </c>
      <c r="Z7" s="22">
        <v>-7.4799999999999997E-4</v>
      </c>
      <c r="AA7" s="22">
        <v>-1.454E-3</v>
      </c>
      <c r="AB7" s="22">
        <v>-2.1619999999999999E-3</v>
      </c>
      <c r="AC7" s="22">
        <v>-2.911E-3</v>
      </c>
      <c r="AD7" s="22">
        <v>-3.5360000000000001E-3</v>
      </c>
      <c r="AE7" s="22">
        <v>-3.7429999999999998E-3</v>
      </c>
      <c r="AF7" s="22">
        <v>-4.1479999999999998E-3</v>
      </c>
      <c r="AG7" s="22">
        <v>-4.8760000000000001E-3</v>
      </c>
      <c r="AH7" s="22">
        <v>-5.5570000000000003E-3</v>
      </c>
      <c r="AI7" s="22">
        <v>-5.6220000000000003E-3</v>
      </c>
      <c r="AJ7" s="22">
        <v>-6.0070000000000002E-3</v>
      </c>
      <c r="AK7" s="22">
        <v>-6.3499999999999997E-3</v>
      </c>
      <c r="AL7" s="22">
        <v>-6.3959999999999998E-3</v>
      </c>
    </row>
    <row r="8" spans="1:38" ht="12.75" customHeight="1" x14ac:dyDescent="0.25">
      <c r="A8" s="22">
        <v>1.2940999999999999E-2</v>
      </c>
      <c r="B8" s="22">
        <v>1.3901999999999999E-2</v>
      </c>
      <c r="C8" s="22">
        <v>1.4468999999999999E-2</v>
      </c>
      <c r="D8" s="22">
        <v>1.502E-2</v>
      </c>
      <c r="E8" s="22">
        <v>1.4803E-2</v>
      </c>
      <c r="F8" s="22">
        <v>1.4779E-2</v>
      </c>
      <c r="G8" s="22">
        <v>1.4514000000000001E-2</v>
      </c>
      <c r="H8" s="22">
        <v>1.3854E-2</v>
      </c>
      <c r="I8" s="22">
        <v>1.3252999999999999E-2</v>
      </c>
      <c r="J8" s="22">
        <v>1.2125E-2</v>
      </c>
      <c r="K8" s="22">
        <v>1.1775000000000001E-2</v>
      </c>
      <c r="L8" s="22">
        <v>1.1204E-2</v>
      </c>
      <c r="M8" s="22">
        <v>1.0142E-2</v>
      </c>
      <c r="N8" s="22">
        <v>9.1400000000000006E-3</v>
      </c>
      <c r="O8" s="22">
        <v>8.3040000000000006E-3</v>
      </c>
      <c r="P8" s="22">
        <v>7.5189999999999996E-3</v>
      </c>
      <c r="Q8" s="22">
        <v>6.6899999999999998E-3</v>
      </c>
      <c r="R8" s="22">
        <v>6.633E-3</v>
      </c>
      <c r="S8" s="22">
        <v>6.4570000000000001E-3</v>
      </c>
      <c r="T8" s="22">
        <v>5.5290000000000001E-3</v>
      </c>
      <c r="U8" s="22">
        <v>4.5430000000000002E-3</v>
      </c>
      <c r="V8" s="22">
        <v>3.6700000000000001E-3</v>
      </c>
      <c r="W8" s="22">
        <v>1.9070000000000001E-3</v>
      </c>
      <c r="X8" s="22">
        <v>1.072E-3</v>
      </c>
      <c r="Y8" s="67">
        <v>0</v>
      </c>
      <c r="Z8" s="22">
        <v>-9.1699999999999995E-4</v>
      </c>
      <c r="AA8" s="22">
        <v>-1.5579999999999999E-3</v>
      </c>
      <c r="AB8" s="22">
        <v>-2.1220000000000002E-3</v>
      </c>
      <c r="AC8" s="22">
        <v>-2.5630000000000002E-3</v>
      </c>
      <c r="AD8" s="22">
        <v>-3.346E-3</v>
      </c>
      <c r="AE8" s="22">
        <v>-3.9039999999999999E-3</v>
      </c>
      <c r="AF8" s="22">
        <v>-4.2630000000000003E-3</v>
      </c>
      <c r="AG8" s="22">
        <v>-4.5310000000000003E-3</v>
      </c>
      <c r="AH8" s="22">
        <v>-4.829E-3</v>
      </c>
      <c r="AI8" s="22">
        <v>-5.2420000000000001E-3</v>
      </c>
      <c r="AJ8" s="22">
        <v>-5.4910000000000002E-3</v>
      </c>
      <c r="AK8" s="22">
        <v>-5.9699999999999996E-3</v>
      </c>
      <c r="AL8" s="22">
        <v>-5.7689999999999998E-3</v>
      </c>
    </row>
    <row r="9" spans="1:38" ht="12.75" customHeight="1" x14ac:dyDescent="0.25">
      <c r="A9" s="22">
        <v>1.6166E-2</v>
      </c>
      <c r="B9" s="22">
        <v>1.7062999999999998E-2</v>
      </c>
      <c r="C9" s="22">
        <v>1.7236000000000001E-2</v>
      </c>
      <c r="D9" s="22">
        <v>1.6962999999999999E-2</v>
      </c>
      <c r="E9" s="22">
        <v>1.6528999999999999E-2</v>
      </c>
      <c r="F9" s="22">
        <v>1.5938000000000001E-2</v>
      </c>
      <c r="G9" s="22">
        <v>1.5452E-2</v>
      </c>
      <c r="H9" s="22">
        <v>1.521E-2</v>
      </c>
      <c r="I9" s="22">
        <v>1.4713E-2</v>
      </c>
      <c r="J9" s="22">
        <v>1.4311000000000001E-2</v>
      </c>
      <c r="K9" s="22">
        <v>1.3377E-2</v>
      </c>
      <c r="L9" s="22">
        <v>1.2359999999999999E-2</v>
      </c>
      <c r="M9" s="22">
        <v>1.1013999999999999E-2</v>
      </c>
      <c r="N9" s="22">
        <v>9.7339999999999996E-3</v>
      </c>
      <c r="O9" s="22">
        <v>8.9540000000000002E-3</v>
      </c>
      <c r="P9" s="22">
        <v>8.2730000000000008E-3</v>
      </c>
      <c r="Q9" s="22">
        <v>7.1850000000000004E-3</v>
      </c>
      <c r="R9" s="22">
        <v>7.1139999999999997E-3</v>
      </c>
      <c r="S9" s="22">
        <v>6.9109999999999996E-3</v>
      </c>
      <c r="T9" s="22">
        <v>6.2919999999999998E-3</v>
      </c>
      <c r="U9" s="22">
        <v>4.7710000000000001E-3</v>
      </c>
      <c r="V9" s="22">
        <v>3.4060000000000002E-3</v>
      </c>
      <c r="W9" s="22">
        <v>2.5300000000000001E-3</v>
      </c>
      <c r="X9" s="22">
        <v>1.5200000000000001E-3</v>
      </c>
      <c r="Y9" s="67">
        <v>0</v>
      </c>
      <c r="Z9" s="22">
        <v>-6.3599999999999996E-4</v>
      </c>
      <c r="AA9" s="22">
        <v>-1.3240000000000001E-3</v>
      </c>
      <c r="AB9" s="22">
        <v>-1.9499999999999999E-3</v>
      </c>
      <c r="AC9" s="22">
        <v>-2.5200000000000001E-3</v>
      </c>
      <c r="AD9" s="22">
        <v>-3.307E-3</v>
      </c>
      <c r="AE9" s="22">
        <v>-3.6020000000000002E-3</v>
      </c>
      <c r="AF9" s="22">
        <v>-4.2059999999999997E-3</v>
      </c>
      <c r="AG9" s="22">
        <v>-4.5380000000000004E-3</v>
      </c>
      <c r="AH9" s="22">
        <v>-4.9800000000000001E-3</v>
      </c>
      <c r="AI9" s="22">
        <v>-4.9610000000000001E-3</v>
      </c>
      <c r="AJ9" s="22">
        <v>-5.0289999999999996E-3</v>
      </c>
      <c r="AK9" s="22">
        <v>-5.3080000000000002E-3</v>
      </c>
      <c r="AL9" s="22">
        <v>-5.3330000000000001E-3</v>
      </c>
    </row>
    <row r="10" spans="1:38" ht="12.75" customHeight="1" x14ac:dyDescent="0.25">
      <c r="A10" s="22">
        <v>1.8023999999999998E-2</v>
      </c>
      <c r="B10" s="22">
        <v>1.8119E-2</v>
      </c>
      <c r="C10" s="22">
        <v>1.8016000000000001E-2</v>
      </c>
      <c r="D10" s="22">
        <v>1.7573999999999999E-2</v>
      </c>
      <c r="E10" s="22">
        <v>1.728E-2</v>
      </c>
      <c r="F10" s="22">
        <v>1.6933E-2</v>
      </c>
      <c r="G10" s="22">
        <v>1.6417999999999999E-2</v>
      </c>
      <c r="H10" s="22">
        <v>1.5754000000000001E-2</v>
      </c>
      <c r="I10" s="22">
        <v>1.5129999999999999E-2</v>
      </c>
      <c r="J10" s="22">
        <v>1.4331999999999999E-2</v>
      </c>
      <c r="K10" s="22">
        <v>1.2952E-2</v>
      </c>
      <c r="L10" s="22">
        <v>1.1849999999999999E-2</v>
      </c>
      <c r="M10" s="22">
        <v>1.0885000000000001E-2</v>
      </c>
      <c r="N10" s="22">
        <v>1.0194E-2</v>
      </c>
      <c r="O10" s="22">
        <v>9.0109999999999999E-3</v>
      </c>
      <c r="P10" s="22">
        <v>8.3549999999999996E-3</v>
      </c>
      <c r="Q10" s="22">
        <v>7.6639999999999998E-3</v>
      </c>
      <c r="R10" s="22">
        <v>7.2370000000000004E-3</v>
      </c>
      <c r="S10" s="22">
        <v>6.4780000000000003E-3</v>
      </c>
      <c r="T10" s="22">
        <v>5.8199999999999997E-3</v>
      </c>
      <c r="U10" s="22">
        <v>5.0520000000000001E-3</v>
      </c>
      <c r="V10" s="22">
        <v>3.8240000000000001E-3</v>
      </c>
      <c r="W10" s="22">
        <v>2.7409999999999999E-3</v>
      </c>
      <c r="X10" s="22">
        <v>1.415E-3</v>
      </c>
      <c r="Y10" s="67">
        <v>0</v>
      </c>
      <c r="Z10" s="22">
        <v>-7.4899999999999999E-4</v>
      </c>
      <c r="AA10" s="22">
        <v>-1.3879999999999999E-3</v>
      </c>
      <c r="AB10" s="22">
        <v>-1.7979999999999999E-3</v>
      </c>
      <c r="AC10" s="22">
        <v>-2.4919999999999999E-3</v>
      </c>
      <c r="AD10" s="22">
        <v>-2.7109999999999999E-3</v>
      </c>
      <c r="AE10" s="22">
        <v>-3.1640000000000001E-3</v>
      </c>
      <c r="AF10" s="22">
        <v>-3.4810000000000002E-3</v>
      </c>
      <c r="AG10" s="22">
        <v>-3.6319999999999998E-3</v>
      </c>
      <c r="AH10" s="22">
        <v>-3.7339999999999999E-3</v>
      </c>
      <c r="AI10" s="22">
        <v>-3.9249999999999997E-3</v>
      </c>
      <c r="AJ10" s="22">
        <v>-4.2030000000000001E-3</v>
      </c>
      <c r="AK10" s="22">
        <v>-4.6620000000000003E-3</v>
      </c>
      <c r="AL10" s="22">
        <v>-4.2859999999999999E-3</v>
      </c>
    </row>
    <row r="11" spans="1:38" ht="12.75" customHeight="1" x14ac:dyDescent="0.25">
      <c r="A11" s="22">
        <v>1.8478999999999999E-2</v>
      </c>
      <c r="B11" s="22">
        <v>1.8793000000000001E-2</v>
      </c>
      <c r="C11" s="22">
        <v>1.8865E-2</v>
      </c>
      <c r="D11" s="22">
        <v>1.8585000000000001E-2</v>
      </c>
      <c r="E11" s="22">
        <v>1.7947999999999999E-2</v>
      </c>
      <c r="F11" s="22">
        <v>1.7339E-2</v>
      </c>
      <c r="G11" s="22">
        <v>1.6844000000000001E-2</v>
      </c>
      <c r="H11" s="22">
        <v>1.5969000000000001E-2</v>
      </c>
      <c r="I11" s="22">
        <v>1.5242E-2</v>
      </c>
      <c r="J11" s="22">
        <v>1.4201999999999999E-2</v>
      </c>
      <c r="K11" s="22">
        <v>1.3684E-2</v>
      </c>
      <c r="L11" s="22">
        <v>1.2633999999999999E-2</v>
      </c>
      <c r="M11" s="22">
        <v>1.1613E-2</v>
      </c>
      <c r="N11" s="22">
        <v>1.0227E-2</v>
      </c>
      <c r="O11" s="22">
        <v>9.2189999999999998E-3</v>
      </c>
      <c r="P11" s="22">
        <v>8.3009999999999994E-3</v>
      </c>
      <c r="Q11" s="22">
        <v>7.4159999999999998E-3</v>
      </c>
      <c r="R11" s="22">
        <v>7.0190000000000001E-3</v>
      </c>
      <c r="S11" s="22">
        <v>7.143E-3</v>
      </c>
      <c r="T11" s="22">
        <v>6.3010000000000002E-3</v>
      </c>
      <c r="U11" s="22">
        <v>4.7609999999999996E-3</v>
      </c>
      <c r="V11" s="22">
        <v>3.754E-3</v>
      </c>
      <c r="W11" s="22">
        <v>2.349E-3</v>
      </c>
      <c r="X11" s="22">
        <v>1.0200000000000001E-3</v>
      </c>
      <c r="Y11" s="67">
        <v>0</v>
      </c>
      <c r="Z11" s="22">
        <v>-6.7599999999999995E-4</v>
      </c>
      <c r="AA11" s="22">
        <v>-1.5560000000000001E-3</v>
      </c>
      <c r="AB11" s="22">
        <v>-1.951E-3</v>
      </c>
      <c r="AC11" s="22">
        <v>-2.281E-3</v>
      </c>
      <c r="AD11" s="22">
        <v>-2.679E-3</v>
      </c>
      <c r="AE11" s="22">
        <v>-3.2230000000000002E-3</v>
      </c>
      <c r="AF11" s="22">
        <v>-3.0630000000000002E-3</v>
      </c>
      <c r="AG11" s="22">
        <v>-3.2729999999999999E-3</v>
      </c>
      <c r="AH11" s="22">
        <v>-3.7160000000000001E-3</v>
      </c>
      <c r="AI11" s="22">
        <v>-3.9769999999999996E-3</v>
      </c>
      <c r="AJ11" s="22">
        <v>-3.8839999999999999E-3</v>
      </c>
      <c r="AK11" s="22">
        <v>-4.1640000000000002E-3</v>
      </c>
      <c r="AL11" s="22">
        <v>-3.761E-3</v>
      </c>
    </row>
    <row r="12" spans="1:38" ht="12.75" customHeight="1" x14ac:dyDescent="0.25">
      <c r="A12" s="22">
        <v>2.1409999999999998E-2</v>
      </c>
      <c r="B12" s="22">
        <v>2.1218000000000001E-2</v>
      </c>
      <c r="C12" s="22">
        <v>2.0877E-2</v>
      </c>
      <c r="D12" s="22">
        <v>1.9911000000000002E-2</v>
      </c>
      <c r="E12" s="22">
        <v>1.9143E-2</v>
      </c>
      <c r="F12" s="22">
        <v>1.8234E-2</v>
      </c>
      <c r="G12" s="22">
        <v>1.7343000000000001E-2</v>
      </c>
      <c r="H12" s="22">
        <v>1.7132999999999999E-2</v>
      </c>
      <c r="I12" s="22">
        <v>1.626E-2</v>
      </c>
      <c r="J12" s="22">
        <v>1.5651000000000002E-2</v>
      </c>
      <c r="K12" s="22">
        <v>1.4461E-2</v>
      </c>
      <c r="L12" s="22">
        <v>1.3108E-2</v>
      </c>
      <c r="M12" s="22">
        <v>1.1501000000000001E-2</v>
      </c>
      <c r="N12" s="22">
        <v>1.0352E-2</v>
      </c>
      <c r="O12" s="22">
        <v>9.3950000000000006E-3</v>
      </c>
      <c r="P12" s="22">
        <v>8.9350000000000002E-3</v>
      </c>
      <c r="Q12" s="22">
        <v>8.0540000000000004E-3</v>
      </c>
      <c r="R12" s="22">
        <v>7.3400000000000002E-3</v>
      </c>
      <c r="S12" s="22">
        <v>6.8970000000000004E-3</v>
      </c>
      <c r="T12" s="22">
        <v>6.1419999999999999E-3</v>
      </c>
      <c r="U12" s="22">
        <v>5.0200000000000002E-3</v>
      </c>
      <c r="V12" s="22">
        <v>3.542E-3</v>
      </c>
      <c r="W12" s="22">
        <v>2.6229999999999999E-3</v>
      </c>
      <c r="X12" s="22">
        <v>1.322E-3</v>
      </c>
      <c r="Y12" s="67">
        <v>0</v>
      </c>
      <c r="Z12" s="22">
        <v>-7.6099999999999996E-4</v>
      </c>
      <c r="AA12" s="22">
        <v>-1.261E-3</v>
      </c>
      <c r="AB12" s="22">
        <v>-1.8619999999999999E-3</v>
      </c>
      <c r="AC12" s="22">
        <v>-2.2889999999999998E-3</v>
      </c>
      <c r="AD12" s="22">
        <v>-2.5230000000000001E-3</v>
      </c>
      <c r="AE12" s="22">
        <v>-2.8779999999999999E-3</v>
      </c>
      <c r="AF12" s="22">
        <v>-3.16E-3</v>
      </c>
      <c r="AG12" s="22">
        <v>-3.1979999999999999E-3</v>
      </c>
      <c r="AH12" s="22">
        <v>-3.189E-3</v>
      </c>
      <c r="AI12" s="22">
        <v>-3.3159999999999999E-3</v>
      </c>
      <c r="AJ12" s="22">
        <v>-3.326E-3</v>
      </c>
      <c r="AK12" s="22">
        <v>-3.467E-3</v>
      </c>
      <c r="AL12" s="22">
        <v>-3.349E-3</v>
      </c>
    </row>
    <row r="13" spans="1:38" ht="12.75" customHeight="1" x14ac:dyDescent="0.25">
      <c r="A13" s="22">
        <v>2.1825000000000001E-2</v>
      </c>
      <c r="B13" s="22">
        <v>2.1513999999999998E-2</v>
      </c>
      <c r="C13" s="22">
        <v>2.0856E-2</v>
      </c>
      <c r="D13" s="22">
        <v>2.0274E-2</v>
      </c>
      <c r="E13" s="22">
        <v>1.9460999999999999E-2</v>
      </c>
      <c r="F13" s="22">
        <v>1.8905999999999999E-2</v>
      </c>
      <c r="G13" s="22">
        <v>1.8223E-2</v>
      </c>
      <c r="H13" s="22">
        <v>1.7153999999999999E-2</v>
      </c>
      <c r="I13" s="22">
        <v>1.6116999999999999E-2</v>
      </c>
      <c r="J13" s="22">
        <v>1.5262E-2</v>
      </c>
      <c r="K13" s="22">
        <v>1.4026E-2</v>
      </c>
      <c r="L13" s="22">
        <v>1.2756999999999999E-2</v>
      </c>
      <c r="M13" s="22">
        <v>1.187E-2</v>
      </c>
      <c r="N13" s="22">
        <v>1.0828000000000001E-2</v>
      </c>
      <c r="O13" s="22">
        <v>9.6609999999999994E-3</v>
      </c>
      <c r="P13" s="22">
        <v>8.6210000000000002E-3</v>
      </c>
      <c r="Q13" s="22">
        <v>7.8630000000000002E-3</v>
      </c>
      <c r="R13" s="22">
        <v>7.4409999999999997E-3</v>
      </c>
      <c r="S13" s="22">
        <v>6.8209999999999998E-3</v>
      </c>
      <c r="T13" s="22">
        <v>6.169E-3</v>
      </c>
      <c r="U13" s="22">
        <v>5.0600000000000003E-3</v>
      </c>
      <c r="V13" s="22">
        <v>3.7650000000000001E-3</v>
      </c>
      <c r="W13" s="22">
        <v>2.3280000000000002E-3</v>
      </c>
      <c r="X13" s="22">
        <v>1.157E-3</v>
      </c>
      <c r="Y13" s="67">
        <v>0</v>
      </c>
      <c r="Z13" s="22">
        <v>-8.6499999999999999E-4</v>
      </c>
      <c r="AA13" s="22">
        <v>-1.6670000000000001E-3</v>
      </c>
      <c r="AB13" s="22">
        <v>-2.0709999999999999E-3</v>
      </c>
      <c r="AC13" s="22">
        <v>-2.173E-3</v>
      </c>
      <c r="AD13" s="22">
        <v>-2.2330000000000002E-3</v>
      </c>
      <c r="AE13" s="22">
        <v>-2.3679999999999999E-3</v>
      </c>
      <c r="AF13" s="22">
        <v>-2.4390000000000002E-3</v>
      </c>
      <c r="AG13" s="22">
        <v>-2.5530000000000001E-3</v>
      </c>
      <c r="AH13" s="22">
        <v>-2.7109999999999999E-3</v>
      </c>
      <c r="AI13" s="22">
        <v>-2.7680000000000001E-3</v>
      </c>
      <c r="AJ13" s="22">
        <v>-2.921E-3</v>
      </c>
      <c r="AK13" s="22">
        <v>-3.1819999999999999E-3</v>
      </c>
      <c r="AL13" s="22">
        <v>-2.8089999999999999E-3</v>
      </c>
    </row>
    <row r="14" spans="1:38" ht="12.75" customHeight="1" x14ac:dyDescent="0.25">
      <c r="A14" s="22">
        <v>2.2554999999999999E-2</v>
      </c>
      <c r="B14" s="22">
        <v>2.2473E-2</v>
      </c>
      <c r="C14" s="22">
        <v>2.2179999999999998E-2</v>
      </c>
      <c r="D14" s="22">
        <v>2.1533E-2</v>
      </c>
      <c r="E14" s="22">
        <v>2.0545999999999998E-2</v>
      </c>
      <c r="F14" s="22">
        <v>1.9609000000000001E-2</v>
      </c>
      <c r="G14" s="22">
        <v>1.8963000000000001E-2</v>
      </c>
      <c r="H14" s="22">
        <v>1.8013999999999999E-2</v>
      </c>
      <c r="I14" s="22">
        <v>1.7267999999999999E-2</v>
      </c>
      <c r="J14" s="22">
        <v>1.6154999999999999E-2</v>
      </c>
      <c r="K14" s="22">
        <v>1.5311999999999999E-2</v>
      </c>
      <c r="L14" s="22">
        <v>1.409E-2</v>
      </c>
      <c r="M14" s="22">
        <v>1.2769000000000001E-2</v>
      </c>
      <c r="N14" s="22">
        <v>1.1105E-2</v>
      </c>
      <c r="O14" s="22">
        <v>1.0085999999999999E-2</v>
      </c>
      <c r="P14" s="22">
        <v>9.1109999999999993E-3</v>
      </c>
      <c r="Q14" s="22">
        <v>8.2609999999999992E-3</v>
      </c>
      <c r="R14" s="22">
        <v>7.5839999999999996E-3</v>
      </c>
      <c r="S14" s="22">
        <v>7.5669999999999999E-3</v>
      </c>
      <c r="T14" s="22">
        <v>6.7210000000000004E-3</v>
      </c>
      <c r="U14" s="22">
        <v>5.0699999999999999E-3</v>
      </c>
      <c r="V14" s="22">
        <v>3.8700000000000002E-3</v>
      </c>
      <c r="W14" s="22">
        <v>2.5600000000000002E-3</v>
      </c>
      <c r="X14" s="22">
        <v>1.289E-3</v>
      </c>
      <c r="Y14" s="67">
        <v>0</v>
      </c>
      <c r="Z14" s="22">
        <v>-6.0599999999999998E-4</v>
      </c>
      <c r="AA14" s="22">
        <v>-1.2099999999999999E-3</v>
      </c>
      <c r="AB14" s="22">
        <v>-1.686E-3</v>
      </c>
      <c r="AC14" s="22">
        <v>-1.8730000000000001E-3</v>
      </c>
      <c r="AD14" s="22">
        <v>-2.062E-3</v>
      </c>
      <c r="AE14" s="22">
        <v>-2.2390000000000001E-3</v>
      </c>
      <c r="AF14" s="22">
        <v>-2.4099999999999998E-3</v>
      </c>
      <c r="AG14" s="22">
        <v>-2.4529999999999999E-3</v>
      </c>
      <c r="AH14" s="22">
        <v>-2.5869999999999999E-3</v>
      </c>
      <c r="AI14" s="22">
        <v>-2.5829999999999998E-3</v>
      </c>
      <c r="AJ14" s="22">
        <v>-2.532E-3</v>
      </c>
      <c r="AK14" s="22">
        <v>-2.7420000000000001E-3</v>
      </c>
      <c r="AL14" s="22">
        <v>-2.2550000000000001E-3</v>
      </c>
    </row>
    <row r="15" spans="1:38" ht="12.75" customHeight="1" x14ac:dyDescent="0.25">
      <c r="A15" s="22">
        <v>2.4722000000000001E-2</v>
      </c>
      <c r="B15" s="22">
        <v>2.4042999999999998E-2</v>
      </c>
      <c r="C15" s="22">
        <v>2.3300000000000001E-2</v>
      </c>
      <c r="D15" s="22">
        <v>2.2121999999999999E-2</v>
      </c>
      <c r="E15" s="22">
        <v>2.1189E-2</v>
      </c>
      <c r="F15" s="22">
        <v>2.0289000000000001E-2</v>
      </c>
      <c r="G15" s="22">
        <v>1.9226E-2</v>
      </c>
      <c r="H15" s="22">
        <v>1.8457999999999999E-2</v>
      </c>
      <c r="I15" s="22">
        <v>1.7606E-2</v>
      </c>
      <c r="J15" s="22">
        <v>1.6761999999999999E-2</v>
      </c>
      <c r="K15" s="22">
        <v>1.5268E-2</v>
      </c>
      <c r="L15" s="22">
        <v>1.3813000000000001E-2</v>
      </c>
      <c r="M15" s="22">
        <v>1.2189E-2</v>
      </c>
      <c r="N15" s="22">
        <v>1.1223E-2</v>
      </c>
      <c r="O15" s="22">
        <v>1.0059E-2</v>
      </c>
      <c r="P15" s="22">
        <v>9.1559999999999992E-3</v>
      </c>
      <c r="Q15" s="22">
        <v>8.2679999999999993E-3</v>
      </c>
      <c r="R15" s="22">
        <v>7.5929999999999999E-3</v>
      </c>
      <c r="S15" s="22">
        <v>7.0780000000000001E-3</v>
      </c>
      <c r="T15" s="22">
        <v>6.1679999999999999E-3</v>
      </c>
      <c r="U15" s="22">
        <v>5.0499999999999998E-3</v>
      </c>
      <c r="V15" s="22">
        <v>3.705E-3</v>
      </c>
      <c r="W15" s="22">
        <v>2.47E-3</v>
      </c>
      <c r="X15" s="22">
        <v>1.1429999999999999E-3</v>
      </c>
      <c r="Y15" s="67">
        <v>0</v>
      </c>
      <c r="Z15" s="22">
        <v>-1.047E-3</v>
      </c>
      <c r="AA15" s="22">
        <v>-1.6149999999999999E-3</v>
      </c>
      <c r="AB15" s="22">
        <v>-1.964E-3</v>
      </c>
      <c r="AC15" s="22">
        <v>-2.2060000000000001E-3</v>
      </c>
      <c r="AD15" s="22">
        <v>-2.2690000000000002E-3</v>
      </c>
      <c r="AE15" s="22">
        <v>-2.3419999999999999E-3</v>
      </c>
      <c r="AF15" s="22">
        <v>-2.4810000000000001E-3</v>
      </c>
      <c r="AG15" s="22">
        <v>-2.555E-3</v>
      </c>
      <c r="AH15" s="22">
        <v>-2.6689999999999999E-3</v>
      </c>
      <c r="AI15" s="22">
        <v>-2.6280000000000001E-3</v>
      </c>
      <c r="AJ15" s="22">
        <v>-2.8189999999999999E-3</v>
      </c>
      <c r="AK15" s="22">
        <v>-2.8050000000000002E-3</v>
      </c>
      <c r="AL15" s="22">
        <v>-2.5469999999999998E-3</v>
      </c>
    </row>
    <row r="16" spans="1:38" ht="12.75" customHeight="1" x14ac:dyDescent="0.25">
      <c r="A16" s="22">
        <v>2.4641E-2</v>
      </c>
      <c r="B16" s="22">
        <v>2.4136000000000001E-2</v>
      </c>
      <c r="C16" s="22">
        <v>2.3344E-2</v>
      </c>
      <c r="D16" s="22">
        <v>2.2619E-2</v>
      </c>
      <c r="E16" s="22">
        <v>2.1690999999999998E-2</v>
      </c>
      <c r="F16" s="22">
        <v>2.086E-2</v>
      </c>
      <c r="G16" s="22">
        <v>2.0027E-2</v>
      </c>
      <c r="H16" s="22">
        <v>1.8891999999999999E-2</v>
      </c>
      <c r="I16" s="22">
        <v>1.779E-2</v>
      </c>
      <c r="J16" s="22">
        <v>1.6698000000000001E-2</v>
      </c>
      <c r="K16" s="22">
        <v>1.5453E-2</v>
      </c>
      <c r="L16" s="22">
        <v>1.4128E-2</v>
      </c>
      <c r="M16" s="22">
        <v>1.3102000000000001E-2</v>
      </c>
      <c r="N16" s="22">
        <v>1.1757999999999999E-2</v>
      </c>
      <c r="O16" s="22">
        <v>1.0461E-2</v>
      </c>
      <c r="P16" s="22">
        <v>9.2449999999999997E-3</v>
      </c>
      <c r="Q16" s="22">
        <v>8.4180000000000001E-3</v>
      </c>
      <c r="R16" s="22">
        <v>7.9260000000000008E-3</v>
      </c>
      <c r="S16" s="22">
        <v>7.2880000000000002E-3</v>
      </c>
      <c r="T16" s="22">
        <v>6.6870000000000002E-3</v>
      </c>
      <c r="U16" s="22">
        <v>5.1770000000000002E-3</v>
      </c>
      <c r="V16" s="22">
        <v>3.9740000000000001E-3</v>
      </c>
      <c r="W16" s="22">
        <v>2.647E-3</v>
      </c>
      <c r="X16" s="22">
        <v>1.1659999999999999E-3</v>
      </c>
      <c r="Y16" s="67">
        <v>0</v>
      </c>
      <c r="Z16" s="22">
        <v>-7.5299999999999998E-4</v>
      </c>
      <c r="AA16" s="22">
        <v>-1.658E-3</v>
      </c>
      <c r="AB16" s="22">
        <v>-1.951E-3</v>
      </c>
      <c r="AC16" s="22">
        <v>-1.9070000000000001E-3</v>
      </c>
      <c r="AD16" s="22">
        <v>-1.957E-3</v>
      </c>
      <c r="AE16" s="22">
        <v>-2.1199999999999999E-3</v>
      </c>
      <c r="AF16" s="22">
        <v>-2.163E-3</v>
      </c>
      <c r="AG16" s="22">
        <v>-2.372E-3</v>
      </c>
      <c r="AH16" s="22">
        <v>-2.555E-3</v>
      </c>
      <c r="AI16" s="22">
        <v>-2.7759999999999998E-3</v>
      </c>
      <c r="AJ16" s="22">
        <v>-2.6090000000000002E-3</v>
      </c>
      <c r="AK16" s="22">
        <v>-2.8530000000000001E-3</v>
      </c>
      <c r="AL16" s="22">
        <v>-2.434E-3</v>
      </c>
    </row>
    <row r="17" spans="1:38" ht="12.75" customHeight="1" x14ac:dyDescent="0.25">
      <c r="A17" s="22">
        <v>2.562E-2</v>
      </c>
      <c r="B17" s="22">
        <v>2.5118999999999999E-2</v>
      </c>
      <c r="C17" s="22">
        <v>2.4336E-2</v>
      </c>
      <c r="D17" s="22">
        <v>2.3297999999999999E-2</v>
      </c>
      <c r="E17" s="22">
        <v>2.2112E-2</v>
      </c>
      <c r="F17" s="22">
        <v>2.0962999999999999E-2</v>
      </c>
      <c r="G17" s="22">
        <v>2.0053000000000001E-2</v>
      </c>
      <c r="H17" s="22">
        <v>1.9109999999999999E-2</v>
      </c>
      <c r="I17" s="22">
        <v>1.8408999999999998E-2</v>
      </c>
      <c r="J17" s="22">
        <v>1.7245E-2</v>
      </c>
      <c r="K17" s="22">
        <v>1.6265999999999999E-2</v>
      </c>
      <c r="L17" s="22">
        <v>1.4991000000000001E-2</v>
      </c>
      <c r="M17" s="22">
        <v>1.3384999999999999E-2</v>
      </c>
      <c r="N17" s="22">
        <v>1.1787000000000001E-2</v>
      </c>
      <c r="O17" s="22">
        <v>1.0488000000000001E-2</v>
      </c>
      <c r="P17" s="22">
        <v>9.5910000000000006E-3</v>
      </c>
      <c r="Q17" s="22">
        <v>8.7460000000000003E-3</v>
      </c>
      <c r="R17" s="22">
        <v>7.8750000000000001E-3</v>
      </c>
      <c r="S17" s="22">
        <v>7.7010000000000004E-3</v>
      </c>
      <c r="T17" s="22">
        <v>6.7060000000000002E-3</v>
      </c>
      <c r="U17" s="22">
        <v>5.3319999999999999E-3</v>
      </c>
      <c r="V17" s="22">
        <v>3.8449999999999999E-3</v>
      </c>
      <c r="W17" s="22">
        <v>2.5349999999999999E-3</v>
      </c>
      <c r="X17" s="22">
        <v>1.31E-3</v>
      </c>
      <c r="Y17" s="67">
        <v>0</v>
      </c>
      <c r="Z17" s="22">
        <v>-1.031E-3</v>
      </c>
      <c r="AA17" s="22">
        <v>-1.4630000000000001E-3</v>
      </c>
      <c r="AB17" s="22">
        <v>-2.0430000000000001E-3</v>
      </c>
      <c r="AC17" s="22">
        <v>-2.2330000000000002E-3</v>
      </c>
      <c r="AD17" s="22">
        <v>-2.3640000000000002E-3</v>
      </c>
      <c r="AE17" s="22">
        <v>-2.6749999999999999E-3</v>
      </c>
      <c r="AF17" s="22">
        <v>-2.8869999999999998E-3</v>
      </c>
      <c r="AG17" s="22">
        <v>-2.9559999999999999E-3</v>
      </c>
      <c r="AH17" s="22">
        <v>-3.1519999999999999E-3</v>
      </c>
      <c r="AI17" s="22">
        <v>-3.2030000000000001E-3</v>
      </c>
      <c r="AJ17" s="22">
        <v>-3.1310000000000001E-3</v>
      </c>
      <c r="AK17" s="22">
        <v>-3.2420000000000001E-3</v>
      </c>
      <c r="AL17" s="22">
        <v>-2.833E-3</v>
      </c>
    </row>
    <row r="18" spans="1:38" ht="12.75" customHeight="1" x14ac:dyDescent="0.25">
      <c r="A18" s="22">
        <v>2.6818999999999999E-2</v>
      </c>
      <c r="B18" s="22">
        <v>2.5836999999999999E-2</v>
      </c>
      <c r="C18" s="22">
        <v>2.4879999999999999E-2</v>
      </c>
      <c r="D18" s="22">
        <v>2.3588000000000001E-2</v>
      </c>
      <c r="E18" s="22">
        <v>2.2709E-2</v>
      </c>
      <c r="F18" s="22">
        <v>2.1840999999999999E-2</v>
      </c>
      <c r="G18" s="22">
        <v>2.0808E-2</v>
      </c>
      <c r="H18" s="22">
        <v>1.9909E-2</v>
      </c>
      <c r="I18" s="22">
        <v>1.8801999999999999E-2</v>
      </c>
      <c r="J18" s="22">
        <v>1.7923999999999999E-2</v>
      </c>
      <c r="K18" s="22">
        <v>1.6157000000000001E-2</v>
      </c>
      <c r="L18" s="22">
        <v>1.4708000000000001E-2</v>
      </c>
      <c r="M18" s="22">
        <v>1.3207E-2</v>
      </c>
      <c r="N18" s="22">
        <v>1.2167000000000001E-2</v>
      </c>
      <c r="O18" s="22">
        <v>1.0838E-2</v>
      </c>
      <c r="P18" s="22">
        <v>9.8519999999999996E-3</v>
      </c>
      <c r="Q18" s="22">
        <v>8.8409999999999999E-3</v>
      </c>
      <c r="R18" s="22">
        <v>8.2679999999999993E-3</v>
      </c>
      <c r="S18" s="22">
        <v>7.3000000000000001E-3</v>
      </c>
      <c r="T18" s="22">
        <v>6.5669999999999999E-3</v>
      </c>
      <c r="U18" s="22">
        <v>5.3550000000000004E-3</v>
      </c>
      <c r="V18" s="22">
        <v>3.9280000000000001E-3</v>
      </c>
      <c r="W18" s="22">
        <v>2.6329999999999999E-3</v>
      </c>
      <c r="X18" s="22">
        <v>1.317E-3</v>
      </c>
      <c r="Y18" s="67">
        <v>0</v>
      </c>
      <c r="Z18" s="22">
        <v>-9.5600000000000004E-4</v>
      </c>
      <c r="AA18" s="22">
        <v>-1.9170000000000001E-3</v>
      </c>
      <c r="AB18" s="22">
        <v>-2.2039999999999998E-3</v>
      </c>
      <c r="AC18" s="22">
        <v>-2.2499999999999998E-3</v>
      </c>
      <c r="AD18" s="22">
        <v>-2.4499999999999999E-3</v>
      </c>
      <c r="AE18" s="22">
        <v>-2.653E-3</v>
      </c>
      <c r="AF18" s="22">
        <v>-2.807E-3</v>
      </c>
      <c r="AG18" s="22">
        <v>-3.0109999999999998E-3</v>
      </c>
      <c r="AH18" s="22">
        <v>-3.274E-3</v>
      </c>
      <c r="AI18" s="22">
        <v>-3.2690000000000002E-3</v>
      </c>
      <c r="AJ18" s="22">
        <v>-3.5609999999999999E-3</v>
      </c>
      <c r="AK18" s="22">
        <v>-3.4789999999999999E-3</v>
      </c>
      <c r="AL18" s="22">
        <v>-3.1870000000000002E-3</v>
      </c>
    </row>
    <row r="19" spans="1:38" ht="12.75" customHeight="1" x14ac:dyDescent="0.25">
      <c r="A19" s="22">
        <v>2.6023000000000001E-2</v>
      </c>
      <c r="B19" s="22">
        <v>2.5461000000000001E-2</v>
      </c>
      <c r="C19" s="22">
        <v>2.4660999999999999E-2</v>
      </c>
      <c r="D19" s="22">
        <v>2.3907999999999999E-2</v>
      </c>
      <c r="E19" s="22">
        <v>2.2738000000000001E-2</v>
      </c>
      <c r="F19" s="22">
        <v>2.1867000000000001E-2</v>
      </c>
      <c r="G19" s="22">
        <v>2.1062000000000001E-2</v>
      </c>
      <c r="H19" s="22">
        <v>1.9843E-2</v>
      </c>
      <c r="I19" s="22">
        <v>1.8856000000000001E-2</v>
      </c>
      <c r="J19" s="22">
        <v>1.7661E-2</v>
      </c>
      <c r="K19" s="22">
        <v>1.6641E-2</v>
      </c>
      <c r="L19" s="22">
        <v>1.5325999999999999E-2</v>
      </c>
      <c r="M19" s="22">
        <v>1.4031999999999999E-2</v>
      </c>
      <c r="N19" s="22">
        <v>1.2454E-2</v>
      </c>
      <c r="O19" s="22">
        <v>1.1219E-2</v>
      </c>
      <c r="P19" s="22">
        <v>9.8300000000000002E-3</v>
      </c>
      <c r="Q19" s="22">
        <v>8.9960000000000005E-3</v>
      </c>
      <c r="R19" s="22">
        <v>8.3920000000000002E-3</v>
      </c>
      <c r="S19" s="22">
        <v>7.9290000000000003E-3</v>
      </c>
      <c r="T19" s="22">
        <v>7.1009999999999997E-3</v>
      </c>
      <c r="U19" s="22">
        <v>5.5059999999999996E-3</v>
      </c>
      <c r="V19" s="22">
        <v>4.2589999999999998E-3</v>
      </c>
      <c r="W19" s="22">
        <v>2.8660000000000001E-3</v>
      </c>
      <c r="X19" s="22">
        <v>1.2290000000000001E-3</v>
      </c>
      <c r="Y19" s="67">
        <v>0</v>
      </c>
      <c r="Z19" s="22">
        <v>-8.8400000000000002E-4</v>
      </c>
      <c r="AA19" s="22">
        <v>-1.6169999999999999E-3</v>
      </c>
      <c r="AB19" s="22">
        <v>-2.0100000000000001E-3</v>
      </c>
      <c r="AC19" s="22">
        <v>-2.3289999999999999E-3</v>
      </c>
      <c r="AD19" s="22">
        <v>-2.4889999999999999E-3</v>
      </c>
      <c r="AE19" s="22">
        <v>-2.7490000000000001E-3</v>
      </c>
      <c r="AF19" s="22">
        <v>-3.0109999999999998E-3</v>
      </c>
      <c r="AG19" s="22">
        <v>-3.2789999999999998E-3</v>
      </c>
      <c r="AH19" s="22">
        <v>-3.5639999999999999E-3</v>
      </c>
      <c r="AI19" s="22">
        <v>-3.8509999999999998E-3</v>
      </c>
      <c r="AJ19" s="22">
        <v>-3.8860000000000001E-3</v>
      </c>
      <c r="AK19" s="22">
        <v>-3.9379999999999997E-3</v>
      </c>
      <c r="AL19" s="22">
        <v>-3.4290000000000002E-3</v>
      </c>
    </row>
    <row r="20" spans="1:38" ht="12.75" customHeight="1" x14ac:dyDescent="0.25">
      <c r="A20" s="22">
        <v>2.7292E-2</v>
      </c>
      <c r="B20" s="22">
        <v>2.6527999999999999E-2</v>
      </c>
      <c r="C20" s="22">
        <v>2.5655000000000001E-2</v>
      </c>
      <c r="D20" s="22">
        <v>2.4333E-2</v>
      </c>
      <c r="E20" s="22">
        <v>2.3168000000000001E-2</v>
      </c>
      <c r="F20" s="22">
        <v>2.198E-2</v>
      </c>
      <c r="G20" s="22">
        <v>2.1003000000000001E-2</v>
      </c>
      <c r="H20" s="22">
        <v>2.0209000000000001E-2</v>
      </c>
      <c r="I20" s="22">
        <v>1.9408000000000002E-2</v>
      </c>
      <c r="J20" s="22">
        <v>1.8411E-2</v>
      </c>
      <c r="K20" s="22">
        <v>1.7082E-2</v>
      </c>
      <c r="L20" s="22">
        <v>1.5572000000000001E-2</v>
      </c>
      <c r="M20" s="22">
        <v>1.3986999999999999E-2</v>
      </c>
      <c r="N20" s="22">
        <v>1.2449E-2</v>
      </c>
      <c r="O20" s="22">
        <v>1.1164E-2</v>
      </c>
      <c r="P20" s="22">
        <v>1.0222E-2</v>
      </c>
      <c r="Q20" s="22">
        <v>9.2350000000000002E-3</v>
      </c>
      <c r="R20" s="22">
        <v>8.3079999999999994E-3</v>
      </c>
      <c r="S20" s="22">
        <v>7.9399999999999991E-3</v>
      </c>
      <c r="T20" s="22">
        <v>6.7999999999999996E-3</v>
      </c>
      <c r="U20" s="22">
        <v>5.5440000000000003E-3</v>
      </c>
      <c r="V20" s="22">
        <v>4.065E-3</v>
      </c>
      <c r="W20" s="22">
        <v>2.7060000000000001E-3</v>
      </c>
      <c r="X20" s="22">
        <v>1.359E-3</v>
      </c>
      <c r="Y20" s="67">
        <v>0</v>
      </c>
      <c r="Z20" s="22">
        <v>-1.08E-3</v>
      </c>
      <c r="AA20" s="22">
        <v>-1.761E-3</v>
      </c>
      <c r="AB20" s="22">
        <v>-2.3530000000000001E-3</v>
      </c>
      <c r="AC20" s="22">
        <v>-2.673E-3</v>
      </c>
      <c r="AD20" s="22">
        <v>-2.9190000000000002E-3</v>
      </c>
      <c r="AE20" s="22">
        <v>-3.4039999999999999E-3</v>
      </c>
      <c r="AF20" s="22">
        <v>-3.663E-3</v>
      </c>
      <c r="AG20" s="22">
        <v>-4.019E-3</v>
      </c>
      <c r="AH20" s="22">
        <v>-4.3280000000000002E-3</v>
      </c>
      <c r="AI20" s="22">
        <v>-4.4640000000000001E-3</v>
      </c>
      <c r="AJ20" s="22">
        <v>-4.5209999999999998E-3</v>
      </c>
      <c r="AK20" s="22">
        <v>-4.5209999999999998E-3</v>
      </c>
      <c r="AL20" s="22">
        <v>-4.2440000000000004E-3</v>
      </c>
    </row>
    <row r="21" spans="1:38" ht="12.75" customHeight="1" x14ac:dyDescent="0.25">
      <c r="A21" s="22">
        <v>2.6422000000000001E-2</v>
      </c>
      <c r="B21" s="22">
        <v>2.5659999999999999E-2</v>
      </c>
      <c r="C21" s="22">
        <v>2.4865000000000002E-2</v>
      </c>
      <c r="D21" s="22">
        <v>2.3855999999999999E-2</v>
      </c>
      <c r="E21" s="22">
        <v>2.2904999999999998E-2</v>
      </c>
      <c r="F21" s="22">
        <v>2.2162000000000001E-2</v>
      </c>
      <c r="G21" s="22">
        <v>2.1111999999999999E-2</v>
      </c>
      <c r="H21" s="22">
        <v>2.0157999999999999E-2</v>
      </c>
      <c r="I21" s="22">
        <v>1.9102999999999998E-2</v>
      </c>
      <c r="J21" s="22">
        <v>1.8037999999999998E-2</v>
      </c>
      <c r="K21" s="22">
        <v>1.6615999999999999E-2</v>
      </c>
      <c r="L21" s="22">
        <v>1.5157E-2</v>
      </c>
      <c r="M21" s="22">
        <v>1.3833E-2</v>
      </c>
      <c r="N21" s="22">
        <v>1.2818E-2</v>
      </c>
      <c r="O21" s="22">
        <v>1.1367E-2</v>
      </c>
      <c r="P21" s="22">
        <v>1.0269E-2</v>
      </c>
      <c r="Q21" s="22">
        <v>9.247E-3</v>
      </c>
      <c r="R21" s="22">
        <v>8.6110000000000006E-3</v>
      </c>
      <c r="S21" s="22">
        <v>7.6350000000000003E-3</v>
      </c>
      <c r="T21" s="22">
        <v>6.8929999999999998E-3</v>
      </c>
      <c r="U21" s="22">
        <v>5.5729999999999998E-3</v>
      </c>
      <c r="V21" s="22">
        <v>4.169E-3</v>
      </c>
      <c r="W21" s="22">
        <v>2.8110000000000001E-3</v>
      </c>
      <c r="X21" s="22">
        <v>1.294E-3</v>
      </c>
      <c r="Y21" s="67">
        <v>0</v>
      </c>
      <c r="Z21" s="22">
        <v>-1.085E-3</v>
      </c>
      <c r="AA21" s="22">
        <v>-1.9599999999999999E-3</v>
      </c>
      <c r="AB21" s="22">
        <v>-2.3890000000000001E-3</v>
      </c>
      <c r="AC21" s="22">
        <v>-2.6740000000000002E-3</v>
      </c>
      <c r="AD21" s="22">
        <v>-3.0560000000000001E-3</v>
      </c>
      <c r="AE21" s="22">
        <v>-3.3050000000000002E-3</v>
      </c>
      <c r="AF21" s="22">
        <v>-3.8479999999999999E-3</v>
      </c>
      <c r="AG21" s="22">
        <v>-4.2750000000000002E-3</v>
      </c>
      <c r="AH21" s="22">
        <v>-4.7289999999999997E-3</v>
      </c>
      <c r="AI21" s="22">
        <v>-4.8269999999999997E-3</v>
      </c>
      <c r="AJ21" s="22">
        <v>-5.0340000000000003E-3</v>
      </c>
      <c r="AK21" s="22">
        <v>-5.0980000000000001E-3</v>
      </c>
      <c r="AL21" s="22">
        <v>-4.6160000000000003E-3</v>
      </c>
    </row>
    <row r="22" spans="1:38" ht="12.75" customHeight="1" x14ac:dyDescent="0.25">
      <c r="A22" s="22">
        <v>2.5729999999999999E-2</v>
      </c>
      <c r="B22" s="22">
        <v>2.5517000000000001E-2</v>
      </c>
      <c r="C22" s="22">
        <v>2.4850000000000001E-2</v>
      </c>
      <c r="D22" s="22">
        <v>2.4049000000000001E-2</v>
      </c>
      <c r="E22" s="22">
        <v>2.2994000000000001E-2</v>
      </c>
      <c r="F22" s="22">
        <v>2.1932E-2</v>
      </c>
      <c r="G22" s="22">
        <v>2.1172E-2</v>
      </c>
      <c r="H22" s="22">
        <v>2.0077000000000001E-2</v>
      </c>
      <c r="I22" s="22">
        <v>1.9133000000000001E-2</v>
      </c>
      <c r="J22" s="22">
        <v>1.8127000000000001E-2</v>
      </c>
      <c r="K22" s="22">
        <v>1.7156000000000001E-2</v>
      </c>
      <c r="L22" s="22">
        <v>1.5799000000000001E-2</v>
      </c>
      <c r="M22" s="22">
        <v>1.4367E-2</v>
      </c>
      <c r="N22" s="22">
        <v>1.2854000000000001E-2</v>
      </c>
      <c r="O22" s="22">
        <v>1.1493E-2</v>
      </c>
      <c r="P22" s="22">
        <v>1.0116999999999999E-2</v>
      </c>
      <c r="Q22" s="22">
        <v>9.3570000000000007E-3</v>
      </c>
      <c r="R22" s="22">
        <v>8.6060000000000008E-3</v>
      </c>
      <c r="S22" s="22">
        <v>8.2559999999999995E-3</v>
      </c>
      <c r="T22" s="22">
        <v>7.2290000000000002E-3</v>
      </c>
      <c r="U22" s="22">
        <v>5.7340000000000004E-3</v>
      </c>
      <c r="V22" s="22">
        <v>4.3769999999999998E-3</v>
      </c>
      <c r="W22" s="22">
        <v>2.9870000000000001E-3</v>
      </c>
      <c r="X22" s="22">
        <v>1.4159999999999999E-3</v>
      </c>
      <c r="Y22" s="67">
        <v>0</v>
      </c>
      <c r="Z22" s="22">
        <v>-8.0599999999999997E-4</v>
      </c>
      <c r="AA22" s="22">
        <v>-1.7619999999999999E-3</v>
      </c>
      <c r="AB22" s="22">
        <v>-2.3319999999999999E-3</v>
      </c>
      <c r="AC22" s="22">
        <v>-2.7850000000000001E-3</v>
      </c>
      <c r="AD22" s="22">
        <v>-3.2330000000000002E-3</v>
      </c>
      <c r="AE22" s="22">
        <v>-3.8999999999999998E-3</v>
      </c>
      <c r="AF22" s="22">
        <v>-4.3169999999999997E-3</v>
      </c>
      <c r="AG22" s="22">
        <v>-4.816E-3</v>
      </c>
      <c r="AH22" s="22">
        <v>-5.2449999999999997E-3</v>
      </c>
      <c r="AI22" s="22">
        <v>-5.5859999999999998E-3</v>
      </c>
      <c r="AJ22" s="22">
        <v>-5.6299999999999996E-3</v>
      </c>
      <c r="AK22" s="22">
        <v>-5.6950000000000004E-3</v>
      </c>
      <c r="AL22" s="22">
        <v>-5.2449999999999997E-3</v>
      </c>
    </row>
    <row r="23" spans="1:38" ht="12.75" customHeight="1" x14ac:dyDescent="0.25">
      <c r="A23" s="22">
        <v>2.6251E-2</v>
      </c>
      <c r="B23" s="22">
        <v>2.5699E-2</v>
      </c>
      <c r="C23" s="22">
        <v>2.5063999999999999E-2</v>
      </c>
      <c r="D23" s="22">
        <v>2.3942000000000001E-2</v>
      </c>
      <c r="E23" s="22">
        <v>2.2859000000000001E-2</v>
      </c>
      <c r="F23" s="22">
        <v>2.1897E-2</v>
      </c>
      <c r="G23" s="22">
        <v>2.0989000000000001E-2</v>
      </c>
      <c r="H23" s="22">
        <v>2.0219999999999998E-2</v>
      </c>
      <c r="I23" s="22">
        <v>1.9467999999999999E-2</v>
      </c>
      <c r="J23" s="22">
        <v>1.8370000000000001E-2</v>
      </c>
      <c r="K23" s="22">
        <v>1.6913000000000001E-2</v>
      </c>
      <c r="L23" s="22">
        <v>1.5492000000000001E-2</v>
      </c>
      <c r="M23" s="22">
        <v>1.3981E-2</v>
      </c>
      <c r="N23" s="22">
        <v>1.2647E-2</v>
      </c>
      <c r="O23" s="22">
        <v>1.1424E-2</v>
      </c>
      <c r="P23" s="22">
        <v>1.0442E-2</v>
      </c>
      <c r="Q23" s="22">
        <v>9.3860000000000002E-3</v>
      </c>
      <c r="R23" s="22">
        <v>8.4609999999999998E-3</v>
      </c>
      <c r="S23" s="22">
        <v>7.8720000000000005E-3</v>
      </c>
      <c r="T23" s="22">
        <v>6.8739999999999999E-3</v>
      </c>
      <c r="U23" s="22">
        <v>5.5700000000000003E-3</v>
      </c>
      <c r="V23" s="22">
        <v>4.0829999999999998E-3</v>
      </c>
      <c r="W23" s="22">
        <v>2.7399999999999998E-3</v>
      </c>
      <c r="X23" s="22">
        <v>1.304E-3</v>
      </c>
      <c r="Y23" s="67">
        <v>0</v>
      </c>
      <c r="Z23" s="22">
        <v>-1.2470000000000001E-3</v>
      </c>
      <c r="AA23" s="22">
        <v>-2.0339999999999998E-3</v>
      </c>
      <c r="AB23" s="22">
        <v>-2.6719999999999999E-3</v>
      </c>
      <c r="AC23" s="22">
        <v>-3.2060000000000001E-3</v>
      </c>
      <c r="AD23" s="22">
        <v>-3.6909999999999998E-3</v>
      </c>
      <c r="AE23" s="22">
        <v>-4.3810000000000003E-3</v>
      </c>
      <c r="AF23" s="22">
        <v>-4.9059999999999998E-3</v>
      </c>
      <c r="AG23" s="22">
        <v>-5.4929999999999996E-3</v>
      </c>
      <c r="AH23" s="22">
        <v>-5.9040000000000004E-3</v>
      </c>
      <c r="AI23" s="22">
        <v>-6.202E-3</v>
      </c>
      <c r="AJ23" s="22">
        <v>-6.4320000000000002E-3</v>
      </c>
      <c r="AK23" s="22">
        <v>-6.3850000000000001E-3</v>
      </c>
      <c r="AL23" s="22">
        <v>-6.0800000000000003E-3</v>
      </c>
    </row>
    <row r="24" spans="1:38" ht="12.75" customHeight="1" x14ac:dyDescent="0.25">
      <c r="A24" s="22">
        <v>2.5346E-2</v>
      </c>
      <c r="B24" s="22">
        <v>2.5010000000000001E-2</v>
      </c>
      <c r="C24" s="22">
        <v>2.4465000000000001E-2</v>
      </c>
      <c r="D24" s="22">
        <v>2.3647999999999999E-2</v>
      </c>
      <c r="E24" s="22">
        <v>2.2811000000000001E-2</v>
      </c>
      <c r="F24" s="22">
        <v>2.2003999999999999E-2</v>
      </c>
      <c r="G24" s="22">
        <v>2.1003999999999998E-2</v>
      </c>
      <c r="H24" s="22">
        <v>2.001E-2</v>
      </c>
      <c r="I24" s="22">
        <v>1.8970000000000001E-2</v>
      </c>
      <c r="J24" s="22">
        <v>1.7999000000000001E-2</v>
      </c>
      <c r="K24" s="22">
        <v>1.6705999999999999E-2</v>
      </c>
      <c r="L24" s="22">
        <v>1.5429E-2</v>
      </c>
      <c r="M24" s="22">
        <v>1.4171E-2</v>
      </c>
      <c r="N24" s="22">
        <v>1.3017000000000001E-2</v>
      </c>
      <c r="O24" s="22">
        <v>1.1573E-2</v>
      </c>
      <c r="P24" s="22">
        <v>1.0335E-2</v>
      </c>
      <c r="Q24" s="22">
        <v>9.3010000000000002E-3</v>
      </c>
      <c r="R24" s="22">
        <v>8.7279999999999996E-3</v>
      </c>
      <c r="S24" s="22">
        <v>7.8729999999999998E-3</v>
      </c>
      <c r="T24" s="22">
        <v>7.1440000000000002E-3</v>
      </c>
      <c r="U24" s="22">
        <v>5.7169999999999999E-3</v>
      </c>
      <c r="V24" s="22">
        <v>4.3930000000000002E-3</v>
      </c>
      <c r="W24" s="22">
        <v>2.892E-3</v>
      </c>
      <c r="X24" s="22">
        <v>1.3680000000000001E-3</v>
      </c>
      <c r="Y24" s="67">
        <v>0</v>
      </c>
      <c r="Z24" s="22">
        <v>-1.0200000000000001E-3</v>
      </c>
      <c r="AA24" s="22">
        <v>-2.0219999999999999E-3</v>
      </c>
      <c r="AB24" s="22">
        <v>-2.5660000000000001E-3</v>
      </c>
      <c r="AC24" s="22">
        <v>-3.0599999999999998E-3</v>
      </c>
      <c r="AD24" s="22">
        <v>-3.7650000000000001E-3</v>
      </c>
      <c r="AE24" s="22">
        <v>-4.3119999999999999E-3</v>
      </c>
      <c r="AF24" s="22">
        <v>-5.0499999999999998E-3</v>
      </c>
      <c r="AG24" s="22">
        <v>-5.7200000000000003E-3</v>
      </c>
      <c r="AH24" s="22">
        <v>-6.2820000000000003E-3</v>
      </c>
      <c r="AI24" s="22">
        <v>-6.587E-3</v>
      </c>
      <c r="AJ24" s="22">
        <v>-6.8479999999999999E-3</v>
      </c>
      <c r="AK24" s="22">
        <v>-6.8430000000000001E-3</v>
      </c>
      <c r="AL24" s="22">
        <v>-6.4029999999999998E-3</v>
      </c>
    </row>
    <row r="25" spans="1:38" ht="12.75" customHeight="1" x14ac:dyDescent="0.25">
      <c r="A25" s="22">
        <v>2.5638999999999999E-2</v>
      </c>
      <c r="B25" s="22">
        <v>2.5420999999999999E-2</v>
      </c>
      <c r="C25" s="22">
        <v>2.4851999999999999E-2</v>
      </c>
      <c r="D25" s="22">
        <v>2.3949999999999999E-2</v>
      </c>
      <c r="E25" s="22">
        <v>2.2759000000000001E-2</v>
      </c>
      <c r="F25" s="22">
        <v>2.1718000000000001E-2</v>
      </c>
      <c r="G25" s="22">
        <v>2.0967E-2</v>
      </c>
      <c r="H25" s="22">
        <v>2.0017E-2</v>
      </c>
      <c r="I25" s="22">
        <v>1.9140000000000001E-2</v>
      </c>
      <c r="J25" s="22">
        <v>1.8172000000000001E-2</v>
      </c>
      <c r="K25" s="22">
        <v>1.7169E-2</v>
      </c>
      <c r="L25" s="22">
        <v>1.5810000000000001E-2</v>
      </c>
      <c r="M25" s="22">
        <v>1.4392E-2</v>
      </c>
      <c r="N25" s="22">
        <v>1.2760000000000001E-2</v>
      </c>
      <c r="O25" s="22">
        <v>1.1617000000000001E-2</v>
      </c>
      <c r="P25" s="22">
        <v>1.0342E-2</v>
      </c>
      <c r="Q25" s="22">
        <v>9.4660000000000005E-3</v>
      </c>
      <c r="R25" s="22">
        <v>8.6610000000000003E-3</v>
      </c>
      <c r="S25" s="22">
        <v>8.3649999999999992E-3</v>
      </c>
      <c r="T25" s="22">
        <v>7.2579999999999997E-3</v>
      </c>
      <c r="U25" s="22">
        <v>5.7590000000000002E-3</v>
      </c>
      <c r="V25" s="22">
        <v>4.398E-3</v>
      </c>
      <c r="W25" s="22">
        <v>3.0349999999999999E-3</v>
      </c>
      <c r="X25" s="22">
        <v>1.4339999999999999E-3</v>
      </c>
      <c r="Y25" s="67">
        <v>0</v>
      </c>
      <c r="Z25" s="22">
        <v>-1.0089999999999999E-3</v>
      </c>
      <c r="AA25" s="22">
        <v>-1.908E-3</v>
      </c>
      <c r="AB25" s="22">
        <v>-2.6189999999999998E-3</v>
      </c>
      <c r="AC25" s="22">
        <v>-3.3189999999999999E-3</v>
      </c>
      <c r="AD25" s="22">
        <v>-4.0619999999999996E-3</v>
      </c>
      <c r="AE25" s="22">
        <v>-4.9649999999999998E-3</v>
      </c>
      <c r="AF25" s="22">
        <v>-5.5979999999999997E-3</v>
      </c>
      <c r="AG25" s="22">
        <v>-6.1789999999999996E-3</v>
      </c>
      <c r="AH25" s="22">
        <v>-6.7710000000000001E-3</v>
      </c>
      <c r="AI25" s="22">
        <v>-7.1869999999999998E-3</v>
      </c>
      <c r="AJ25" s="22">
        <v>-7.2700000000000004E-3</v>
      </c>
      <c r="AK25" s="22">
        <v>-7.3010000000000002E-3</v>
      </c>
      <c r="AL25" s="22">
        <v>-6.8710000000000004E-3</v>
      </c>
    </row>
    <row r="26" spans="1:38" ht="12.75" customHeight="1" x14ac:dyDescent="0.25">
      <c r="A26" s="22">
        <v>2.5784999999999999E-2</v>
      </c>
      <c r="B26" s="22">
        <v>2.5218999999999998E-2</v>
      </c>
      <c r="C26" s="22">
        <v>2.4591999999999999E-2</v>
      </c>
      <c r="D26" s="22">
        <v>2.3462E-2</v>
      </c>
      <c r="E26" s="22">
        <v>2.2511E-2</v>
      </c>
      <c r="F26" s="22">
        <v>2.1590000000000002E-2</v>
      </c>
      <c r="G26" s="22">
        <v>2.0649000000000001E-2</v>
      </c>
      <c r="H26" s="22">
        <v>1.9806000000000001E-2</v>
      </c>
      <c r="I26" s="22">
        <v>1.9004E-2</v>
      </c>
      <c r="J26" s="22">
        <v>1.8072999999999999E-2</v>
      </c>
      <c r="K26" s="22">
        <v>1.6553999999999999E-2</v>
      </c>
      <c r="L26" s="22">
        <v>1.5264E-2</v>
      </c>
      <c r="M26" s="22">
        <v>1.3884000000000001E-2</v>
      </c>
      <c r="N26" s="22">
        <v>1.2676E-2</v>
      </c>
      <c r="O26" s="22">
        <v>1.1396E-2</v>
      </c>
      <c r="P26" s="22">
        <v>1.0415000000000001E-2</v>
      </c>
      <c r="Q26" s="22">
        <v>9.4640000000000002E-3</v>
      </c>
      <c r="R26" s="22">
        <v>8.6199999999999992E-3</v>
      </c>
      <c r="S26" s="22">
        <v>7.7970000000000001E-3</v>
      </c>
      <c r="T26" s="22">
        <v>6.9239999999999996E-3</v>
      </c>
      <c r="U26" s="22">
        <v>5.7159999999999997E-3</v>
      </c>
      <c r="V26" s="22">
        <v>4.2319999999999997E-3</v>
      </c>
      <c r="W26" s="22">
        <v>2.8240000000000001E-3</v>
      </c>
      <c r="X26" s="22">
        <v>1.3990000000000001E-3</v>
      </c>
      <c r="Y26" s="67">
        <v>0</v>
      </c>
      <c r="Z26" s="22">
        <v>-1.2049999999999999E-3</v>
      </c>
      <c r="AA26" s="22">
        <v>-2.1559999999999999E-3</v>
      </c>
      <c r="AB26" s="22">
        <v>-2.8470000000000001E-3</v>
      </c>
      <c r="AC26" s="22">
        <v>-3.4870000000000001E-3</v>
      </c>
      <c r="AD26" s="22">
        <v>-4.2160000000000001E-3</v>
      </c>
      <c r="AE26" s="22">
        <v>-4.973E-3</v>
      </c>
      <c r="AF26" s="22">
        <v>-5.7340000000000004E-3</v>
      </c>
      <c r="AG26" s="22">
        <v>-6.5789999999999998E-3</v>
      </c>
      <c r="AH26" s="22">
        <v>-7.1679999999999999E-3</v>
      </c>
      <c r="AI26" s="22">
        <v>-7.4619999999999999E-3</v>
      </c>
      <c r="AJ26" s="22">
        <v>-7.8879999999999992E-3</v>
      </c>
      <c r="AK26" s="22">
        <v>-7.7920000000000003E-3</v>
      </c>
      <c r="AL26" s="22">
        <v>-7.4539999999999997E-3</v>
      </c>
    </row>
    <row r="27" spans="1:38" ht="12.75" customHeight="1" x14ac:dyDescent="0.25">
      <c r="A27" s="22">
        <v>2.4926E-2</v>
      </c>
      <c r="B27" s="22">
        <v>2.4624E-2</v>
      </c>
      <c r="C27" s="22">
        <v>2.4021000000000001E-2</v>
      </c>
      <c r="D27" s="22">
        <v>2.3212E-2</v>
      </c>
      <c r="E27" s="22">
        <v>2.222E-2</v>
      </c>
      <c r="F27" s="22">
        <v>2.1332E-2</v>
      </c>
      <c r="G27" s="22">
        <v>2.0410999999999999E-2</v>
      </c>
      <c r="H27" s="22">
        <v>1.9432999999999999E-2</v>
      </c>
      <c r="I27" s="22">
        <v>1.8407E-2</v>
      </c>
      <c r="J27" s="22">
        <v>1.7481E-2</v>
      </c>
      <c r="K27" s="22">
        <v>1.6413000000000001E-2</v>
      </c>
      <c r="L27" s="22">
        <v>1.5134E-2</v>
      </c>
      <c r="M27" s="22">
        <v>1.3901999999999999E-2</v>
      </c>
      <c r="N27" s="22">
        <v>1.2675000000000001E-2</v>
      </c>
      <c r="O27" s="22">
        <v>1.14E-2</v>
      </c>
      <c r="P27" s="22">
        <v>1.0038E-2</v>
      </c>
      <c r="Q27" s="22">
        <v>9.1269999999999997E-3</v>
      </c>
      <c r="R27" s="22">
        <v>8.5419999999999992E-3</v>
      </c>
      <c r="S27" s="22">
        <v>7.9179999999999997E-3</v>
      </c>
      <c r="T27" s="22">
        <v>7.0980000000000001E-3</v>
      </c>
      <c r="U27" s="22">
        <v>5.7390000000000002E-3</v>
      </c>
      <c r="V27" s="22">
        <v>4.3569999999999998E-3</v>
      </c>
      <c r="W27" s="22">
        <v>2.9589999999999998E-3</v>
      </c>
      <c r="X27" s="22">
        <v>1.3209999999999999E-3</v>
      </c>
      <c r="Y27" s="67">
        <v>0</v>
      </c>
      <c r="Z27" s="22">
        <v>-1.036E-3</v>
      </c>
      <c r="AA27" s="22">
        <v>-2.0049999999999998E-3</v>
      </c>
      <c r="AB27" s="22">
        <v>-2.7330000000000002E-3</v>
      </c>
      <c r="AC27" s="22">
        <v>-3.3790000000000001E-3</v>
      </c>
      <c r="AD27" s="22">
        <v>-4.2560000000000002E-3</v>
      </c>
      <c r="AE27" s="22">
        <v>-5.045E-3</v>
      </c>
      <c r="AF27" s="22">
        <v>-5.9439999999999996E-3</v>
      </c>
      <c r="AG27" s="22">
        <v>-6.6369999999999997E-3</v>
      </c>
      <c r="AH27" s="22">
        <v>-7.3670000000000003E-3</v>
      </c>
      <c r="AI27" s="22">
        <v>-7.8050000000000003E-3</v>
      </c>
      <c r="AJ27" s="22">
        <v>-7.9740000000000002E-3</v>
      </c>
      <c r="AK27" s="22">
        <v>-8.1139999999999997E-3</v>
      </c>
      <c r="AL27" s="22">
        <v>-7.6210000000000002E-3</v>
      </c>
    </row>
    <row r="28" spans="1:38" ht="12.75" customHeight="1" x14ac:dyDescent="0.25">
      <c r="A28" s="22">
        <v>2.5516E-2</v>
      </c>
      <c r="B28" s="22">
        <v>2.5031000000000001E-2</v>
      </c>
      <c r="C28" s="22">
        <v>2.4296000000000002E-2</v>
      </c>
      <c r="D28" s="22">
        <v>2.3254E-2</v>
      </c>
      <c r="E28" s="22">
        <v>2.2072999999999999E-2</v>
      </c>
      <c r="F28" s="22">
        <v>2.0990000000000002E-2</v>
      </c>
      <c r="G28" s="22">
        <v>2.0235E-2</v>
      </c>
      <c r="H28" s="22">
        <v>1.9390999999999999E-2</v>
      </c>
      <c r="I28" s="22">
        <v>1.8617999999999999E-2</v>
      </c>
      <c r="J28" s="22">
        <v>1.7659999999999999E-2</v>
      </c>
      <c r="K28" s="22">
        <v>1.6590000000000001E-2</v>
      </c>
      <c r="L28" s="22">
        <v>1.5221E-2</v>
      </c>
      <c r="M28" s="22">
        <v>1.3827000000000001E-2</v>
      </c>
      <c r="N28" s="22">
        <v>1.2354E-2</v>
      </c>
      <c r="O28" s="22">
        <v>1.1173000000000001E-2</v>
      </c>
      <c r="P28" s="22">
        <v>1.0142E-2</v>
      </c>
      <c r="Q28" s="22">
        <v>9.3089999999999996E-3</v>
      </c>
      <c r="R28" s="22">
        <v>8.3890000000000006E-3</v>
      </c>
      <c r="S28" s="22">
        <v>7.9780000000000007E-3</v>
      </c>
      <c r="T28" s="22">
        <v>6.9249999999999997E-3</v>
      </c>
      <c r="U28" s="22">
        <v>5.5849999999999997E-3</v>
      </c>
      <c r="V28" s="22">
        <v>4.2329999999999998E-3</v>
      </c>
      <c r="W28" s="22">
        <v>2.8809999999999999E-3</v>
      </c>
      <c r="X28" s="22">
        <v>1.4710000000000001E-3</v>
      </c>
      <c r="Y28" s="67">
        <v>0</v>
      </c>
      <c r="Z28" s="22">
        <v>-1.088E-3</v>
      </c>
      <c r="AA28" s="22">
        <v>-2.0019999999999999E-3</v>
      </c>
      <c r="AB28" s="22">
        <v>-2.7889999999999998E-3</v>
      </c>
      <c r="AC28" s="22">
        <v>-3.5560000000000001E-3</v>
      </c>
      <c r="AD28" s="22">
        <v>-4.372E-3</v>
      </c>
      <c r="AE28" s="22">
        <v>-5.4200000000000003E-3</v>
      </c>
      <c r="AF28" s="22">
        <v>-6.234E-3</v>
      </c>
      <c r="AG28" s="22">
        <v>-6.9410000000000001E-3</v>
      </c>
      <c r="AH28" s="22">
        <v>-7.6270000000000001E-3</v>
      </c>
      <c r="AI28" s="22">
        <v>-8.1519999999999995E-3</v>
      </c>
      <c r="AJ28" s="22">
        <v>-8.3260000000000001E-3</v>
      </c>
      <c r="AK28" s="22">
        <v>-8.3669999999999994E-3</v>
      </c>
      <c r="AL28" s="22">
        <v>-8.005E-3</v>
      </c>
    </row>
    <row r="29" spans="1:38" ht="12.75" customHeight="1" x14ac:dyDescent="0.25">
      <c r="A29" s="22">
        <v>2.5902000000000001E-2</v>
      </c>
      <c r="B29" s="22">
        <v>2.5144E-2</v>
      </c>
      <c r="C29" s="22">
        <v>2.4396000000000001E-2</v>
      </c>
      <c r="D29" s="22">
        <v>2.3238999999999999E-2</v>
      </c>
      <c r="E29" s="22">
        <v>2.2244E-2</v>
      </c>
      <c r="F29" s="22">
        <v>2.1359E-2</v>
      </c>
      <c r="G29" s="22">
        <v>2.0357E-2</v>
      </c>
      <c r="H29" s="22">
        <v>1.9396E-2</v>
      </c>
      <c r="I29" s="22">
        <v>1.8526999999999998E-2</v>
      </c>
      <c r="J29" s="22">
        <v>1.7521999999999999E-2</v>
      </c>
      <c r="K29" s="22">
        <v>1.6129999999999999E-2</v>
      </c>
      <c r="L29" s="22">
        <v>1.4886999999999999E-2</v>
      </c>
      <c r="M29" s="22">
        <v>1.3563E-2</v>
      </c>
      <c r="N29" s="22">
        <v>1.2511E-2</v>
      </c>
      <c r="O29" s="22">
        <v>1.1181999999999999E-2</v>
      </c>
      <c r="P29" s="22">
        <v>1.0121E-2</v>
      </c>
      <c r="Q29" s="22">
        <v>9.0729999999999995E-3</v>
      </c>
      <c r="R29" s="22">
        <v>8.4600000000000005E-3</v>
      </c>
      <c r="S29" s="22">
        <v>7.5890000000000003E-3</v>
      </c>
      <c r="T29" s="22">
        <v>6.7749999999999998E-3</v>
      </c>
      <c r="U29" s="22">
        <v>5.5440000000000003E-3</v>
      </c>
      <c r="V29" s="22">
        <v>4.1679999999999998E-3</v>
      </c>
      <c r="W29" s="22">
        <v>2.7499999999999998E-3</v>
      </c>
      <c r="X29" s="22">
        <v>1.369E-3</v>
      </c>
      <c r="Y29" s="67">
        <v>0</v>
      </c>
      <c r="Z29" s="22">
        <v>-1.194E-3</v>
      </c>
      <c r="AA29" s="22">
        <v>-2.1580000000000002E-3</v>
      </c>
      <c r="AB29" s="22">
        <v>-2.8779999999999999E-3</v>
      </c>
      <c r="AC29" s="22">
        <v>-3.5860000000000002E-3</v>
      </c>
      <c r="AD29" s="22">
        <v>-4.4539999999999996E-3</v>
      </c>
      <c r="AE29" s="22">
        <v>-5.2849999999999998E-3</v>
      </c>
      <c r="AF29" s="22">
        <v>-6.2249999999999996E-3</v>
      </c>
      <c r="AG29" s="22">
        <v>-7.1970000000000003E-3</v>
      </c>
      <c r="AH29" s="22">
        <v>-7.8340000000000007E-3</v>
      </c>
      <c r="AI29" s="22">
        <v>-8.2450000000000006E-3</v>
      </c>
      <c r="AJ29" s="22">
        <v>-8.6920000000000001E-3</v>
      </c>
      <c r="AK29" s="22">
        <v>-8.685E-3</v>
      </c>
      <c r="AL29" s="22">
        <v>-8.2950000000000003E-3</v>
      </c>
    </row>
    <row r="30" spans="1:38" ht="12.75" customHeight="1" x14ac:dyDescent="0.25">
      <c r="A30" s="22">
        <v>2.5803E-2</v>
      </c>
      <c r="B30" s="22">
        <v>2.5314E-2</v>
      </c>
      <c r="C30" s="22">
        <v>2.4421999999999999E-2</v>
      </c>
      <c r="D30" s="22">
        <v>2.3404999999999999E-2</v>
      </c>
      <c r="E30" s="22">
        <v>2.2204000000000002E-2</v>
      </c>
      <c r="F30" s="22">
        <v>2.1186E-2</v>
      </c>
      <c r="G30" s="22">
        <v>2.0267E-2</v>
      </c>
      <c r="H30" s="22">
        <v>1.9261E-2</v>
      </c>
      <c r="I30" s="22">
        <v>1.8297000000000001E-2</v>
      </c>
      <c r="J30" s="22">
        <v>1.7354999999999999E-2</v>
      </c>
      <c r="K30" s="22">
        <v>1.6327000000000001E-2</v>
      </c>
      <c r="L30" s="22">
        <v>1.5029000000000001E-2</v>
      </c>
      <c r="M30" s="22">
        <v>1.3752E-2</v>
      </c>
      <c r="N30" s="22">
        <v>1.243E-2</v>
      </c>
      <c r="O30" s="22">
        <v>1.1112E-2</v>
      </c>
      <c r="P30" s="22">
        <v>9.894E-3</v>
      </c>
      <c r="Q30" s="22">
        <v>9.0410000000000004E-3</v>
      </c>
      <c r="R30" s="22">
        <v>8.3269999999999993E-3</v>
      </c>
      <c r="S30" s="22">
        <v>7.8429999999999993E-3</v>
      </c>
      <c r="T30" s="22">
        <v>6.9649999999999998E-3</v>
      </c>
      <c r="U30" s="22">
        <v>5.5690000000000002E-3</v>
      </c>
      <c r="V30" s="22">
        <v>4.2700000000000004E-3</v>
      </c>
      <c r="W30" s="22">
        <v>2.9290000000000002E-3</v>
      </c>
      <c r="X30" s="22">
        <v>1.369E-3</v>
      </c>
      <c r="Y30" s="67">
        <v>0</v>
      </c>
      <c r="Z30" s="22">
        <v>-9.5299999999999996E-4</v>
      </c>
      <c r="AA30" s="22">
        <v>-1.9469999999999999E-3</v>
      </c>
      <c r="AB30" s="22">
        <v>-2.7759999999999998E-3</v>
      </c>
      <c r="AC30" s="22">
        <v>-3.509E-3</v>
      </c>
      <c r="AD30" s="22">
        <v>-4.437E-3</v>
      </c>
      <c r="AE30" s="22">
        <v>-5.437E-3</v>
      </c>
      <c r="AF30" s="22">
        <v>-6.4339999999999996E-3</v>
      </c>
      <c r="AG30" s="22">
        <v>-7.254E-3</v>
      </c>
      <c r="AH30" s="22">
        <v>-8.0169999999999998E-3</v>
      </c>
      <c r="AI30" s="22">
        <v>-8.5620000000000002E-3</v>
      </c>
      <c r="AJ30" s="22">
        <v>-8.7320000000000002E-3</v>
      </c>
      <c r="AK30" s="22">
        <v>-8.8620000000000001E-3</v>
      </c>
      <c r="AL30" s="22">
        <v>-8.4530000000000004E-3</v>
      </c>
    </row>
    <row r="31" spans="1:38" ht="12.75" customHeight="1" x14ac:dyDescent="0.25">
      <c r="A31" s="22">
        <v>2.6799E-2</v>
      </c>
      <c r="B31" s="22">
        <v>2.5968999999999999E-2</v>
      </c>
      <c r="C31" s="22">
        <v>2.5056999999999999E-2</v>
      </c>
      <c r="D31" s="22">
        <v>2.3706999999999999E-2</v>
      </c>
      <c r="E31" s="22">
        <v>2.2484000000000001E-2</v>
      </c>
      <c r="F31" s="22">
        <v>2.1297E-2</v>
      </c>
      <c r="G31" s="22">
        <v>2.0428999999999999E-2</v>
      </c>
      <c r="H31" s="22">
        <v>1.9519000000000002E-2</v>
      </c>
      <c r="I31" s="22">
        <v>1.8745999999999999E-2</v>
      </c>
      <c r="J31" s="22">
        <v>1.7707000000000001E-2</v>
      </c>
      <c r="K31" s="22">
        <v>1.6388E-2</v>
      </c>
      <c r="L31" s="22">
        <v>1.5044999999999999E-2</v>
      </c>
      <c r="M31" s="22">
        <v>1.3605000000000001E-2</v>
      </c>
      <c r="N31" s="22">
        <v>1.2217E-2</v>
      </c>
      <c r="O31" s="22">
        <v>1.1050000000000001E-2</v>
      </c>
      <c r="P31" s="22">
        <v>1.0005E-2</v>
      </c>
      <c r="Q31" s="22">
        <v>9.1339999999999998E-3</v>
      </c>
      <c r="R31" s="22">
        <v>8.2810000000000002E-3</v>
      </c>
      <c r="S31" s="22">
        <v>7.7250000000000001E-3</v>
      </c>
      <c r="T31" s="22">
        <v>6.6259999999999999E-3</v>
      </c>
      <c r="U31" s="22">
        <v>5.4209999999999996E-3</v>
      </c>
      <c r="V31" s="22">
        <v>4.1310000000000001E-3</v>
      </c>
      <c r="W31" s="22">
        <v>2.7390000000000001E-3</v>
      </c>
      <c r="X31" s="22">
        <v>1.459E-3</v>
      </c>
      <c r="Y31" s="67">
        <v>0</v>
      </c>
      <c r="Z31" s="22">
        <v>-1.152E-3</v>
      </c>
      <c r="AA31" s="22">
        <v>-2.0600000000000002E-3</v>
      </c>
      <c r="AB31" s="22">
        <v>-2.8419999999999999E-3</v>
      </c>
      <c r="AC31" s="22">
        <v>-3.6900000000000001E-3</v>
      </c>
      <c r="AD31" s="22">
        <v>-4.5209999999999998E-3</v>
      </c>
      <c r="AE31" s="22">
        <v>-5.6829999999999997E-3</v>
      </c>
      <c r="AF31" s="22">
        <v>-6.548E-3</v>
      </c>
      <c r="AG31" s="22">
        <v>-7.3699999999999998E-3</v>
      </c>
      <c r="AH31" s="22">
        <v>-8.1349999999999999E-3</v>
      </c>
      <c r="AI31" s="22">
        <v>-8.6949999999999996E-3</v>
      </c>
      <c r="AJ31" s="22">
        <v>-9.0430000000000007E-3</v>
      </c>
      <c r="AK31" s="22">
        <v>-9.0279999999999996E-3</v>
      </c>
      <c r="AL31" s="22">
        <v>-8.6979999999999991E-3</v>
      </c>
    </row>
    <row r="32" spans="1:38" ht="12.75" customHeight="1" x14ac:dyDescent="0.25">
      <c r="A32" s="22">
        <v>2.6380000000000001E-2</v>
      </c>
      <c r="B32" s="22">
        <v>2.5544000000000001E-2</v>
      </c>
      <c r="C32" s="22">
        <v>2.461E-2</v>
      </c>
      <c r="D32" s="22">
        <v>2.3439999999999999E-2</v>
      </c>
      <c r="E32" s="22">
        <v>2.2374999999999999E-2</v>
      </c>
      <c r="F32" s="22">
        <v>2.1443E-2</v>
      </c>
      <c r="G32" s="22">
        <v>2.0299999999999999E-2</v>
      </c>
      <c r="H32" s="22">
        <v>1.9310999999999998E-2</v>
      </c>
      <c r="I32" s="22">
        <v>1.8315000000000001E-2</v>
      </c>
      <c r="J32" s="22">
        <v>1.7284000000000001E-2</v>
      </c>
      <c r="K32" s="22">
        <v>1.5996E-2</v>
      </c>
      <c r="L32" s="22">
        <v>1.4746E-2</v>
      </c>
      <c r="M32" s="22">
        <v>1.3464E-2</v>
      </c>
      <c r="N32" s="22">
        <v>1.2399E-2</v>
      </c>
      <c r="O32" s="22">
        <v>1.1025999999999999E-2</v>
      </c>
      <c r="P32" s="22">
        <v>9.8539999999999999E-3</v>
      </c>
      <c r="Q32" s="22">
        <v>8.8249999999999995E-3</v>
      </c>
      <c r="R32" s="22">
        <v>8.2500000000000004E-3</v>
      </c>
      <c r="S32" s="22">
        <v>7.4019999999999997E-3</v>
      </c>
      <c r="T32" s="22">
        <v>6.659E-3</v>
      </c>
      <c r="U32" s="22">
        <v>5.3790000000000001E-3</v>
      </c>
      <c r="V32" s="22">
        <v>4.0850000000000001E-3</v>
      </c>
      <c r="W32" s="22">
        <v>2.787E-3</v>
      </c>
      <c r="X32" s="22">
        <v>1.31E-3</v>
      </c>
      <c r="Y32" s="67">
        <v>0</v>
      </c>
      <c r="Z32" s="22">
        <v>-1.07E-3</v>
      </c>
      <c r="AA32" s="22">
        <v>-1.9810000000000001E-3</v>
      </c>
      <c r="AB32" s="22">
        <v>-2.728E-3</v>
      </c>
      <c r="AC32" s="22">
        <v>-3.3960000000000001E-3</v>
      </c>
      <c r="AD32" s="22">
        <v>-4.3899999999999998E-3</v>
      </c>
      <c r="AE32" s="22">
        <v>-5.2119999999999996E-3</v>
      </c>
      <c r="AF32" s="22">
        <v>-6.2579999999999997E-3</v>
      </c>
      <c r="AG32" s="22">
        <v>-7.2909999999999997E-3</v>
      </c>
      <c r="AH32" s="22">
        <v>-8.0649999999999993E-3</v>
      </c>
      <c r="AI32" s="22">
        <v>-8.5310000000000004E-3</v>
      </c>
      <c r="AJ32" s="22">
        <v>-9.0030000000000006E-3</v>
      </c>
      <c r="AK32" s="22">
        <v>-8.9789999999999991E-3</v>
      </c>
      <c r="AL32" s="22">
        <v>-8.6510000000000007E-3</v>
      </c>
    </row>
    <row r="33" spans="1:38" ht="12.75" customHeight="1" x14ac:dyDescent="0.25">
      <c r="A33" s="22">
        <v>2.6606000000000001E-2</v>
      </c>
      <c r="B33" s="22">
        <v>2.5912999999999999E-2</v>
      </c>
      <c r="C33" s="22">
        <v>2.487E-2</v>
      </c>
      <c r="D33" s="22">
        <v>2.3692000000000001E-2</v>
      </c>
      <c r="E33" s="22">
        <v>2.2381000000000002E-2</v>
      </c>
      <c r="F33" s="22">
        <v>2.1246999999999999E-2</v>
      </c>
      <c r="G33" s="22">
        <v>2.0285999999999998E-2</v>
      </c>
      <c r="H33" s="22">
        <v>1.9275E-2</v>
      </c>
      <c r="I33" s="22">
        <v>1.8293E-2</v>
      </c>
      <c r="J33" s="22">
        <v>1.7347999999999999E-2</v>
      </c>
      <c r="K33" s="22">
        <v>1.6275999999999999E-2</v>
      </c>
      <c r="L33" s="22">
        <v>1.489E-2</v>
      </c>
      <c r="M33" s="22">
        <v>1.3549E-2</v>
      </c>
      <c r="N33" s="22">
        <v>1.2102E-2</v>
      </c>
      <c r="O33" s="22">
        <v>1.0886E-2</v>
      </c>
      <c r="P33" s="22">
        <v>9.6489999999999996E-3</v>
      </c>
      <c r="Q33" s="22">
        <v>8.7760000000000008E-3</v>
      </c>
      <c r="R33" s="22">
        <v>8.0249999999999991E-3</v>
      </c>
      <c r="S33" s="22">
        <v>7.5589999999999997E-3</v>
      </c>
      <c r="T33" s="22">
        <v>6.5370000000000003E-3</v>
      </c>
      <c r="U33" s="22">
        <v>5.2440000000000004E-3</v>
      </c>
      <c r="V33" s="22">
        <v>4.0090000000000004E-3</v>
      </c>
      <c r="W33" s="22">
        <v>2.7720000000000002E-3</v>
      </c>
      <c r="X33" s="22">
        <v>1.3450000000000001E-3</v>
      </c>
      <c r="Y33" s="67">
        <v>0</v>
      </c>
      <c r="Z33" s="22">
        <v>-9.1100000000000003E-4</v>
      </c>
      <c r="AA33" s="22">
        <v>-1.8309999999999999E-3</v>
      </c>
      <c r="AB33" s="22">
        <v>-2.6069999999999999E-3</v>
      </c>
      <c r="AC33" s="22">
        <v>-3.4120000000000001E-3</v>
      </c>
      <c r="AD33" s="22">
        <v>-4.3740000000000003E-3</v>
      </c>
      <c r="AE33" s="22">
        <v>-5.4929999999999996E-3</v>
      </c>
      <c r="AF33" s="22">
        <v>-6.3990000000000002E-3</v>
      </c>
      <c r="AG33" s="22">
        <v>-7.2030000000000002E-3</v>
      </c>
      <c r="AH33" s="22">
        <v>-8.0040000000000007E-3</v>
      </c>
      <c r="AI33" s="22">
        <v>-8.652E-3</v>
      </c>
      <c r="AJ33" s="22">
        <v>-8.8489999999999992E-3</v>
      </c>
      <c r="AK33" s="22">
        <v>-9.0060000000000001E-3</v>
      </c>
      <c r="AL33" s="22">
        <v>-8.5389999999999997E-3</v>
      </c>
    </row>
    <row r="34" spans="1:38" ht="12.75" customHeight="1" x14ac:dyDescent="0.25">
      <c r="A34" s="22">
        <v>2.7043000000000001E-2</v>
      </c>
      <c r="B34" s="22">
        <v>2.6072000000000001E-2</v>
      </c>
      <c r="C34" s="22">
        <v>2.5056999999999999E-2</v>
      </c>
      <c r="D34" s="22">
        <v>2.3616000000000002E-2</v>
      </c>
      <c r="E34" s="22">
        <v>2.2359E-2</v>
      </c>
      <c r="F34" s="22">
        <v>2.1239999999999998E-2</v>
      </c>
      <c r="G34" s="22">
        <v>2.0303000000000002E-2</v>
      </c>
      <c r="H34" s="22">
        <v>1.9290999999999999E-2</v>
      </c>
      <c r="I34" s="22">
        <v>1.8408000000000001E-2</v>
      </c>
      <c r="J34" s="22">
        <v>1.7298999999999998E-2</v>
      </c>
      <c r="K34" s="22">
        <v>1.5901999999999999E-2</v>
      </c>
      <c r="L34" s="22">
        <v>1.4569E-2</v>
      </c>
      <c r="M34" s="22">
        <v>1.3161000000000001E-2</v>
      </c>
      <c r="N34" s="22">
        <v>1.1868999999999999E-2</v>
      </c>
      <c r="O34" s="22">
        <v>1.0616E-2</v>
      </c>
      <c r="P34" s="22">
        <v>9.5969999999999996E-3</v>
      </c>
      <c r="Q34" s="22">
        <v>8.6409999999999994E-3</v>
      </c>
      <c r="R34" s="22">
        <v>7.8019999999999999E-3</v>
      </c>
      <c r="S34" s="22">
        <v>7.1009999999999997E-3</v>
      </c>
      <c r="T34" s="22">
        <v>6.182E-3</v>
      </c>
      <c r="U34" s="22">
        <v>4.9969999999999997E-3</v>
      </c>
      <c r="V34" s="22">
        <v>3.8140000000000001E-3</v>
      </c>
      <c r="W34" s="22">
        <v>2.5170000000000001E-3</v>
      </c>
      <c r="X34" s="22">
        <v>1.3290000000000001E-3</v>
      </c>
      <c r="Y34" s="67">
        <v>0</v>
      </c>
      <c r="Z34" s="22">
        <v>-1.1000000000000001E-3</v>
      </c>
      <c r="AA34" s="22">
        <v>-1.97E-3</v>
      </c>
      <c r="AB34" s="22">
        <v>-2.699E-3</v>
      </c>
      <c r="AC34" s="22">
        <v>-3.5100000000000001E-3</v>
      </c>
      <c r="AD34" s="22">
        <v>-4.3010000000000001E-3</v>
      </c>
      <c r="AE34" s="22">
        <v>-5.2639999999999996E-3</v>
      </c>
      <c r="AF34" s="22">
        <v>-6.1879999999999999E-3</v>
      </c>
      <c r="AG34" s="22">
        <v>-7.0829999999999999E-3</v>
      </c>
      <c r="AH34" s="22">
        <v>-7.8790000000000006E-3</v>
      </c>
      <c r="AI34" s="22">
        <v>-8.4290000000000007E-3</v>
      </c>
      <c r="AJ34" s="22">
        <v>-8.8859999999999998E-3</v>
      </c>
      <c r="AK34" s="22">
        <v>-8.8529999999999998E-3</v>
      </c>
      <c r="AL34" s="22">
        <v>-8.5570000000000004E-3</v>
      </c>
    </row>
    <row r="35" spans="1:38" ht="12.75" customHeight="1" x14ac:dyDescent="0.25">
      <c r="A35" s="22">
        <v>2.6568999999999999E-2</v>
      </c>
      <c r="B35" s="22">
        <v>2.5687999999999999E-2</v>
      </c>
      <c r="C35" s="22">
        <v>2.4632000000000001E-2</v>
      </c>
      <c r="D35" s="22">
        <v>2.3376000000000001E-2</v>
      </c>
      <c r="E35" s="22">
        <v>2.2162999999999999E-2</v>
      </c>
      <c r="F35" s="22">
        <v>2.1125999999999999E-2</v>
      </c>
      <c r="G35" s="22">
        <v>1.9952000000000001E-2</v>
      </c>
      <c r="H35" s="22">
        <v>1.8855E-2</v>
      </c>
      <c r="I35" s="22">
        <v>1.7829000000000001E-2</v>
      </c>
      <c r="J35" s="22">
        <v>1.6813000000000002E-2</v>
      </c>
      <c r="K35" s="22">
        <v>1.5566E-2</v>
      </c>
      <c r="L35" s="22">
        <v>1.4291E-2</v>
      </c>
      <c r="M35" s="22">
        <v>1.2973E-2</v>
      </c>
      <c r="N35" s="22">
        <v>1.1820000000000001E-2</v>
      </c>
      <c r="O35" s="22">
        <v>1.0439E-2</v>
      </c>
      <c r="P35" s="22">
        <v>9.1800000000000007E-3</v>
      </c>
      <c r="Q35" s="22">
        <v>8.1869999999999998E-3</v>
      </c>
      <c r="R35" s="22">
        <v>7.633E-3</v>
      </c>
      <c r="S35" s="22">
        <v>6.8789999999999997E-3</v>
      </c>
      <c r="T35" s="22">
        <v>6.1060000000000003E-3</v>
      </c>
      <c r="U35" s="22">
        <v>4.9230000000000003E-3</v>
      </c>
      <c r="V35" s="22">
        <v>3.7100000000000002E-3</v>
      </c>
      <c r="W35" s="22">
        <v>2.5149999999999999E-3</v>
      </c>
      <c r="X35" s="22">
        <v>1.188E-3</v>
      </c>
      <c r="Y35" s="67">
        <v>0</v>
      </c>
      <c r="Z35" s="22">
        <v>-9.5299999999999996E-4</v>
      </c>
      <c r="AA35" s="22">
        <v>-1.774E-3</v>
      </c>
      <c r="AB35" s="22">
        <v>-2.4269999999999999E-3</v>
      </c>
      <c r="AC35" s="22">
        <v>-3.0660000000000001E-3</v>
      </c>
      <c r="AD35" s="22">
        <v>-4.0049999999999999E-3</v>
      </c>
      <c r="AE35" s="22">
        <v>-4.8929999999999998E-3</v>
      </c>
      <c r="AF35" s="22">
        <v>-5.8789999999999997E-3</v>
      </c>
      <c r="AG35" s="22">
        <v>-6.7759999999999999E-3</v>
      </c>
      <c r="AH35" s="22">
        <v>-7.5420000000000001E-3</v>
      </c>
      <c r="AI35" s="22">
        <v>-8.0400000000000003E-3</v>
      </c>
      <c r="AJ35" s="22">
        <v>-8.4419999999999999E-3</v>
      </c>
      <c r="AK35" s="22">
        <v>-8.5079999999999999E-3</v>
      </c>
      <c r="AL35" s="22">
        <v>-8.0999999999999996E-3</v>
      </c>
    </row>
    <row r="36" spans="1:38" ht="12.75" customHeight="1" x14ac:dyDescent="0.25">
      <c r="A36" s="22">
        <v>2.7039000000000001E-2</v>
      </c>
      <c r="B36" s="22">
        <v>2.6131999999999999E-2</v>
      </c>
      <c r="C36" s="22">
        <v>2.4976000000000002E-2</v>
      </c>
      <c r="D36" s="22">
        <v>2.3605999999999999E-2</v>
      </c>
      <c r="E36" s="22">
        <v>2.2189E-2</v>
      </c>
      <c r="F36" s="22">
        <v>2.094E-2</v>
      </c>
      <c r="G36" s="22">
        <v>1.9959000000000001E-2</v>
      </c>
      <c r="H36" s="22">
        <v>1.8959E-2</v>
      </c>
      <c r="I36" s="22">
        <v>1.7964999999999998E-2</v>
      </c>
      <c r="J36" s="22">
        <v>1.6944000000000001E-2</v>
      </c>
      <c r="K36" s="22">
        <v>1.5781E-2</v>
      </c>
      <c r="L36" s="22">
        <v>1.4344000000000001E-2</v>
      </c>
      <c r="M36" s="22">
        <v>1.2904000000000001E-2</v>
      </c>
      <c r="N36" s="22">
        <v>1.1492E-2</v>
      </c>
      <c r="O36" s="22">
        <v>1.025E-2</v>
      </c>
      <c r="P36" s="22">
        <v>9.0760000000000007E-3</v>
      </c>
      <c r="Q36" s="22">
        <v>8.2369999999999995E-3</v>
      </c>
      <c r="R36" s="22">
        <v>7.352E-3</v>
      </c>
      <c r="S36" s="22">
        <v>6.9239999999999996E-3</v>
      </c>
      <c r="T36" s="22">
        <v>5.8939999999999999E-3</v>
      </c>
      <c r="U36" s="22">
        <v>4.7089999999999996E-3</v>
      </c>
      <c r="V36" s="22">
        <v>3.594E-3</v>
      </c>
      <c r="W36" s="22">
        <v>2.4759999999999999E-3</v>
      </c>
      <c r="X36" s="22">
        <v>1.1789999999999999E-3</v>
      </c>
      <c r="Y36" s="67">
        <v>0</v>
      </c>
      <c r="Z36" s="22">
        <v>-8.7799999999999998E-4</v>
      </c>
      <c r="AA36" s="22">
        <v>-1.7359999999999999E-3</v>
      </c>
      <c r="AB36" s="22">
        <v>-2.4260000000000002E-3</v>
      </c>
      <c r="AC36" s="22">
        <v>-3.1589999999999999E-3</v>
      </c>
      <c r="AD36" s="22">
        <v>-3.9449999999999997E-3</v>
      </c>
      <c r="AE36" s="22">
        <v>-4.9560000000000003E-3</v>
      </c>
      <c r="AF36" s="22">
        <v>-5.7829999999999999E-3</v>
      </c>
      <c r="AG36" s="22">
        <v>-6.574E-3</v>
      </c>
      <c r="AH36" s="22">
        <v>-7.3280000000000003E-3</v>
      </c>
      <c r="AI36" s="22">
        <v>-7.9509999999999997E-3</v>
      </c>
      <c r="AJ36" s="22">
        <v>-8.1679999999999999E-3</v>
      </c>
      <c r="AK36" s="22">
        <v>-8.2869999999999992E-3</v>
      </c>
      <c r="AL36" s="22">
        <v>-7.9450000000000007E-3</v>
      </c>
    </row>
    <row r="37" spans="1:38" ht="12.75" customHeight="1" x14ac:dyDescent="0.25">
      <c r="A37" s="22">
        <v>2.7380999999999999E-2</v>
      </c>
      <c r="B37" s="22">
        <v>2.6242000000000001E-2</v>
      </c>
      <c r="C37" s="22">
        <v>2.5121999999999998E-2</v>
      </c>
      <c r="D37" s="22">
        <v>2.3623000000000002E-2</v>
      </c>
      <c r="E37" s="22">
        <v>2.2313E-2</v>
      </c>
      <c r="F37" s="22">
        <v>2.1170000000000001E-2</v>
      </c>
      <c r="G37" s="22">
        <v>2.0065E-2</v>
      </c>
      <c r="H37" s="22">
        <v>1.8985999999999999E-2</v>
      </c>
      <c r="I37" s="22">
        <v>1.8013999999999999E-2</v>
      </c>
      <c r="J37" s="22">
        <v>1.6854000000000001E-2</v>
      </c>
      <c r="K37" s="22">
        <v>1.5455E-2</v>
      </c>
      <c r="L37" s="22">
        <v>1.4179000000000001E-2</v>
      </c>
      <c r="M37" s="22">
        <v>1.2763999999999999E-2</v>
      </c>
      <c r="N37" s="22">
        <v>1.1561E-2</v>
      </c>
      <c r="O37" s="22">
        <v>1.0189E-2</v>
      </c>
      <c r="P37" s="22">
        <v>9.1190000000000004E-3</v>
      </c>
      <c r="Q37" s="22">
        <v>8.0979999999999993E-3</v>
      </c>
      <c r="R37" s="22">
        <v>7.3400000000000002E-3</v>
      </c>
      <c r="S37" s="22">
        <v>6.5389999999999997E-3</v>
      </c>
      <c r="T37" s="22">
        <v>5.7260000000000002E-3</v>
      </c>
      <c r="U37" s="22">
        <v>4.6039999999999996E-3</v>
      </c>
      <c r="V37" s="22">
        <v>3.467E-3</v>
      </c>
      <c r="W37" s="22">
        <v>2.3240000000000001E-3</v>
      </c>
      <c r="X37" s="22">
        <v>1.2099999999999999E-3</v>
      </c>
      <c r="Y37" s="67">
        <v>0</v>
      </c>
      <c r="Z37" s="22">
        <v>-9.5200000000000005E-4</v>
      </c>
      <c r="AA37" s="22">
        <v>-1.678E-3</v>
      </c>
      <c r="AB37" s="22">
        <v>-2.3270000000000001E-3</v>
      </c>
      <c r="AC37" s="22">
        <v>-2.9520000000000002E-3</v>
      </c>
      <c r="AD37" s="22">
        <v>-3.6809999999999998E-3</v>
      </c>
      <c r="AE37" s="22">
        <v>-4.5259999999999996E-3</v>
      </c>
      <c r="AF37" s="22">
        <v>-5.3330000000000001E-3</v>
      </c>
      <c r="AG37" s="22">
        <v>-6.1840000000000003E-3</v>
      </c>
      <c r="AH37" s="22">
        <v>-6.9620000000000003E-3</v>
      </c>
      <c r="AI37" s="22">
        <v>-7.4590000000000004E-3</v>
      </c>
      <c r="AJ37" s="22">
        <v>-7.9059999999999998E-3</v>
      </c>
      <c r="AK37" s="22">
        <v>-7.8879999999999992E-3</v>
      </c>
      <c r="AL37" s="22">
        <v>-7.561E-3</v>
      </c>
    </row>
    <row r="38" spans="1:38" ht="12.75" customHeight="1" x14ac:dyDescent="0.25">
      <c r="A38" s="22">
        <v>2.7157000000000001E-2</v>
      </c>
      <c r="B38" s="22">
        <v>2.6245999999999998E-2</v>
      </c>
      <c r="C38" s="22">
        <v>2.5066000000000001E-2</v>
      </c>
      <c r="D38" s="22">
        <v>2.3734999999999999E-2</v>
      </c>
      <c r="E38" s="22">
        <v>2.2432000000000001E-2</v>
      </c>
      <c r="F38" s="22">
        <v>2.1250999999999999E-2</v>
      </c>
      <c r="G38" s="22">
        <v>2.0052E-2</v>
      </c>
      <c r="H38" s="22">
        <v>1.8939999999999999E-2</v>
      </c>
      <c r="I38" s="22">
        <v>1.7857000000000001E-2</v>
      </c>
      <c r="J38" s="22">
        <v>1.6801E-2</v>
      </c>
      <c r="K38" s="22">
        <v>1.5583E-2</v>
      </c>
      <c r="L38" s="22">
        <v>1.4196E-2</v>
      </c>
      <c r="M38" s="22">
        <v>1.2813E-2</v>
      </c>
      <c r="N38" s="22">
        <v>1.1526E-2</v>
      </c>
      <c r="O38" s="22">
        <v>1.0156999999999999E-2</v>
      </c>
      <c r="P38" s="22">
        <v>8.8149999999999999E-3</v>
      </c>
      <c r="Q38" s="22">
        <v>7.8279999999999999E-3</v>
      </c>
      <c r="R38" s="22">
        <v>7.2030000000000002E-3</v>
      </c>
      <c r="S38" s="22">
        <v>6.5129999999999997E-3</v>
      </c>
      <c r="T38" s="22">
        <v>5.7140000000000003E-3</v>
      </c>
      <c r="U38" s="22">
        <v>4.5370000000000002E-3</v>
      </c>
      <c r="V38" s="22">
        <v>3.4420000000000002E-3</v>
      </c>
      <c r="W38" s="22">
        <v>2.3400000000000001E-3</v>
      </c>
      <c r="X38" s="22">
        <v>1.0579999999999999E-3</v>
      </c>
      <c r="Y38" s="67">
        <v>0</v>
      </c>
      <c r="Z38" s="22">
        <v>-7.9799999999999999E-4</v>
      </c>
      <c r="AA38" s="22">
        <v>-1.537E-3</v>
      </c>
      <c r="AB38" s="22">
        <v>-2.1159999999999998E-3</v>
      </c>
      <c r="AC38" s="22">
        <v>-2.7109999999999999E-3</v>
      </c>
      <c r="AD38" s="22">
        <v>-3.5079999999999998E-3</v>
      </c>
      <c r="AE38" s="22">
        <v>-4.254E-3</v>
      </c>
      <c r="AF38" s="22">
        <v>-5.1450000000000003E-3</v>
      </c>
      <c r="AG38" s="22">
        <v>-5.934E-3</v>
      </c>
      <c r="AH38" s="22">
        <v>-6.6519999999999999E-3</v>
      </c>
      <c r="AI38" s="22">
        <v>-7.1890000000000001E-3</v>
      </c>
      <c r="AJ38" s="22">
        <v>-7.4450000000000002E-3</v>
      </c>
      <c r="AK38" s="22">
        <v>-7.5449999999999996E-3</v>
      </c>
      <c r="AL38" s="22">
        <v>-7.182E-3</v>
      </c>
    </row>
    <row r="39" spans="1:38" ht="12.75" customHeight="1" x14ac:dyDescent="0.25">
      <c r="A39" s="22">
        <v>2.7709999999999999E-2</v>
      </c>
      <c r="B39" s="22">
        <v>2.6647000000000001E-2</v>
      </c>
      <c r="C39" s="22">
        <v>2.5392000000000001E-2</v>
      </c>
      <c r="D39" s="22">
        <v>2.3869000000000001E-2</v>
      </c>
      <c r="E39" s="22">
        <v>2.2405000000000001E-2</v>
      </c>
      <c r="F39" s="22">
        <v>2.1146999999999999E-2</v>
      </c>
      <c r="G39" s="22">
        <v>2.0129000000000001E-2</v>
      </c>
      <c r="H39" s="22">
        <v>1.9068000000000002E-2</v>
      </c>
      <c r="I39" s="22">
        <v>1.8065999999999999E-2</v>
      </c>
      <c r="J39" s="22">
        <v>1.6958999999999998E-2</v>
      </c>
      <c r="K39" s="22">
        <v>1.5664999999999998E-2</v>
      </c>
      <c r="L39" s="22">
        <v>1.4231000000000001E-2</v>
      </c>
      <c r="M39" s="22">
        <v>1.2788000000000001E-2</v>
      </c>
      <c r="N39" s="22">
        <v>1.1387E-2</v>
      </c>
      <c r="O39" s="22">
        <v>1.01E-2</v>
      </c>
      <c r="P39" s="22">
        <v>8.9899999999999997E-3</v>
      </c>
      <c r="Q39" s="22">
        <v>8.0540000000000004E-3</v>
      </c>
      <c r="R39" s="22">
        <v>7.1609999999999998E-3</v>
      </c>
      <c r="S39" s="22">
        <v>6.5519999999999997E-3</v>
      </c>
      <c r="T39" s="22">
        <v>5.5770000000000004E-3</v>
      </c>
      <c r="U39" s="22">
        <v>4.4669999999999996E-3</v>
      </c>
      <c r="V39" s="22">
        <v>3.3549999999999999E-3</v>
      </c>
      <c r="W39" s="22">
        <v>2.2880000000000001E-3</v>
      </c>
      <c r="X39" s="22">
        <v>1.1429999999999999E-3</v>
      </c>
      <c r="Y39" s="67">
        <v>0</v>
      </c>
      <c r="Z39" s="22">
        <v>-7.9699999999999997E-4</v>
      </c>
      <c r="AA39" s="22">
        <v>-1.5020000000000001E-3</v>
      </c>
      <c r="AB39" s="22">
        <v>-2.0999999999999999E-3</v>
      </c>
      <c r="AC39" s="22">
        <v>-2.7269999999999998E-3</v>
      </c>
      <c r="AD39" s="22">
        <v>-3.3860000000000001E-3</v>
      </c>
      <c r="AE39" s="22">
        <v>-4.2189999999999997E-3</v>
      </c>
      <c r="AF39" s="22">
        <v>-4.901E-3</v>
      </c>
      <c r="AG39" s="22">
        <v>-5.6210000000000001E-3</v>
      </c>
      <c r="AH39" s="22">
        <v>-6.3439999999999998E-3</v>
      </c>
      <c r="AI39" s="22">
        <v>-6.9059999999999998E-3</v>
      </c>
      <c r="AJ39" s="22">
        <v>-7.1799999999999998E-3</v>
      </c>
      <c r="AK39" s="22">
        <v>-7.2399999999999999E-3</v>
      </c>
      <c r="AL39" s="22">
        <v>-6.8929999999999998E-3</v>
      </c>
    </row>
    <row r="40" spans="1:38" ht="12.75" customHeight="1" x14ac:dyDescent="0.25">
      <c r="A40" s="22">
        <v>2.7871E-2</v>
      </c>
      <c r="B40" s="22">
        <v>2.6696000000000001E-2</v>
      </c>
      <c r="C40" s="22">
        <v>2.5513000000000001E-2</v>
      </c>
      <c r="D40" s="22">
        <v>2.4029999999999999E-2</v>
      </c>
      <c r="E40" s="22">
        <v>2.2716E-2</v>
      </c>
      <c r="F40" s="22">
        <v>2.1543E-2</v>
      </c>
      <c r="G40" s="22">
        <v>2.0358999999999999E-2</v>
      </c>
      <c r="H40" s="22">
        <v>1.9186999999999999E-2</v>
      </c>
      <c r="I40" s="22">
        <v>1.8099000000000001E-2</v>
      </c>
      <c r="J40" s="22">
        <v>1.694E-2</v>
      </c>
      <c r="K40" s="22">
        <v>1.5583E-2</v>
      </c>
      <c r="L40" s="22">
        <v>1.4246E-2</v>
      </c>
      <c r="M40" s="22">
        <v>1.2821000000000001E-2</v>
      </c>
      <c r="N40" s="22">
        <v>1.154E-2</v>
      </c>
      <c r="O40" s="22">
        <v>1.0165E-2</v>
      </c>
      <c r="P40" s="22">
        <v>8.9460000000000008E-3</v>
      </c>
      <c r="Q40" s="22">
        <v>7.8989999999999998E-3</v>
      </c>
      <c r="R40" s="22">
        <v>7.1570000000000002E-3</v>
      </c>
      <c r="S40" s="22">
        <v>6.3699999999999998E-3</v>
      </c>
      <c r="T40" s="22">
        <v>5.574E-3</v>
      </c>
      <c r="U40" s="22">
        <v>4.4429999999999999E-3</v>
      </c>
      <c r="V40" s="22">
        <v>3.3470000000000001E-3</v>
      </c>
      <c r="W40" s="22">
        <v>2.2179999999999999E-3</v>
      </c>
      <c r="X40" s="22">
        <v>1.0679999999999999E-3</v>
      </c>
      <c r="Y40" s="67">
        <v>0</v>
      </c>
      <c r="Z40" s="22">
        <v>-8.5499999999999997E-4</v>
      </c>
      <c r="AA40" s="22">
        <v>-1.523E-3</v>
      </c>
      <c r="AB40" s="22">
        <v>-2.0939999999999999E-3</v>
      </c>
      <c r="AC40" s="22">
        <v>-2.6700000000000001E-3</v>
      </c>
      <c r="AD40" s="22">
        <v>-3.287E-3</v>
      </c>
      <c r="AE40" s="22">
        <v>-3.9639999999999996E-3</v>
      </c>
      <c r="AF40" s="22">
        <v>-4.7000000000000002E-3</v>
      </c>
      <c r="AG40" s="22">
        <v>-5.5059999999999996E-3</v>
      </c>
      <c r="AH40" s="22">
        <v>-6.1919999999999996E-3</v>
      </c>
      <c r="AI40" s="22">
        <v>-6.6499999999999997E-3</v>
      </c>
      <c r="AJ40" s="22">
        <v>-7.0540000000000004E-3</v>
      </c>
      <c r="AK40" s="22">
        <v>-7.012E-3</v>
      </c>
      <c r="AL40" s="22">
        <v>-6.6639999999999998E-3</v>
      </c>
    </row>
    <row r="41" spans="1:38" ht="12.75" customHeight="1" x14ac:dyDescent="0.25">
      <c r="A41" s="22">
        <v>2.7992E-2</v>
      </c>
      <c r="B41" s="22">
        <v>2.6945E-2</v>
      </c>
      <c r="C41" s="22">
        <v>2.5700000000000001E-2</v>
      </c>
      <c r="D41" s="22">
        <v>2.4271999999999998E-2</v>
      </c>
      <c r="E41" s="22">
        <v>2.2901000000000001E-2</v>
      </c>
      <c r="F41" s="22">
        <v>2.1680999999999999E-2</v>
      </c>
      <c r="G41" s="22">
        <v>2.0532999999999999E-2</v>
      </c>
      <c r="H41" s="22">
        <v>1.9449000000000001E-2</v>
      </c>
      <c r="I41" s="22">
        <v>1.8328000000000001E-2</v>
      </c>
      <c r="J41" s="22">
        <v>1.7278000000000002E-2</v>
      </c>
      <c r="K41" s="22">
        <v>1.6008999999999999E-2</v>
      </c>
      <c r="L41" s="22">
        <v>1.4548999999999999E-2</v>
      </c>
      <c r="M41" s="22">
        <v>1.3096999999999999E-2</v>
      </c>
      <c r="N41" s="22">
        <v>1.1715E-2</v>
      </c>
      <c r="O41" s="22">
        <v>1.0319999999999999E-2</v>
      </c>
      <c r="P41" s="22">
        <v>9.0209999999999995E-3</v>
      </c>
      <c r="Q41" s="22">
        <v>8.0230000000000006E-3</v>
      </c>
      <c r="R41" s="22">
        <v>7.2870000000000001E-3</v>
      </c>
      <c r="S41" s="22">
        <v>6.6410000000000002E-3</v>
      </c>
      <c r="T41" s="22">
        <v>5.7130000000000002E-3</v>
      </c>
      <c r="U41" s="22">
        <v>4.5710000000000004E-3</v>
      </c>
      <c r="V41" s="22">
        <v>3.4350000000000001E-3</v>
      </c>
      <c r="W41" s="22">
        <v>2.3159999999999999E-3</v>
      </c>
      <c r="X41" s="22">
        <v>1.078E-3</v>
      </c>
      <c r="Y41" s="67">
        <v>0</v>
      </c>
      <c r="Z41" s="22">
        <v>-7.8299999999999995E-4</v>
      </c>
      <c r="AA41" s="22">
        <v>-1.505E-3</v>
      </c>
      <c r="AB41" s="22">
        <v>-2.0639999999999999E-3</v>
      </c>
      <c r="AC41" s="22">
        <v>-2.594E-3</v>
      </c>
      <c r="AD41" s="22">
        <v>-3.271E-3</v>
      </c>
      <c r="AE41" s="22">
        <v>-3.9639999999999996E-3</v>
      </c>
      <c r="AF41" s="22">
        <v>-4.7029999999999997E-3</v>
      </c>
      <c r="AG41" s="22">
        <v>-5.3759999999999997E-3</v>
      </c>
      <c r="AH41" s="22">
        <v>-6.0159999999999996E-3</v>
      </c>
      <c r="AI41" s="22">
        <v>-6.5240000000000003E-3</v>
      </c>
      <c r="AJ41" s="22">
        <v>-6.7159999999999997E-3</v>
      </c>
      <c r="AK41" s="22">
        <v>-6.7949999999999998E-3</v>
      </c>
      <c r="AL41" s="22">
        <v>-6.411E-3</v>
      </c>
    </row>
    <row r="42" spans="1:38" ht="12.75" customHeight="1" x14ac:dyDescent="0.25">
      <c r="A42" s="22">
        <v>2.8278999999999999E-2</v>
      </c>
      <c r="B42" s="22">
        <v>2.7133000000000001E-2</v>
      </c>
      <c r="C42" s="22">
        <v>2.5898000000000001E-2</v>
      </c>
      <c r="D42" s="22">
        <v>2.4390999999999999E-2</v>
      </c>
      <c r="E42" s="22">
        <v>2.2991000000000001E-2</v>
      </c>
      <c r="F42" s="22">
        <v>2.1780999999999998E-2</v>
      </c>
      <c r="G42" s="22">
        <v>2.0747999999999999E-2</v>
      </c>
      <c r="H42" s="22">
        <v>1.9637999999999999E-2</v>
      </c>
      <c r="I42" s="22">
        <v>1.8613999999999999E-2</v>
      </c>
      <c r="J42" s="22">
        <v>1.7464E-2</v>
      </c>
      <c r="K42" s="22">
        <v>1.6094000000000001E-2</v>
      </c>
      <c r="L42" s="22">
        <v>1.4638E-2</v>
      </c>
      <c r="M42" s="22">
        <v>1.3204E-2</v>
      </c>
      <c r="N42" s="22">
        <v>1.1841000000000001E-2</v>
      </c>
      <c r="O42" s="22">
        <v>1.0485E-2</v>
      </c>
      <c r="P42" s="22">
        <v>9.3259999999999992E-3</v>
      </c>
      <c r="Q42" s="22">
        <v>8.3239999999999998E-3</v>
      </c>
      <c r="R42" s="22">
        <v>7.4110000000000001E-3</v>
      </c>
      <c r="S42" s="22">
        <v>6.6990000000000001E-3</v>
      </c>
      <c r="T42" s="22">
        <v>5.7689999999999998E-3</v>
      </c>
      <c r="U42" s="22">
        <v>4.6080000000000001E-3</v>
      </c>
      <c r="V42" s="22">
        <v>3.4910000000000002E-3</v>
      </c>
      <c r="W42" s="22">
        <v>2.323E-3</v>
      </c>
      <c r="X42" s="22">
        <v>1.181E-3</v>
      </c>
      <c r="Y42" s="67">
        <v>0</v>
      </c>
      <c r="Z42" s="22">
        <v>-8.2899999999999998E-4</v>
      </c>
      <c r="AA42" s="22">
        <v>-1.5629999999999999E-3</v>
      </c>
      <c r="AB42" s="22">
        <v>-2.1410000000000001E-3</v>
      </c>
      <c r="AC42" s="22">
        <v>-2.7230000000000002E-3</v>
      </c>
      <c r="AD42" s="22">
        <v>-3.271E-3</v>
      </c>
      <c r="AE42" s="22">
        <v>-3.9329999999999999E-3</v>
      </c>
      <c r="AF42" s="22">
        <v>-4.542E-3</v>
      </c>
      <c r="AG42" s="22">
        <v>-5.195E-3</v>
      </c>
      <c r="AH42" s="22">
        <v>-5.8409999999999998E-3</v>
      </c>
      <c r="AI42" s="22">
        <v>-6.3010000000000002E-3</v>
      </c>
      <c r="AJ42" s="22">
        <v>-6.6160000000000004E-3</v>
      </c>
      <c r="AK42" s="22">
        <v>-6.6E-3</v>
      </c>
      <c r="AL42" s="22">
        <v>-6.2469999999999999E-3</v>
      </c>
    </row>
    <row r="43" spans="1:38" ht="12.75" customHeight="1" x14ac:dyDescent="0.25">
      <c r="A43" s="22">
        <v>2.8188000000000001E-2</v>
      </c>
      <c r="B43" s="22">
        <v>2.7115E-2</v>
      </c>
      <c r="C43" s="22">
        <v>2.6001E-2</v>
      </c>
      <c r="D43" s="22">
        <v>2.4604999999999998E-2</v>
      </c>
      <c r="E43" s="22">
        <v>2.3334000000000001E-2</v>
      </c>
      <c r="F43" s="22">
        <v>2.2186999999999998E-2</v>
      </c>
      <c r="G43" s="22">
        <v>2.103E-2</v>
      </c>
      <c r="H43" s="22">
        <v>1.9931000000000001E-2</v>
      </c>
      <c r="I43" s="22">
        <v>1.8832999999999999E-2</v>
      </c>
      <c r="J43" s="22">
        <v>1.7687999999999999E-2</v>
      </c>
      <c r="K43" s="22">
        <v>1.6355999999999999E-2</v>
      </c>
      <c r="L43" s="22">
        <v>1.4992E-2</v>
      </c>
      <c r="M43" s="22">
        <v>1.3504E-2</v>
      </c>
      <c r="N43" s="22">
        <v>1.2192E-2</v>
      </c>
      <c r="O43" s="22">
        <v>1.077E-2</v>
      </c>
      <c r="P43" s="22">
        <v>9.4649999999999995E-3</v>
      </c>
      <c r="Q43" s="22">
        <v>8.3879999999999996E-3</v>
      </c>
      <c r="R43" s="22">
        <v>7.6420000000000004E-3</v>
      </c>
      <c r="S43" s="22">
        <v>6.8729999999999998E-3</v>
      </c>
      <c r="T43" s="22">
        <v>6.0080000000000003E-3</v>
      </c>
      <c r="U43" s="22">
        <v>4.7920000000000003E-3</v>
      </c>
      <c r="V43" s="22">
        <v>3.6080000000000001E-3</v>
      </c>
      <c r="W43" s="22">
        <v>2.4139999999999999E-3</v>
      </c>
      <c r="X43" s="22">
        <v>1.15E-3</v>
      </c>
      <c r="Y43" s="67">
        <v>0</v>
      </c>
      <c r="Z43" s="22">
        <v>-8.83E-4</v>
      </c>
      <c r="AA43" s="22">
        <v>-1.6080000000000001E-3</v>
      </c>
      <c r="AB43" s="22">
        <v>-2.2269999999999998E-3</v>
      </c>
      <c r="AC43" s="22">
        <v>-2.771E-3</v>
      </c>
      <c r="AD43" s="22">
        <v>-3.3240000000000001E-3</v>
      </c>
      <c r="AE43" s="22">
        <v>-3.9170000000000003E-3</v>
      </c>
      <c r="AF43" s="22">
        <v>-4.5979999999999997E-3</v>
      </c>
      <c r="AG43" s="22">
        <v>-5.2610000000000001E-3</v>
      </c>
      <c r="AH43" s="22">
        <v>-5.8440000000000002E-3</v>
      </c>
      <c r="AI43" s="22">
        <v>-6.2610000000000001E-3</v>
      </c>
      <c r="AJ43" s="22">
        <v>-6.5789999999999998E-3</v>
      </c>
      <c r="AK43" s="22">
        <v>-6.5319999999999996E-3</v>
      </c>
      <c r="AL43" s="22">
        <v>-6.1380000000000002E-3</v>
      </c>
    </row>
    <row r="44" spans="1:38" ht="12.75" customHeight="1" x14ac:dyDescent="0.25">
      <c r="A44" s="22">
        <v>2.9090000000000001E-2</v>
      </c>
      <c r="B44" s="22">
        <v>2.7959999999999999E-2</v>
      </c>
      <c r="C44" s="22">
        <v>2.6654000000000001E-2</v>
      </c>
      <c r="D44" s="22">
        <v>2.5080000000000002E-2</v>
      </c>
      <c r="E44" s="22">
        <v>2.3640999999999999E-2</v>
      </c>
      <c r="F44" s="22">
        <v>2.2349000000000001E-2</v>
      </c>
      <c r="G44" s="22">
        <v>2.1155E-2</v>
      </c>
      <c r="H44" s="22">
        <v>2.0008000000000001E-2</v>
      </c>
      <c r="I44" s="22">
        <v>1.8869E-2</v>
      </c>
      <c r="J44" s="22">
        <v>1.7801999999999998E-2</v>
      </c>
      <c r="K44" s="22">
        <v>1.6365999999999999E-2</v>
      </c>
      <c r="L44" s="22">
        <v>1.4860999999999999E-2</v>
      </c>
      <c r="M44" s="22">
        <v>1.3337999999999999E-2</v>
      </c>
      <c r="N44" s="22">
        <v>1.1926000000000001E-2</v>
      </c>
      <c r="O44" s="22">
        <v>1.0564E-2</v>
      </c>
      <c r="P44" s="22">
        <v>9.2940000000000002E-3</v>
      </c>
      <c r="Q44" s="22">
        <v>8.2470000000000009E-3</v>
      </c>
      <c r="R44" s="22">
        <v>7.4380000000000002E-3</v>
      </c>
      <c r="S44" s="22">
        <v>6.6699999999999997E-3</v>
      </c>
      <c r="T44" s="22">
        <v>5.7200000000000003E-3</v>
      </c>
      <c r="U44" s="22">
        <v>4.5450000000000004E-3</v>
      </c>
      <c r="V44" s="22">
        <v>3.3479999999999998E-3</v>
      </c>
      <c r="W44" s="22">
        <v>2.209E-3</v>
      </c>
      <c r="X44" s="22">
        <v>1.0399999999999999E-3</v>
      </c>
      <c r="Y44" s="67">
        <v>0</v>
      </c>
      <c r="Z44" s="22">
        <v>-7.0100000000000002E-4</v>
      </c>
      <c r="AA44" s="22">
        <v>-1.219E-3</v>
      </c>
      <c r="AB44" s="22">
        <v>-1.4430000000000001E-3</v>
      </c>
      <c r="AC44" s="22">
        <v>-1.583E-3</v>
      </c>
      <c r="AD44" s="22">
        <v>-1.73E-3</v>
      </c>
      <c r="AE44" s="22">
        <v>-1.9480000000000001E-3</v>
      </c>
      <c r="AF44" s="22">
        <v>-2.235E-3</v>
      </c>
      <c r="AG44" s="22">
        <v>-2.5360000000000001E-3</v>
      </c>
      <c r="AH44" s="22">
        <v>-2.882E-3</v>
      </c>
      <c r="AI44" s="22">
        <v>-3.1879999999999999E-3</v>
      </c>
      <c r="AJ44" s="22">
        <v>-3.3779999999999999E-3</v>
      </c>
      <c r="AK44" s="22">
        <v>-3.3010000000000001E-3</v>
      </c>
      <c r="AL44" s="22">
        <v>-2.9150000000000001E-3</v>
      </c>
    </row>
    <row r="45" spans="1:38" ht="12.75" customHeight="1" x14ac:dyDescent="0.25">
      <c r="A45" s="22">
        <v>2.8881E-2</v>
      </c>
      <c r="B45" s="22">
        <v>2.7678000000000001E-2</v>
      </c>
      <c r="C45" s="22">
        <v>2.6374000000000002E-2</v>
      </c>
      <c r="D45" s="22">
        <v>2.4871000000000001E-2</v>
      </c>
      <c r="E45" s="22">
        <v>2.3444E-2</v>
      </c>
      <c r="F45" s="22">
        <v>2.223E-2</v>
      </c>
      <c r="G45" s="22">
        <v>2.1089E-2</v>
      </c>
      <c r="H45" s="22">
        <v>1.9871E-2</v>
      </c>
      <c r="I45" s="22">
        <v>1.8738999999999999E-2</v>
      </c>
      <c r="J45" s="22">
        <v>1.7521999999999999E-2</v>
      </c>
      <c r="K45" s="22">
        <v>1.6128E-2</v>
      </c>
      <c r="L45" s="22">
        <v>1.4643E-2</v>
      </c>
      <c r="M45" s="22">
        <v>1.3233E-2</v>
      </c>
      <c r="N45" s="22">
        <v>1.1849E-2</v>
      </c>
      <c r="O45" s="22">
        <v>1.0442E-2</v>
      </c>
      <c r="P45" s="22">
        <v>9.1549999999999999E-3</v>
      </c>
      <c r="Q45" s="22">
        <v>8.0909999999999992E-3</v>
      </c>
      <c r="R45" s="22">
        <v>7.2830000000000004E-3</v>
      </c>
      <c r="S45" s="22">
        <v>6.5300000000000002E-3</v>
      </c>
      <c r="T45" s="22">
        <v>5.6290000000000003E-3</v>
      </c>
      <c r="U45" s="22">
        <v>4.4260000000000002E-3</v>
      </c>
      <c r="V45" s="22">
        <v>3.2690000000000002E-3</v>
      </c>
      <c r="W45" s="22">
        <v>2.166E-3</v>
      </c>
      <c r="X45" s="22">
        <v>1.044E-3</v>
      </c>
      <c r="Y45" s="67">
        <v>0</v>
      </c>
      <c r="Z45" s="22">
        <v>-6.9499999999999998E-4</v>
      </c>
      <c r="AA45" s="22">
        <v>-1.1739999999999999E-3</v>
      </c>
      <c r="AB45" s="22">
        <v>-1.395E-3</v>
      </c>
      <c r="AC45" s="22">
        <v>-1.4790000000000001E-3</v>
      </c>
      <c r="AD45" s="22">
        <v>-1.609E-3</v>
      </c>
      <c r="AE45" s="22">
        <v>-1.8010000000000001E-3</v>
      </c>
      <c r="AF45" s="22">
        <v>-2.0950000000000001E-3</v>
      </c>
      <c r="AG45" s="22">
        <v>-2.457E-3</v>
      </c>
      <c r="AH45" s="22">
        <v>-2.8670000000000002E-3</v>
      </c>
      <c r="AI45" s="22">
        <v>-3.173E-3</v>
      </c>
      <c r="AJ45" s="22">
        <v>-3.4020000000000001E-3</v>
      </c>
      <c r="AK45" s="22">
        <v>-3.3939999999999999E-3</v>
      </c>
      <c r="AL45" s="22">
        <v>-2.9199999999999999E-3</v>
      </c>
    </row>
    <row r="46" spans="1:38" ht="12.75" customHeight="1" x14ac:dyDescent="0.25">
      <c r="A46" s="22">
        <v>2.8615000000000002E-2</v>
      </c>
      <c r="B46" s="22">
        <v>2.7451E-2</v>
      </c>
      <c r="C46" s="22">
        <v>2.6207999999999999E-2</v>
      </c>
      <c r="D46" s="22">
        <v>2.4687000000000001E-2</v>
      </c>
      <c r="E46" s="22">
        <v>2.3255000000000001E-2</v>
      </c>
      <c r="F46" s="22">
        <v>2.1951999999999999E-2</v>
      </c>
      <c r="G46" s="22">
        <v>2.0740000000000001E-2</v>
      </c>
      <c r="H46" s="22">
        <v>1.9597E-2</v>
      </c>
      <c r="I46" s="22">
        <v>1.8473E-2</v>
      </c>
      <c r="J46" s="22">
        <v>1.7312000000000001E-2</v>
      </c>
      <c r="K46" s="22">
        <v>1.5968E-2</v>
      </c>
      <c r="L46" s="22">
        <v>1.4541999999999999E-2</v>
      </c>
      <c r="M46" s="22">
        <v>1.2994E-2</v>
      </c>
      <c r="N46" s="22">
        <v>1.1601999999999999E-2</v>
      </c>
      <c r="O46" s="22">
        <v>1.0185E-2</v>
      </c>
      <c r="P46" s="22">
        <v>8.907E-3</v>
      </c>
      <c r="Q46" s="22">
        <v>7.8560000000000001E-3</v>
      </c>
      <c r="R46" s="22">
        <v>7.064E-3</v>
      </c>
      <c r="S46" s="22">
        <v>6.3850000000000001E-3</v>
      </c>
      <c r="T46" s="22">
        <v>5.4990000000000004E-3</v>
      </c>
      <c r="U46" s="22">
        <v>4.3030000000000004E-3</v>
      </c>
      <c r="V46" s="22">
        <v>3.2109999999999999E-3</v>
      </c>
      <c r="W46" s="22">
        <v>2.1129999999999999E-3</v>
      </c>
      <c r="X46" s="22">
        <v>9.7900000000000005E-4</v>
      </c>
      <c r="Y46" s="67">
        <v>0</v>
      </c>
      <c r="Z46" s="22">
        <v>-7.1400000000000001E-4</v>
      </c>
      <c r="AA46" s="22">
        <v>-1.147E-3</v>
      </c>
      <c r="AB46" s="22">
        <v>-1.42E-3</v>
      </c>
      <c r="AC46" s="22">
        <v>-1.5820000000000001E-3</v>
      </c>
      <c r="AD46" s="22">
        <v>-1.743E-3</v>
      </c>
      <c r="AE46" s="22">
        <v>-2.0449999999999999E-3</v>
      </c>
      <c r="AF46" s="22">
        <v>-2.359E-3</v>
      </c>
      <c r="AG46" s="22">
        <v>-2.7409999999999999E-3</v>
      </c>
      <c r="AH46" s="22">
        <v>-3.1359999999999999E-3</v>
      </c>
      <c r="AI46" s="22">
        <v>-3.4849999999999998E-3</v>
      </c>
      <c r="AJ46" s="22">
        <v>-3.6930000000000001E-3</v>
      </c>
      <c r="AK46" s="22">
        <v>-3.6340000000000001E-3</v>
      </c>
      <c r="AL46" s="22">
        <v>-3.2230000000000002E-3</v>
      </c>
    </row>
    <row r="47" spans="1:38" ht="12.75" customHeight="1" x14ac:dyDescent="0.25">
      <c r="A47" s="22">
        <v>2.8701999999999998E-2</v>
      </c>
      <c r="B47" s="22">
        <v>2.7484999999999999E-2</v>
      </c>
      <c r="C47" s="22">
        <v>2.6144000000000001E-2</v>
      </c>
      <c r="D47" s="22">
        <v>2.4649999999999998E-2</v>
      </c>
      <c r="E47" s="22">
        <v>2.3261E-2</v>
      </c>
      <c r="F47" s="22">
        <v>2.2006999999999999E-2</v>
      </c>
      <c r="G47" s="22">
        <v>2.0806999999999999E-2</v>
      </c>
      <c r="H47" s="22">
        <v>1.9623999999999999E-2</v>
      </c>
      <c r="I47" s="22">
        <v>1.8502999999999999E-2</v>
      </c>
      <c r="J47" s="22">
        <v>1.7378999999999999E-2</v>
      </c>
      <c r="K47" s="22">
        <v>1.5975E-2</v>
      </c>
      <c r="L47" s="22">
        <v>1.4468E-2</v>
      </c>
      <c r="M47" s="22">
        <v>1.3003000000000001E-2</v>
      </c>
      <c r="N47" s="22">
        <v>1.1627999999999999E-2</v>
      </c>
      <c r="O47" s="22">
        <v>1.0206E-2</v>
      </c>
      <c r="P47" s="22">
        <v>8.9599999999999992E-3</v>
      </c>
      <c r="Q47" s="22">
        <v>7.8919999999999997E-3</v>
      </c>
      <c r="R47" s="22">
        <v>7.0780000000000001E-3</v>
      </c>
      <c r="S47" s="22">
        <v>6.352E-3</v>
      </c>
      <c r="T47" s="22">
        <v>5.457E-3</v>
      </c>
      <c r="U47" s="22">
        <v>4.2839999999999996E-3</v>
      </c>
      <c r="V47" s="22">
        <v>3.1779999999999998E-3</v>
      </c>
      <c r="W47" s="22">
        <v>2.0899999999999998E-3</v>
      </c>
      <c r="X47" s="22">
        <v>9.77E-4</v>
      </c>
      <c r="Y47" s="67">
        <v>0</v>
      </c>
      <c r="Z47" s="22">
        <v>-6.9899999999999997E-4</v>
      </c>
      <c r="AA47" s="22">
        <v>-1.194E-3</v>
      </c>
      <c r="AB47" s="22">
        <v>-1.4530000000000001E-3</v>
      </c>
      <c r="AC47" s="22">
        <v>-1.64E-3</v>
      </c>
      <c r="AD47" s="22">
        <v>-1.8519999999999999E-3</v>
      </c>
      <c r="AE47" s="22">
        <v>-2.1250000000000002E-3</v>
      </c>
      <c r="AF47" s="22">
        <v>-2.4719999999999998E-3</v>
      </c>
      <c r="AG47" s="22">
        <v>-2.8630000000000001E-3</v>
      </c>
      <c r="AH47" s="22">
        <v>-3.274E-3</v>
      </c>
      <c r="AI47" s="22">
        <v>-3.637E-3</v>
      </c>
      <c r="AJ47" s="22">
        <v>-3.875E-3</v>
      </c>
      <c r="AK47" s="22">
        <v>-3.813E-3</v>
      </c>
      <c r="AL47" s="22">
        <v>-3.4259999999999998E-3</v>
      </c>
    </row>
    <row r="48" spans="1:38" ht="12.75" customHeight="1" x14ac:dyDescent="0.25">
      <c r="A48" s="22">
        <v>2.8563999999999999E-2</v>
      </c>
      <c r="B48" s="22">
        <v>2.7408999999999999E-2</v>
      </c>
      <c r="C48" s="22">
        <v>2.6169000000000001E-2</v>
      </c>
      <c r="D48" s="22">
        <v>2.4601999999999999E-2</v>
      </c>
      <c r="E48" s="22">
        <v>2.3137000000000001E-2</v>
      </c>
      <c r="F48" s="22">
        <v>2.1838E-2</v>
      </c>
      <c r="G48" s="22">
        <v>2.0704E-2</v>
      </c>
      <c r="H48" s="22">
        <v>1.9486E-2</v>
      </c>
      <c r="I48" s="22">
        <v>1.8343999999999999E-2</v>
      </c>
      <c r="J48" s="22">
        <v>1.7145000000000001E-2</v>
      </c>
      <c r="K48" s="22">
        <v>1.5823E-2</v>
      </c>
      <c r="L48" s="22">
        <v>1.4411E-2</v>
      </c>
      <c r="M48" s="22">
        <v>1.2991000000000001E-2</v>
      </c>
      <c r="N48" s="22">
        <v>1.1648E-2</v>
      </c>
      <c r="O48" s="22">
        <v>1.0238000000000001E-2</v>
      </c>
      <c r="P48" s="22">
        <v>8.9239999999999996E-3</v>
      </c>
      <c r="Q48" s="22">
        <v>7.8440000000000003E-3</v>
      </c>
      <c r="R48" s="22">
        <v>7.0499999999999998E-3</v>
      </c>
      <c r="S48" s="22">
        <v>6.3670000000000003E-3</v>
      </c>
      <c r="T48" s="22">
        <v>5.4590000000000003E-3</v>
      </c>
      <c r="U48" s="22">
        <v>4.2719999999999998E-3</v>
      </c>
      <c r="V48" s="22">
        <v>3.1909999999999998E-3</v>
      </c>
      <c r="W48" s="22">
        <v>2.1129999999999999E-3</v>
      </c>
      <c r="X48" s="22">
        <v>9.8400000000000007E-4</v>
      </c>
      <c r="Y48" s="67">
        <v>0</v>
      </c>
      <c r="Z48" s="22">
        <v>-6.9399999999999996E-4</v>
      </c>
      <c r="AA48" s="22">
        <v>-1.1820000000000001E-3</v>
      </c>
      <c r="AB48" s="22">
        <v>-1.4599999999999999E-3</v>
      </c>
      <c r="AC48" s="22">
        <v>-1.67E-3</v>
      </c>
      <c r="AD48" s="22">
        <v>-1.923E-3</v>
      </c>
      <c r="AE48" s="22">
        <v>-2.2390000000000001E-3</v>
      </c>
      <c r="AF48" s="22">
        <v>-2.5950000000000001E-3</v>
      </c>
      <c r="AG48" s="22">
        <v>-3.003E-3</v>
      </c>
      <c r="AH48" s="22">
        <v>-3.4659999999999999E-3</v>
      </c>
      <c r="AI48" s="22">
        <v>-3.8149999999999998E-3</v>
      </c>
      <c r="AJ48" s="22">
        <v>-4.0670000000000003E-3</v>
      </c>
      <c r="AK48" s="22">
        <v>-4.0679999999999996E-3</v>
      </c>
      <c r="AL48" s="22">
        <v>-3.6359999999999999E-3</v>
      </c>
    </row>
    <row r="49" spans="1:38" ht="12.75" customHeight="1" x14ac:dyDescent="0.25">
      <c r="A49" s="22">
        <v>2.8788000000000001E-2</v>
      </c>
      <c r="B49" s="22">
        <v>2.7588999999999999E-2</v>
      </c>
      <c r="C49" s="22">
        <v>2.6273999999999999E-2</v>
      </c>
      <c r="D49" s="22">
        <v>2.4725E-2</v>
      </c>
      <c r="E49" s="22">
        <v>2.3300000000000001E-2</v>
      </c>
      <c r="F49" s="22">
        <v>2.2072000000000001E-2</v>
      </c>
      <c r="G49" s="22">
        <v>2.0875999999999999E-2</v>
      </c>
      <c r="H49" s="22">
        <v>1.9730999999999999E-2</v>
      </c>
      <c r="I49" s="22">
        <v>1.864E-2</v>
      </c>
      <c r="J49" s="22">
        <v>1.7516E-2</v>
      </c>
      <c r="K49" s="22">
        <v>1.6116999999999999E-2</v>
      </c>
      <c r="L49" s="22">
        <v>1.4638E-2</v>
      </c>
      <c r="M49" s="22">
        <v>1.308E-2</v>
      </c>
      <c r="N49" s="22">
        <v>1.1651E-2</v>
      </c>
      <c r="O49" s="22">
        <v>1.0237E-2</v>
      </c>
      <c r="P49" s="22">
        <v>8.8959999999999994E-3</v>
      </c>
      <c r="Q49" s="22">
        <v>7.8499999999999993E-3</v>
      </c>
      <c r="R49" s="22">
        <v>6.992E-3</v>
      </c>
      <c r="S49" s="22">
        <v>6.2830000000000004E-3</v>
      </c>
      <c r="T49" s="22">
        <v>5.3839999999999999E-3</v>
      </c>
      <c r="U49" s="22">
        <v>4.2230000000000002E-3</v>
      </c>
      <c r="V49" s="22">
        <v>3.1389999999999999E-3</v>
      </c>
      <c r="W49" s="22">
        <v>2.068E-3</v>
      </c>
      <c r="X49" s="22">
        <v>9.59E-4</v>
      </c>
      <c r="Y49" s="67">
        <v>0</v>
      </c>
      <c r="Z49" s="22">
        <v>-7.1000000000000002E-4</v>
      </c>
      <c r="AA49" s="22">
        <v>-1.1770000000000001E-3</v>
      </c>
      <c r="AB49" s="22">
        <v>-1.513E-3</v>
      </c>
      <c r="AC49" s="22">
        <v>-1.7700000000000001E-3</v>
      </c>
      <c r="AD49" s="22">
        <v>-2.0430000000000001E-3</v>
      </c>
      <c r="AE49" s="22">
        <v>-2.4290000000000002E-3</v>
      </c>
      <c r="AF49" s="22">
        <v>-2.7959999999999999E-3</v>
      </c>
      <c r="AG49" s="22">
        <v>-3.2309999999999999E-3</v>
      </c>
      <c r="AH49" s="22">
        <v>-3.6740000000000002E-3</v>
      </c>
      <c r="AI49" s="22">
        <v>-4.065E-3</v>
      </c>
      <c r="AJ49" s="22">
        <v>-4.3020000000000003E-3</v>
      </c>
      <c r="AK49" s="22">
        <v>-4.2729999999999999E-3</v>
      </c>
      <c r="AL49" s="22">
        <v>-3.888E-3</v>
      </c>
    </row>
    <row r="50" spans="1:38" ht="12.75" customHeight="1" x14ac:dyDescent="0.25">
      <c r="A50" s="22">
        <v>2.8827999999999999E-2</v>
      </c>
      <c r="B50" s="22">
        <v>2.7719000000000001E-2</v>
      </c>
      <c r="C50" s="22">
        <v>2.6422000000000001E-2</v>
      </c>
      <c r="D50" s="22">
        <v>2.4933E-2</v>
      </c>
      <c r="E50" s="22">
        <v>2.3501000000000001E-2</v>
      </c>
      <c r="F50" s="22">
        <v>2.2197999999999999E-2</v>
      </c>
      <c r="G50" s="22">
        <v>2.1010999999999998E-2</v>
      </c>
      <c r="H50" s="22">
        <v>1.9805E-2</v>
      </c>
      <c r="I50" s="22">
        <v>1.8714999999999999E-2</v>
      </c>
      <c r="J50" s="22">
        <v>1.7634E-2</v>
      </c>
      <c r="K50" s="22">
        <v>1.6275000000000001E-2</v>
      </c>
      <c r="L50" s="22">
        <v>1.4782999999999999E-2</v>
      </c>
      <c r="M50" s="22">
        <v>1.3311E-2</v>
      </c>
      <c r="N50" s="22">
        <v>1.1929E-2</v>
      </c>
      <c r="O50" s="22">
        <v>1.0489999999999999E-2</v>
      </c>
      <c r="P50" s="22">
        <v>9.1760000000000001E-3</v>
      </c>
      <c r="Q50" s="22">
        <v>8.1349999999999999E-3</v>
      </c>
      <c r="R50" s="22">
        <v>7.2859999999999999E-3</v>
      </c>
      <c r="S50" s="22">
        <v>6.5729999999999998E-3</v>
      </c>
      <c r="T50" s="22">
        <v>5.6230000000000004E-3</v>
      </c>
      <c r="U50" s="22">
        <v>4.3909999999999999E-3</v>
      </c>
      <c r="V50" s="22">
        <v>3.2799999999999999E-3</v>
      </c>
      <c r="W50" s="22">
        <v>2.1440000000000001E-3</v>
      </c>
      <c r="X50" s="22">
        <v>1.0139999999999999E-3</v>
      </c>
      <c r="Y50" s="67">
        <v>0</v>
      </c>
      <c r="Z50" s="22">
        <v>-7.36E-4</v>
      </c>
      <c r="AA50" s="22">
        <v>-1.2979999999999999E-3</v>
      </c>
      <c r="AB50" s="22">
        <v>-1.634E-3</v>
      </c>
      <c r="AC50" s="22">
        <v>-1.9289999999999999E-3</v>
      </c>
      <c r="AD50" s="22">
        <v>-2.2049999999999999E-3</v>
      </c>
      <c r="AE50" s="22">
        <v>-2.519E-3</v>
      </c>
      <c r="AF50" s="22">
        <v>-2.9060000000000002E-3</v>
      </c>
      <c r="AG50" s="22">
        <v>-3.3400000000000001E-3</v>
      </c>
      <c r="AH50" s="22">
        <v>-3.7919999999999998E-3</v>
      </c>
      <c r="AI50" s="22">
        <v>-4.1580000000000002E-3</v>
      </c>
      <c r="AJ50" s="22">
        <v>-4.4250000000000001E-3</v>
      </c>
      <c r="AK50" s="22">
        <v>-4.3959999999999997E-3</v>
      </c>
      <c r="AL50" s="22">
        <v>-4.0010000000000002E-3</v>
      </c>
    </row>
    <row r="51" spans="1:38" ht="12.75" customHeight="1" x14ac:dyDescent="0.25">
      <c r="A51" s="22">
        <v>2.8898E-2</v>
      </c>
      <c r="B51" s="22">
        <v>2.7701E-2</v>
      </c>
      <c r="C51" s="22">
        <v>2.6457000000000001E-2</v>
      </c>
      <c r="D51" s="22">
        <v>2.4913999999999999E-2</v>
      </c>
      <c r="E51" s="22">
        <v>2.3515999999999999E-2</v>
      </c>
      <c r="F51" s="22">
        <v>2.2262000000000001E-2</v>
      </c>
      <c r="G51" s="22">
        <v>2.1080999999999999E-2</v>
      </c>
      <c r="H51" s="22">
        <v>1.9932999999999999E-2</v>
      </c>
      <c r="I51" s="22">
        <v>1.8778E-2</v>
      </c>
      <c r="J51" s="22">
        <v>1.7545000000000002E-2</v>
      </c>
      <c r="K51" s="22">
        <v>1.6204E-2</v>
      </c>
      <c r="L51" s="22">
        <v>1.4824E-2</v>
      </c>
      <c r="M51" s="22">
        <v>1.3313999999999999E-2</v>
      </c>
      <c r="N51" s="22">
        <v>1.1893000000000001E-2</v>
      </c>
      <c r="O51" s="22">
        <v>1.0468E-2</v>
      </c>
      <c r="P51" s="22">
        <v>9.1649999999999995E-3</v>
      </c>
      <c r="Q51" s="22">
        <v>8.0660000000000003E-3</v>
      </c>
      <c r="R51" s="22">
        <v>7.1850000000000004E-3</v>
      </c>
      <c r="S51" s="22">
        <v>6.4599999999999996E-3</v>
      </c>
      <c r="T51" s="22">
        <v>5.5209999999999999E-3</v>
      </c>
      <c r="U51" s="22">
        <v>4.352E-3</v>
      </c>
      <c r="V51" s="22">
        <v>3.2550000000000001E-3</v>
      </c>
      <c r="W51" s="22">
        <v>2.1410000000000001E-3</v>
      </c>
      <c r="X51" s="22">
        <v>1.0059999999999999E-3</v>
      </c>
      <c r="Y51" s="67">
        <v>0</v>
      </c>
      <c r="Z51" s="22">
        <v>-7.2499999999999995E-4</v>
      </c>
      <c r="AA51" s="22">
        <v>-1.263E-3</v>
      </c>
      <c r="AB51" s="22">
        <v>-1.678E-3</v>
      </c>
      <c r="AC51" s="22">
        <v>-2.052E-3</v>
      </c>
      <c r="AD51" s="22">
        <v>-2.4220000000000001E-3</v>
      </c>
      <c r="AE51" s="22">
        <v>-2.82E-3</v>
      </c>
      <c r="AF51" s="22">
        <v>-3.2590000000000002E-3</v>
      </c>
      <c r="AG51" s="22">
        <v>-3.6970000000000002E-3</v>
      </c>
      <c r="AH51" s="22">
        <v>-4.1570000000000001E-3</v>
      </c>
      <c r="AI51" s="22">
        <v>-4.5500000000000002E-3</v>
      </c>
      <c r="AJ51" s="22">
        <v>-4.7819999999999998E-3</v>
      </c>
      <c r="AK51" s="22">
        <v>-4.7660000000000003E-3</v>
      </c>
      <c r="AL51" s="22">
        <v>-4.3769999999999998E-3</v>
      </c>
    </row>
    <row r="52" spans="1:38" ht="12.75" customHeight="1" x14ac:dyDescent="0.25">
      <c r="A52" s="22">
        <v>2.8958000000000001E-2</v>
      </c>
      <c r="B52" s="22">
        <v>2.775E-2</v>
      </c>
      <c r="C52" s="22">
        <v>2.6471000000000001E-2</v>
      </c>
      <c r="D52" s="22">
        <v>2.4985E-2</v>
      </c>
      <c r="E52" s="22">
        <v>2.3542E-2</v>
      </c>
      <c r="F52" s="22">
        <v>2.2311999999999999E-2</v>
      </c>
      <c r="G52" s="22">
        <v>2.1163000000000001E-2</v>
      </c>
      <c r="H52" s="22">
        <v>1.9958E-2</v>
      </c>
      <c r="I52" s="22">
        <v>1.8873000000000001E-2</v>
      </c>
      <c r="J52" s="22">
        <v>1.7753999999999999E-2</v>
      </c>
      <c r="K52" s="22">
        <v>1.6309000000000001E-2</v>
      </c>
      <c r="L52" s="22">
        <v>1.4855999999999999E-2</v>
      </c>
      <c r="M52" s="22">
        <v>1.3356E-2</v>
      </c>
      <c r="N52" s="22">
        <v>1.1983000000000001E-2</v>
      </c>
      <c r="O52" s="22">
        <v>1.0519000000000001E-2</v>
      </c>
      <c r="P52" s="22">
        <v>9.2060000000000006E-3</v>
      </c>
      <c r="Q52" s="22">
        <v>8.1390000000000004E-3</v>
      </c>
      <c r="R52" s="22">
        <v>7.254E-3</v>
      </c>
      <c r="S52" s="22">
        <v>6.5300000000000002E-3</v>
      </c>
      <c r="T52" s="22">
        <v>5.5630000000000002E-3</v>
      </c>
      <c r="U52" s="22">
        <v>4.3220000000000003E-3</v>
      </c>
      <c r="V52" s="22">
        <v>3.2390000000000001E-3</v>
      </c>
      <c r="W52" s="22">
        <v>2.1299999999999999E-3</v>
      </c>
      <c r="X52" s="22">
        <v>9.9400000000000009E-4</v>
      </c>
      <c r="Y52" s="67">
        <v>0</v>
      </c>
      <c r="Z52" s="22">
        <v>-7.5500000000000003E-4</v>
      </c>
      <c r="AA52" s="22">
        <v>-1.3389999999999999E-3</v>
      </c>
      <c r="AB52" s="22">
        <v>-1.722E-3</v>
      </c>
      <c r="AC52" s="22">
        <v>-2.0939999999999999E-3</v>
      </c>
      <c r="AD52" s="22">
        <v>-2.4489999999999998E-3</v>
      </c>
      <c r="AE52" s="22">
        <v>-2.7989999999999998E-3</v>
      </c>
      <c r="AF52" s="22">
        <v>-3.225E-3</v>
      </c>
      <c r="AG52" s="22">
        <v>-3.7160000000000001E-3</v>
      </c>
      <c r="AH52" s="22">
        <v>-4.2040000000000003E-3</v>
      </c>
      <c r="AI52" s="22">
        <v>-4.6299999999999996E-3</v>
      </c>
      <c r="AJ52" s="22">
        <v>-4.9119999999999997E-3</v>
      </c>
      <c r="AK52" s="22">
        <v>-4.9049999999999996E-3</v>
      </c>
      <c r="AL52" s="22">
        <v>-4.5059999999999996E-3</v>
      </c>
    </row>
    <row r="53" spans="1:38" ht="12.75" customHeight="1" x14ac:dyDescent="0.25">
      <c r="A53" s="22">
        <v>2.9177000000000002E-2</v>
      </c>
      <c r="B53" s="22">
        <v>2.7976999999999998E-2</v>
      </c>
      <c r="C53" s="22">
        <v>2.6644999999999999E-2</v>
      </c>
      <c r="D53" s="22">
        <v>2.5152000000000001E-2</v>
      </c>
      <c r="E53" s="22">
        <v>2.3717999999999999E-2</v>
      </c>
      <c r="F53" s="22">
        <v>2.2433000000000002E-2</v>
      </c>
      <c r="G53" s="22">
        <v>2.1273E-2</v>
      </c>
      <c r="H53" s="22">
        <v>2.0086E-2</v>
      </c>
      <c r="I53" s="22">
        <v>1.9015000000000001E-2</v>
      </c>
      <c r="J53" s="22">
        <v>1.7937000000000002E-2</v>
      </c>
      <c r="K53" s="22">
        <v>1.6566999999999998E-2</v>
      </c>
      <c r="L53" s="22">
        <v>1.498E-2</v>
      </c>
      <c r="M53" s="22">
        <v>1.349E-2</v>
      </c>
      <c r="N53" s="22">
        <v>1.209E-2</v>
      </c>
      <c r="O53" s="22">
        <v>1.0661E-2</v>
      </c>
      <c r="P53" s="22">
        <v>9.2820000000000003E-3</v>
      </c>
      <c r="Q53" s="22">
        <v>8.1899999999999994E-3</v>
      </c>
      <c r="R53" s="22">
        <v>7.3359999999999996E-3</v>
      </c>
      <c r="S53" s="22">
        <v>6.5989999999999998E-3</v>
      </c>
      <c r="T53" s="22">
        <v>5.6519999999999999E-3</v>
      </c>
      <c r="U53" s="22">
        <v>4.4320000000000002E-3</v>
      </c>
      <c r="V53" s="22">
        <v>3.264E-3</v>
      </c>
      <c r="W53" s="22">
        <v>2.14E-3</v>
      </c>
      <c r="X53" s="22">
        <v>1.0169999999999999E-3</v>
      </c>
      <c r="Y53" s="67">
        <v>0</v>
      </c>
      <c r="Z53" s="22">
        <v>-7.3899999999999997E-4</v>
      </c>
      <c r="AA53" s="22">
        <v>-1.333E-3</v>
      </c>
      <c r="AB53" s="22">
        <v>-1.7979999999999999E-3</v>
      </c>
      <c r="AC53" s="22">
        <v>-2.1700000000000001E-3</v>
      </c>
      <c r="AD53" s="22">
        <v>-2.5209999999999998E-3</v>
      </c>
      <c r="AE53" s="22">
        <v>-2.9220000000000001E-3</v>
      </c>
      <c r="AF53" s="22">
        <v>-3.333E-3</v>
      </c>
      <c r="AG53" s="22">
        <v>-3.8110000000000002E-3</v>
      </c>
      <c r="AH53" s="22">
        <v>-4.3030000000000004E-3</v>
      </c>
      <c r="AI53" s="22">
        <v>-4.7159999999999997E-3</v>
      </c>
      <c r="AJ53" s="22">
        <v>-5.012E-3</v>
      </c>
      <c r="AK53" s="22">
        <v>-5.0090000000000004E-3</v>
      </c>
      <c r="AL53" s="22">
        <v>-4.6030000000000003E-3</v>
      </c>
    </row>
    <row r="54" spans="1:38" ht="12.75" customHeight="1" x14ac:dyDescent="0.25">
      <c r="A54" s="22">
        <v>2.9278999999999999E-2</v>
      </c>
      <c r="B54" s="22">
        <v>2.7966999999999999E-2</v>
      </c>
      <c r="C54" s="22">
        <v>2.6689000000000001E-2</v>
      </c>
      <c r="D54" s="22">
        <v>2.5132999999999999E-2</v>
      </c>
      <c r="E54" s="22">
        <v>2.3723000000000001E-2</v>
      </c>
      <c r="F54" s="22">
        <v>2.2527999999999999E-2</v>
      </c>
      <c r="G54" s="22">
        <v>2.1343999999999998E-2</v>
      </c>
      <c r="H54" s="22">
        <v>2.017E-2</v>
      </c>
      <c r="I54" s="22">
        <v>1.9032E-2</v>
      </c>
      <c r="J54" s="22">
        <v>1.7840000000000002E-2</v>
      </c>
      <c r="K54" s="22">
        <v>1.6433E-2</v>
      </c>
      <c r="L54" s="22">
        <v>1.4978999999999999E-2</v>
      </c>
      <c r="M54" s="22">
        <v>1.3507999999999999E-2</v>
      </c>
      <c r="N54" s="22">
        <v>1.2108000000000001E-2</v>
      </c>
      <c r="O54" s="22">
        <v>1.0659999999999999E-2</v>
      </c>
      <c r="P54" s="22">
        <v>9.3310000000000008E-3</v>
      </c>
      <c r="Q54" s="22">
        <v>8.2279999999999992E-3</v>
      </c>
      <c r="R54" s="22">
        <v>7.3179999999999999E-3</v>
      </c>
      <c r="S54" s="22">
        <v>6.5399999999999998E-3</v>
      </c>
      <c r="T54" s="22">
        <v>5.5760000000000002E-3</v>
      </c>
      <c r="U54" s="22">
        <v>4.3810000000000003E-3</v>
      </c>
      <c r="V54" s="22">
        <v>3.241E-3</v>
      </c>
      <c r="W54" s="22">
        <v>2.1559999999999999E-3</v>
      </c>
      <c r="X54" s="22">
        <v>1.0250000000000001E-3</v>
      </c>
      <c r="Y54" s="67">
        <v>0</v>
      </c>
      <c r="Z54" s="22">
        <v>-7.9699999999999997E-4</v>
      </c>
      <c r="AA54" s="22">
        <v>-1.421E-3</v>
      </c>
      <c r="AB54" s="22">
        <v>-1.91E-3</v>
      </c>
      <c r="AC54" s="22">
        <v>-2.366E-3</v>
      </c>
      <c r="AD54" s="22">
        <v>-2.81E-3</v>
      </c>
      <c r="AE54" s="22">
        <v>-3.2439999999999999E-3</v>
      </c>
      <c r="AF54" s="22">
        <v>-3.6970000000000002E-3</v>
      </c>
      <c r="AG54" s="22">
        <v>-4.1729999999999996E-3</v>
      </c>
      <c r="AH54" s="22">
        <v>-4.6490000000000004E-3</v>
      </c>
      <c r="AI54" s="22">
        <v>-5.0610000000000004E-3</v>
      </c>
      <c r="AJ54" s="22">
        <v>-5.3359999999999996E-3</v>
      </c>
      <c r="AK54" s="22">
        <v>-5.3080000000000002E-3</v>
      </c>
      <c r="AL54" s="22">
        <v>-4.9370000000000004E-3</v>
      </c>
    </row>
    <row r="55" spans="1:38" ht="12.75" customHeight="1" x14ac:dyDescent="0.25">
      <c r="A55" s="22">
        <v>2.9440000000000001E-2</v>
      </c>
      <c r="B55" s="22">
        <v>2.8247999999999999E-2</v>
      </c>
      <c r="C55" s="22">
        <v>2.6973E-2</v>
      </c>
      <c r="D55" s="22">
        <v>2.5465000000000002E-2</v>
      </c>
      <c r="E55" s="22">
        <v>2.4015999999999999E-2</v>
      </c>
      <c r="F55" s="22">
        <v>2.2702E-2</v>
      </c>
      <c r="G55" s="22">
        <v>2.1530000000000001E-2</v>
      </c>
      <c r="H55" s="22">
        <v>2.0327000000000001E-2</v>
      </c>
      <c r="I55" s="22">
        <v>1.9236E-2</v>
      </c>
      <c r="J55" s="22">
        <v>1.806E-2</v>
      </c>
      <c r="K55" s="22">
        <v>1.6737999999999999E-2</v>
      </c>
      <c r="L55" s="22">
        <v>1.5271E-2</v>
      </c>
      <c r="M55" s="22">
        <v>1.3820000000000001E-2</v>
      </c>
      <c r="N55" s="22">
        <v>1.2446E-2</v>
      </c>
      <c r="O55" s="22">
        <v>1.1011E-2</v>
      </c>
      <c r="P55" s="22">
        <v>9.6690000000000005E-3</v>
      </c>
      <c r="Q55" s="22">
        <v>8.5489999999999993E-3</v>
      </c>
      <c r="R55" s="22">
        <v>7.6410000000000002E-3</v>
      </c>
      <c r="S55" s="22">
        <v>6.868E-3</v>
      </c>
      <c r="T55" s="22">
        <v>5.8809999999999999E-3</v>
      </c>
      <c r="U55" s="22">
        <v>4.633E-3</v>
      </c>
      <c r="V55" s="22">
        <v>3.4480000000000001E-3</v>
      </c>
      <c r="W55" s="22">
        <v>2.2799999999999999E-3</v>
      </c>
      <c r="X55" s="22">
        <v>1.0870000000000001E-3</v>
      </c>
      <c r="Y55" s="67">
        <v>0</v>
      </c>
      <c r="Z55" s="22">
        <v>-7.8200000000000003E-4</v>
      </c>
      <c r="AA55" s="22">
        <v>-1.384E-3</v>
      </c>
      <c r="AB55" s="22">
        <v>-1.861E-3</v>
      </c>
      <c r="AC55" s="22">
        <v>-2.2720000000000001E-3</v>
      </c>
      <c r="AD55" s="22">
        <v>-2.7200000000000002E-3</v>
      </c>
      <c r="AE55" s="22">
        <v>-3.1459999999999999E-3</v>
      </c>
      <c r="AF55" s="22">
        <v>-3.5990000000000002E-3</v>
      </c>
      <c r="AG55" s="22">
        <v>-4.1000000000000003E-3</v>
      </c>
      <c r="AH55" s="22">
        <v>-4.594E-3</v>
      </c>
      <c r="AI55" s="22">
        <v>-5.0000000000000001E-3</v>
      </c>
      <c r="AJ55" s="22">
        <v>-5.2589999999999998E-3</v>
      </c>
      <c r="AK55" s="22">
        <v>-5.2719999999999998E-3</v>
      </c>
      <c r="AL55" s="22">
        <v>-4.8799999999999998E-3</v>
      </c>
    </row>
    <row r="56" spans="1:38" ht="12.75" customHeight="1" x14ac:dyDescent="0.25">
      <c r="A56" s="22">
        <v>2.9582000000000001E-2</v>
      </c>
      <c r="B56" s="22">
        <v>2.8330999999999999E-2</v>
      </c>
      <c r="C56" s="22">
        <v>2.6983E-2</v>
      </c>
      <c r="D56" s="22">
        <v>2.5396999999999999E-2</v>
      </c>
      <c r="E56" s="22">
        <v>2.3993E-2</v>
      </c>
      <c r="F56" s="22">
        <v>2.2734999999999998E-2</v>
      </c>
      <c r="G56" s="22">
        <v>2.1583999999999999E-2</v>
      </c>
      <c r="H56" s="22">
        <v>2.0428999999999999E-2</v>
      </c>
      <c r="I56" s="22">
        <v>1.9347E-2</v>
      </c>
      <c r="J56" s="22">
        <v>1.8218000000000002E-2</v>
      </c>
      <c r="K56" s="22">
        <v>1.6840999999999998E-2</v>
      </c>
      <c r="L56" s="22">
        <v>1.5377999999999999E-2</v>
      </c>
      <c r="M56" s="22">
        <v>1.3795E-2</v>
      </c>
      <c r="N56" s="22">
        <v>1.2373E-2</v>
      </c>
      <c r="O56" s="22">
        <v>1.0871E-2</v>
      </c>
      <c r="P56" s="22">
        <v>9.4990000000000005E-3</v>
      </c>
      <c r="Q56" s="22">
        <v>8.3870000000000004E-3</v>
      </c>
      <c r="R56" s="22">
        <v>7.4739999999999997E-3</v>
      </c>
      <c r="S56" s="22">
        <v>6.6870000000000002E-3</v>
      </c>
      <c r="T56" s="22">
        <v>5.7130000000000002E-3</v>
      </c>
      <c r="U56" s="22">
        <v>4.4869999999999997E-3</v>
      </c>
      <c r="V56" s="22">
        <v>3.3419999999999999E-3</v>
      </c>
      <c r="W56" s="22">
        <v>2.196E-3</v>
      </c>
      <c r="X56" s="22">
        <v>1.024E-3</v>
      </c>
      <c r="Y56" s="67">
        <v>0</v>
      </c>
      <c r="Z56" s="22">
        <v>-7.8899999999999999E-4</v>
      </c>
      <c r="AA56" s="22">
        <v>-1.403E-3</v>
      </c>
      <c r="AB56" s="22">
        <v>-1.8959999999999999E-3</v>
      </c>
      <c r="AC56" s="22">
        <v>-2.366E-3</v>
      </c>
      <c r="AD56" s="22">
        <v>-2.8059999999999999E-3</v>
      </c>
      <c r="AE56" s="22">
        <v>-3.3140000000000001E-3</v>
      </c>
      <c r="AF56" s="22">
        <v>-3.7810000000000001E-3</v>
      </c>
      <c r="AG56" s="22">
        <v>-4.2599999999999999E-3</v>
      </c>
      <c r="AH56" s="22">
        <v>-4.7569999999999999E-3</v>
      </c>
      <c r="AI56" s="22">
        <v>-5.1809999999999998E-3</v>
      </c>
      <c r="AJ56" s="22">
        <v>-5.4140000000000004E-3</v>
      </c>
      <c r="AK56" s="22">
        <v>-5.4050000000000001E-3</v>
      </c>
      <c r="AL56" s="22">
        <v>-5.0590000000000001E-3</v>
      </c>
    </row>
    <row r="57" spans="1:38" ht="12.75" customHeight="1" x14ac:dyDescent="0.25">
      <c r="A57" s="22">
        <v>2.9672E-2</v>
      </c>
      <c r="B57" s="22">
        <v>2.8483000000000001E-2</v>
      </c>
      <c r="C57" s="22">
        <v>2.7099999999999999E-2</v>
      </c>
      <c r="D57" s="22">
        <v>2.5530000000000001E-2</v>
      </c>
      <c r="E57" s="22">
        <v>2.4074999999999999E-2</v>
      </c>
      <c r="F57" s="22">
        <v>2.2807999999999998E-2</v>
      </c>
      <c r="G57" s="22">
        <v>2.1569999999999999E-2</v>
      </c>
      <c r="H57" s="22">
        <v>2.0330999999999998E-2</v>
      </c>
      <c r="I57" s="22">
        <v>1.9212E-2</v>
      </c>
      <c r="J57" s="22">
        <v>1.8085E-2</v>
      </c>
      <c r="K57" s="22">
        <v>1.6716000000000002E-2</v>
      </c>
      <c r="L57" s="22">
        <v>1.5257E-2</v>
      </c>
      <c r="M57" s="22">
        <v>1.3805E-2</v>
      </c>
      <c r="N57" s="22">
        <v>1.2413E-2</v>
      </c>
      <c r="O57" s="22">
        <v>1.0978999999999999E-2</v>
      </c>
      <c r="P57" s="22">
        <v>9.6170000000000005E-3</v>
      </c>
      <c r="Q57" s="22">
        <v>8.4659999999999996E-3</v>
      </c>
      <c r="R57" s="22">
        <v>7.5820000000000002E-3</v>
      </c>
      <c r="S57" s="22">
        <v>6.7190000000000001E-3</v>
      </c>
      <c r="T57" s="22">
        <v>5.7609999999999996E-3</v>
      </c>
      <c r="U57" s="22">
        <v>4.535E-3</v>
      </c>
      <c r="V57" s="22">
        <v>3.346E-3</v>
      </c>
      <c r="W57" s="22">
        <v>2.2550000000000001E-3</v>
      </c>
      <c r="X57" s="22">
        <v>1.052E-3</v>
      </c>
      <c r="Y57" s="67">
        <v>0</v>
      </c>
      <c r="Z57" s="22">
        <v>-7.9299999999999998E-4</v>
      </c>
      <c r="AA57" s="22">
        <v>-1.472E-3</v>
      </c>
      <c r="AB57" s="22">
        <v>-1.9530000000000001E-3</v>
      </c>
      <c r="AC57" s="22">
        <v>-2.4250000000000001E-3</v>
      </c>
      <c r="AD57" s="22">
        <v>-2.8939999999999999E-3</v>
      </c>
      <c r="AE57" s="22">
        <v>-3.3310000000000002E-3</v>
      </c>
      <c r="AF57" s="22">
        <v>-3.8080000000000002E-3</v>
      </c>
      <c r="AG57" s="22">
        <v>-4.3239999999999997E-3</v>
      </c>
      <c r="AH57" s="22">
        <v>-4.8139999999999997E-3</v>
      </c>
      <c r="AI57" s="22">
        <v>-5.2300000000000003E-3</v>
      </c>
      <c r="AJ57" s="22">
        <v>-5.5300000000000002E-3</v>
      </c>
      <c r="AK57" s="22">
        <v>-5.4970000000000001E-3</v>
      </c>
      <c r="AL57" s="22">
        <v>-5.1330000000000004E-3</v>
      </c>
    </row>
    <row r="58" spans="1:38" ht="12.75" customHeight="1" x14ac:dyDescent="0.25">
      <c r="A58" s="22">
        <v>2.9555000000000001E-2</v>
      </c>
      <c r="B58" s="22">
        <v>2.8240000000000001E-2</v>
      </c>
      <c r="C58" s="22">
        <v>2.6932999999999999E-2</v>
      </c>
      <c r="D58" s="22">
        <v>2.5411E-2</v>
      </c>
      <c r="E58" s="22">
        <v>2.3931000000000001E-2</v>
      </c>
      <c r="F58" s="22">
        <v>2.2655000000000002E-2</v>
      </c>
      <c r="G58" s="22">
        <v>2.1519E-2</v>
      </c>
      <c r="H58" s="22">
        <v>2.0322E-2</v>
      </c>
      <c r="I58" s="22">
        <v>1.9199999999999998E-2</v>
      </c>
      <c r="J58" s="22">
        <v>1.8057E-2</v>
      </c>
      <c r="K58" s="22">
        <v>1.6750999999999999E-2</v>
      </c>
      <c r="L58" s="22">
        <v>1.5324000000000001E-2</v>
      </c>
      <c r="M58" s="22">
        <v>1.3847E-2</v>
      </c>
      <c r="N58" s="22">
        <v>1.2459E-2</v>
      </c>
      <c r="O58" s="22">
        <v>1.0997E-2</v>
      </c>
      <c r="P58" s="22">
        <v>9.6010000000000002E-3</v>
      </c>
      <c r="Q58" s="22">
        <v>8.4880000000000008E-3</v>
      </c>
      <c r="R58" s="22">
        <v>7.587E-3</v>
      </c>
      <c r="S58" s="22">
        <v>6.842E-3</v>
      </c>
      <c r="T58" s="22">
        <v>5.8349999999999999E-3</v>
      </c>
      <c r="U58" s="22">
        <v>4.5539999999999999E-3</v>
      </c>
      <c r="V58" s="22">
        <v>3.4229999999999998E-3</v>
      </c>
      <c r="W58" s="22">
        <v>2.2620000000000001E-3</v>
      </c>
      <c r="X58" s="22">
        <v>1.0499999999999999E-3</v>
      </c>
      <c r="Y58" s="67">
        <v>0</v>
      </c>
      <c r="Z58" s="22">
        <v>-7.6599999999999997E-4</v>
      </c>
      <c r="AA58" s="22">
        <v>-1.369E-3</v>
      </c>
      <c r="AB58" s="22">
        <v>-1.8860000000000001E-3</v>
      </c>
      <c r="AC58" s="22">
        <v>-2.3679999999999999E-3</v>
      </c>
      <c r="AD58" s="22">
        <v>-2.8549999999999999E-3</v>
      </c>
      <c r="AE58" s="22">
        <v>-3.362E-3</v>
      </c>
      <c r="AF58" s="22">
        <v>-3.836E-3</v>
      </c>
      <c r="AG58" s="22">
        <v>-4.3499999999999997E-3</v>
      </c>
      <c r="AH58" s="22">
        <v>-4.8830000000000002E-3</v>
      </c>
      <c r="AI58" s="22">
        <v>-5.2900000000000004E-3</v>
      </c>
      <c r="AJ58" s="22">
        <v>-5.5360000000000001E-3</v>
      </c>
      <c r="AK58" s="22">
        <v>-5.5510000000000004E-3</v>
      </c>
      <c r="AL58" s="22">
        <v>-5.1619999999999999E-3</v>
      </c>
    </row>
    <row r="59" spans="1:38" ht="12.75" customHeight="1" x14ac:dyDescent="0.25">
      <c r="A59" s="22">
        <v>2.9676000000000001E-2</v>
      </c>
      <c r="B59" s="22">
        <v>2.8375000000000001E-2</v>
      </c>
      <c r="C59" s="22">
        <v>2.7033000000000001E-2</v>
      </c>
      <c r="D59" s="22">
        <v>2.5419000000000001E-2</v>
      </c>
      <c r="E59" s="22">
        <v>2.3956999999999999E-2</v>
      </c>
      <c r="F59" s="22">
        <v>2.2667E-2</v>
      </c>
      <c r="G59" s="22">
        <v>2.1458999999999999E-2</v>
      </c>
      <c r="H59" s="22">
        <v>2.0347000000000001E-2</v>
      </c>
      <c r="I59" s="22">
        <v>1.9269999999999999E-2</v>
      </c>
      <c r="J59" s="22">
        <v>1.8193000000000001E-2</v>
      </c>
      <c r="K59" s="22">
        <v>1.6799000000000001E-2</v>
      </c>
      <c r="L59" s="22">
        <v>1.5344E-2</v>
      </c>
      <c r="M59" s="22">
        <v>1.3795999999999999E-2</v>
      </c>
      <c r="N59" s="22">
        <v>1.2428E-2</v>
      </c>
      <c r="O59" s="22">
        <v>1.0976E-2</v>
      </c>
      <c r="P59" s="22">
        <v>9.6399999999999993E-3</v>
      </c>
      <c r="Q59" s="22">
        <v>8.5280000000000009E-3</v>
      </c>
      <c r="R59" s="22">
        <v>7.5640000000000004E-3</v>
      </c>
      <c r="S59" s="22">
        <v>6.7590000000000003E-3</v>
      </c>
      <c r="T59" s="22">
        <v>5.7720000000000002E-3</v>
      </c>
      <c r="U59" s="22">
        <v>4.5389999999999996E-3</v>
      </c>
      <c r="V59" s="22">
        <v>3.3709999999999999E-3</v>
      </c>
      <c r="W59" s="22">
        <v>2.2079999999999999E-3</v>
      </c>
      <c r="X59" s="22">
        <v>1.036E-3</v>
      </c>
      <c r="Y59" s="67">
        <v>0</v>
      </c>
      <c r="Z59" s="22">
        <v>-8.0199999999999998E-4</v>
      </c>
      <c r="AA59" s="22">
        <v>-1.4890000000000001E-3</v>
      </c>
      <c r="AB59" s="22">
        <v>-1.993E-3</v>
      </c>
      <c r="AC59" s="22">
        <v>-2.5439999999999998E-3</v>
      </c>
      <c r="AD59" s="22">
        <v>-3.0240000000000002E-3</v>
      </c>
      <c r="AE59" s="22">
        <v>-3.5460000000000001E-3</v>
      </c>
      <c r="AF59" s="22">
        <v>-4.0159999999999996E-3</v>
      </c>
      <c r="AG59" s="22">
        <v>-4.5360000000000001E-3</v>
      </c>
      <c r="AH59" s="22">
        <v>-5.0270000000000002E-3</v>
      </c>
      <c r="AI59" s="22">
        <v>-5.4450000000000002E-3</v>
      </c>
      <c r="AJ59" s="22">
        <v>-5.7299999999999999E-3</v>
      </c>
      <c r="AK59" s="22">
        <v>-5.6820000000000004E-3</v>
      </c>
      <c r="AL59" s="22">
        <v>-5.3790000000000001E-3</v>
      </c>
    </row>
    <row r="60" spans="1:38" ht="12.75" customHeight="1" x14ac:dyDescent="0.25">
      <c r="A60" s="22">
        <v>2.9596000000000001E-2</v>
      </c>
      <c r="B60" s="22">
        <v>2.8334000000000002E-2</v>
      </c>
      <c r="C60" s="22">
        <v>2.6941E-2</v>
      </c>
      <c r="D60" s="22">
        <v>2.5409000000000001E-2</v>
      </c>
      <c r="E60" s="22">
        <v>2.4021000000000001E-2</v>
      </c>
      <c r="F60" s="22">
        <v>2.281E-2</v>
      </c>
      <c r="G60" s="22">
        <v>2.1631000000000001E-2</v>
      </c>
      <c r="H60" s="22">
        <v>2.0403000000000001E-2</v>
      </c>
      <c r="I60" s="22">
        <v>1.9283999999999999E-2</v>
      </c>
      <c r="J60" s="22">
        <v>1.8113000000000001E-2</v>
      </c>
      <c r="K60" s="22">
        <v>1.6788999999999998E-2</v>
      </c>
      <c r="L60" s="22">
        <v>1.5337999999999999E-2</v>
      </c>
      <c r="M60" s="22">
        <v>1.3978000000000001E-2</v>
      </c>
      <c r="N60" s="22">
        <v>1.2567999999999999E-2</v>
      </c>
      <c r="O60" s="22">
        <v>1.1135000000000001E-2</v>
      </c>
      <c r="P60" s="22">
        <v>9.7310000000000001E-3</v>
      </c>
      <c r="Q60" s="22">
        <v>8.5590000000000006E-3</v>
      </c>
      <c r="R60" s="22">
        <v>7.6750000000000004E-3</v>
      </c>
      <c r="S60" s="22">
        <v>6.8310000000000003E-3</v>
      </c>
      <c r="T60" s="22">
        <v>5.8190000000000004E-3</v>
      </c>
      <c r="U60" s="22">
        <v>4.5779999999999996E-3</v>
      </c>
      <c r="V60" s="22">
        <v>3.4359999999999998E-3</v>
      </c>
      <c r="W60" s="22">
        <v>2.3270000000000001E-3</v>
      </c>
      <c r="X60" s="22">
        <v>1.065E-3</v>
      </c>
      <c r="Y60" s="67">
        <v>0</v>
      </c>
      <c r="Z60" s="22">
        <v>-7.2900000000000005E-4</v>
      </c>
      <c r="AA60" s="22">
        <v>-1.372E-3</v>
      </c>
      <c r="AB60" s="22">
        <v>-1.8910000000000001E-3</v>
      </c>
      <c r="AC60" s="22">
        <v>-2.395E-3</v>
      </c>
      <c r="AD60" s="22">
        <v>-2.892E-3</v>
      </c>
      <c r="AE60" s="22">
        <v>-3.3709999999999999E-3</v>
      </c>
      <c r="AF60" s="22">
        <v>-3.8709999999999999E-3</v>
      </c>
      <c r="AG60" s="22">
        <v>-4.4209999999999996E-3</v>
      </c>
      <c r="AH60" s="22">
        <v>-4.9069999999999999E-3</v>
      </c>
      <c r="AI60" s="22">
        <v>-5.3229999999999996E-3</v>
      </c>
      <c r="AJ60" s="22">
        <v>-5.6579999999999998E-3</v>
      </c>
      <c r="AK60" s="22">
        <v>-5.6340000000000001E-3</v>
      </c>
      <c r="AL60" s="22">
        <v>-5.2570000000000004E-3</v>
      </c>
    </row>
    <row r="61" spans="1:38" ht="12.75" customHeight="1" x14ac:dyDescent="0.25">
      <c r="A61" s="22">
        <v>2.9685E-2</v>
      </c>
      <c r="B61" s="22">
        <v>2.844E-2</v>
      </c>
      <c r="C61" s="22">
        <v>2.7067999999999998E-2</v>
      </c>
      <c r="D61" s="22">
        <v>2.5485000000000001E-2</v>
      </c>
      <c r="E61" s="22">
        <v>2.3966000000000001E-2</v>
      </c>
      <c r="F61" s="22">
        <v>2.2653E-2</v>
      </c>
      <c r="G61" s="22">
        <v>2.1482999999999999E-2</v>
      </c>
      <c r="H61" s="22">
        <v>2.0351999999999999E-2</v>
      </c>
      <c r="I61" s="22">
        <v>1.9276999999999999E-2</v>
      </c>
      <c r="J61" s="22">
        <v>1.8141000000000001E-2</v>
      </c>
      <c r="K61" s="22">
        <v>1.6830999999999999E-2</v>
      </c>
      <c r="L61" s="22">
        <v>1.5441E-2</v>
      </c>
      <c r="M61" s="22">
        <v>1.3927E-2</v>
      </c>
      <c r="N61" s="22">
        <v>1.2489999999999999E-2</v>
      </c>
      <c r="O61" s="22">
        <v>1.1013999999999999E-2</v>
      </c>
      <c r="P61" s="22">
        <v>9.5980000000000006E-3</v>
      </c>
      <c r="Q61" s="22">
        <v>8.5039999999999994E-3</v>
      </c>
      <c r="R61" s="22">
        <v>7.5820000000000002E-3</v>
      </c>
      <c r="S61" s="22">
        <v>6.8399999999999997E-3</v>
      </c>
      <c r="T61" s="22">
        <v>5.7809999999999997E-3</v>
      </c>
      <c r="U61" s="22">
        <v>4.5209999999999998E-3</v>
      </c>
      <c r="V61" s="22">
        <v>3.4169999999999999E-3</v>
      </c>
      <c r="W61" s="22">
        <v>2.2390000000000001E-3</v>
      </c>
      <c r="X61" s="22">
        <v>1.01E-3</v>
      </c>
      <c r="Y61" s="67">
        <v>0</v>
      </c>
      <c r="Z61" s="22">
        <v>-7.6000000000000004E-4</v>
      </c>
      <c r="AA61" s="22">
        <v>-1.3630000000000001E-3</v>
      </c>
      <c r="AB61" s="22">
        <v>-1.8860000000000001E-3</v>
      </c>
      <c r="AC61" s="22">
        <v>-2.3909999999999999E-3</v>
      </c>
      <c r="AD61" s="22">
        <v>-2.9529999999999999E-3</v>
      </c>
      <c r="AE61" s="22">
        <v>-3.4970000000000001E-3</v>
      </c>
      <c r="AF61" s="22">
        <v>-3.9960000000000004E-3</v>
      </c>
      <c r="AG61" s="22">
        <v>-4.5149999999999999E-3</v>
      </c>
      <c r="AH61" s="22">
        <v>-5.0419999999999996E-3</v>
      </c>
      <c r="AI61" s="22">
        <v>-5.4920000000000004E-3</v>
      </c>
      <c r="AJ61" s="22">
        <v>-5.6829999999999997E-3</v>
      </c>
      <c r="AK61" s="22">
        <v>-5.7489999999999998E-3</v>
      </c>
      <c r="AL61" s="22">
        <v>-5.3639999999999998E-3</v>
      </c>
    </row>
    <row r="62" spans="1:38" ht="12.75" customHeight="1" x14ac:dyDescent="0.25">
      <c r="A62" s="22">
        <v>2.9866E-2</v>
      </c>
      <c r="B62" s="22">
        <v>2.844E-2</v>
      </c>
      <c r="C62" s="22">
        <v>2.7042E-2</v>
      </c>
      <c r="D62" s="22">
        <v>2.5392000000000001E-2</v>
      </c>
      <c r="E62" s="22">
        <v>2.3951E-2</v>
      </c>
      <c r="F62" s="22">
        <v>2.2658999999999999E-2</v>
      </c>
      <c r="G62" s="22">
        <v>2.1441000000000002E-2</v>
      </c>
      <c r="H62" s="22">
        <v>2.0310000000000002E-2</v>
      </c>
      <c r="I62" s="22">
        <v>1.9216E-2</v>
      </c>
      <c r="J62" s="22">
        <v>1.8169999999999999E-2</v>
      </c>
      <c r="K62" s="22">
        <v>1.6752E-2</v>
      </c>
      <c r="L62" s="22">
        <v>1.5245E-2</v>
      </c>
      <c r="M62" s="22">
        <v>1.3742000000000001E-2</v>
      </c>
      <c r="N62" s="22">
        <v>1.2402E-2</v>
      </c>
      <c r="O62" s="22">
        <v>1.094E-2</v>
      </c>
      <c r="P62" s="22">
        <v>9.6399999999999993E-3</v>
      </c>
      <c r="Q62" s="22">
        <v>8.4869999999999998E-3</v>
      </c>
      <c r="R62" s="22">
        <v>7.5009999999999999E-3</v>
      </c>
      <c r="S62" s="22">
        <v>6.6179999999999998E-3</v>
      </c>
      <c r="T62" s="22">
        <v>5.653E-3</v>
      </c>
      <c r="U62" s="22">
        <v>4.4759999999999999E-3</v>
      </c>
      <c r="V62" s="22">
        <v>3.3140000000000001E-3</v>
      </c>
      <c r="W62" s="22">
        <v>2.2009999999999998E-3</v>
      </c>
      <c r="X62" s="22">
        <v>1.011E-3</v>
      </c>
      <c r="Y62" s="67">
        <v>0</v>
      </c>
      <c r="Z62" s="22">
        <v>-7.6000000000000004E-4</v>
      </c>
      <c r="AA62" s="22">
        <v>-1.459E-3</v>
      </c>
      <c r="AB62" s="22">
        <v>-1.9680000000000001E-3</v>
      </c>
      <c r="AC62" s="22">
        <v>-2.5230000000000001E-3</v>
      </c>
      <c r="AD62" s="22">
        <v>-3.0119999999999999E-3</v>
      </c>
      <c r="AE62" s="22">
        <v>-3.5439999999999998E-3</v>
      </c>
      <c r="AF62" s="22">
        <v>-4.0460000000000001E-3</v>
      </c>
      <c r="AG62" s="22">
        <v>-4.5789999999999997E-3</v>
      </c>
      <c r="AH62" s="22">
        <v>-5.0829999999999998E-3</v>
      </c>
      <c r="AI62" s="22">
        <v>-5.5069999999999997E-3</v>
      </c>
      <c r="AJ62" s="22">
        <v>-5.8300000000000001E-3</v>
      </c>
      <c r="AK62" s="22">
        <v>-5.7840000000000001E-3</v>
      </c>
      <c r="AL62" s="22">
        <v>-5.5019999999999999E-3</v>
      </c>
    </row>
    <row r="63" spans="1:38" ht="12.75" customHeight="1" x14ac:dyDescent="0.25">
      <c r="A63" s="22">
        <v>2.9398000000000001E-2</v>
      </c>
      <c r="B63" s="22">
        <v>2.8139000000000001E-2</v>
      </c>
      <c r="C63" s="22">
        <v>2.6734999999999998E-2</v>
      </c>
      <c r="D63" s="22">
        <v>2.5218000000000001E-2</v>
      </c>
      <c r="E63" s="22">
        <v>2.3817000000000001E-2</v>
      </c>
      <c r="F63" s="22">
        <v>2.2586999999999999E-2</v>
      </c>
      <c r="G63" s="22">
        <v>2.1429E-2</v>
      </c>
      <c r="H63" s="22">
        <v>2.0136999999999999E-2</v>
      </c>
      <c r="I63" s="22">
        <v>1.9021E-2</v>
      </c>
      <c r="J63" s="22">
        <v>1.7838E-2</v>
      </c>
      <c r="K63" s="22">
        <v>1.6590000000000001E-2</v>
      </c>
      <c r="L63" s="22">
        <v>1.521E-2</v>
      </c>
      <c r="M63" s="22">
        <v>1.3893000000000001E-2</v>
      </c>
      <c r="N63" s="22">
        <v>1.2478E-2</v>
      </c>
      <c r="O63" s="22">
        <v>1.0991000000000001E-2</v>
      </c>
      <c r="P63" s="22">
        <v>9.5569999999999995E-3</v>
      </c>
      <c r="Q63" s="22">
        <v>8.3990000000000002E-3</v>
      </c>
      <c r="R63" s="22">
        <v>7.5259999999999997E-3</v>
      </c>
      <c r="S63" s="22">
        <v>6.7099999999999998E-3</v>
      </c>
      <c r="T63" s="22">
        <v>5.7330000000000002E-3</v>
      </c>
      <c r="U63" s="22">
        <v>4.4860000000000004E-3</v>
      </c>
      <c r="V63" s="22">
        <v>3.3630000000000001E-3</v>
      </c>
      <c r="W63" s="22">
        <v>2.2569999999999999E-3</v>
      </c>
      <c r="X63" s="22">
        <v>1.0300000000000001E-3</v>
      </c>
      <c r="Y63" s="67">
        <v>0</v>
      </c>
      <c r="Z63" s="22">
        <v>-6.8800000000000003E-4</v>
      </c>
      <c r="AA63" s="22">
        <v>-1.2979999999999999E-3</v>
      </c>
      <c r="AB63" s="22">
        <v>-1.7910000000000001E-3</v>
      </c>
      <c r="AC63" s="22">
        <v>-2.2799999999999999E-3</v>
      </c>
      <c r="AD63" s="22">
        <v>-2.826E-3</v>
      </c>
      <c r="AE63" s="22">
        <v>-3.326E-3</v>
      </c>
      <c r="AF63" s="22">
        <v>-3.8630000000000001E-3</v>
      </c>
      <c r="AG63" s="22">
        <v>-4.4460000000000003E-3</v>
      </c>
      <c r="AH63" s="22">
        <v>-4.9870000000000001E-3</v>
      </c>
      <c r="AI63" s="22">
        <v>-5.3819999999999996E-3</v>
      </c>
      <c r="AJ63" s="22">
        <v>-5.7159999999999997E-3</v>
      </c>
      <c r="AK63" s="22">
        <v>-5.7540000000000004E-3</v>
      </c>
      <c r="AL63" s="22">
        <v>-5.3330000000000001E-3</v>
      </c>
    </row>
    <row r="64" spans="1:38" ht="12.75" customHeight="1" x14ac:dyDescent="0.25">
      <c r="A64" s="22">
        <v>2.9915000000000001E-2</v>
      </c>
      <c r="B64" s="22">
        <v>2.8537E-2</v>
      </c>
      <c r="C64" s="22">
        <v>2.7123999999999999E-2</v>
      </c>
      <c r="D64" s="22">
        <v>2.5444000000000001E-2</v>
      </c>
      <c r="E64" s="22">
        <v>2.384E-2</v>
      </c>
      <c r="F64" s="22">
        <v>2.2452E-2</v>
      </c>
      <c r="G64" s="22">
        <v>2.1288000000000001E-2</v>
      </c>
      <c r="H64" s="22">
        <v>2.0211E-2</v>
      </c>
      <c r="I64" s="22">
        <v>1.9189999999999999E-2</v>
      </c>
      <c r="J64" s="22">
        <v>1.8100999999999999E-2</v>
      </c>
      <c r="K64" s="22">
        <v>1.6798E-2</v>
      </c>
      <c r="L64" s="22">
        <v>1.5375E-2</v>
      </c>
      <c r="M64" s="22">
        <v>1.3779E-2</v>
      </c>
      <c r="N64" s="22">
        <v>1.2361E-2</v>
      </c>
      <c r="O64" s="22">
        <v>1.0925000000000001E-2</v>
      </c>
      <c r="P64" s="22">
        <v>9.5460000000000007E-3</v>
      </c>
      <c r="Q64" s="22">
        <v>8.4480000000000006E-3</v>
      </c>
      <c r="R64" s="22">
        <v>7.45E-3</v>
      </c>
      <c r="S64" s="22">
        <v>6.7260000000000002E-3</v>
      </c>
      <c r="T64" s="22">
        <v>5.6429999999999996E-3</v>
      </c>
      <c r="U64" s="22">
        <v>4.4600000000000004E-3</v>
      </c>
      <c r="V64" s="22">
        <v>3.3470000000000001E-3</v>
      </c>
      <c r="W64" s="22">
        <v>2.147E-3</v>
      </c>
      <c r="X64" s="22">
        <v>9.9299999999999996E-4</v>
      </c>
      <c r="Y64" s="67">
        <v>0</v>
      </c>
      <c r="Z64" s="22">
        <v>-7.3300000000000004E-4</v>
      </c>
      <c r="AA64" s="22">
        <v>-1.307E-3</v>
      </c>
      <c r="AB64" s="22">
        <v>-1.8500000000000001E-3</v>
      </c>
      <c r="AC64" s="22">
        <v>-2.3640000000000002E-3</v>
      </c>
      <c r="AD64" s="22">
        <v>-2.9060000000000002E-3</v>
      </c>
      <c r="AE64" s="22">
        <v>-3.529E-3</v>
      </c>
      <c r="AF64" s="22">
        <v>-4.0249999999999999E-3</v>
      </c>
      <c r="AG64" s="22">
        <v>-4.5199999999999997E-3</v>
      </c>
      <c r="AH64" s="22">
        <v>-5.0879999999999996E-3</v>
      </c>
      <c r="AI64" s="22">
        <v>-5.5370000000000003E-3</v>
      </c>
      <c r="AJ64" s="22">
        <v>-5.7460000000000002E-3</v>
      </c>
      <c r="AK64" s="22">
        <v>-5.7970000000000001E-3</v>
      </c>
      <c r="AL64" s="22">
        <v>-5.4460000000000003E-3</v>
      </c>
    </row>
    <row r="65" spans="1:38" ht="12.75" customHeight="1" x14ac:dyDescent="0.25">
      <c r="A65" s="22">
        <v>2.9817E-2</v>
      </c>
      <c r="B65" s="22">
        <v>2.8407999999999999E-2</v>
      </c>
      <c r="C65" s="22">
        <v>2.6943999999999999E-2</v>
      </c>
      <c r="D65" s="22">
        <v>2.5253999999999999E-2</v>
      </c>
      <c r="E65" s="22">
        <v>2.3883999999999999E-2</v>
      </c>
      <c r="F65" s="22">
        <v>2.2643E-2</v>
      </c>
      <c r="G65" s="22">
        <v>2.1392999999999999E-2</v>
      </c>
      <c r="H65" s="22">
        <v>2.0178000000000001E-2</v>
      </c>
      <c r="I65" s="22">
        <v>1.9021E-2</v>
      </c>
      <c r="J65" s="22">
        <v>1.7957000000000001E-2</v>
      </c>
      <c r="K65" s="22">
        <v>1.6546000000000002E-2</v>
      </c>
      <c r="L65" s="22">
        <v>1.504E-2</v>
      </c>
      <c r="M65" s="22">
        <v>1.3653E-2</v>
      </c>
      <c r="N65" s="22">
        <v>1.2345E-2</v>
      </c>
      <c r="O65" s="22">
        <v>1.0907E-2</v>
      </c>
      <c r="P65" s="22">
        <v>9.5940000000000001E-3</v>
      </c>
      <c r="Q65" s="22">
        <v>8.3920000000000002E-3</v>
      </c>
      <c r="R65" s="22">
        <v>7.4079999999999997E-3</v>
      </c>
      <c r="S65" s="22">
        <v>6.4640000000000001E-3</v>
      </c>
      <c r="T65" s="22">
        <v>5.5250000000000004E-3</v>
      </c>
      <c r="U65" s="22">
        <v>4.3639999999999998E-3</v>
      </c>
      <c r="V65" s="22">
        <v>3.2200000000000002E-3</v>
      </c>
      <c r="W65" s="22">
        <v>2.1559999999999999E-3</v>
      </c>
      <c r="X65" s="22">
        <v>9.8999999999999999E-4</v>
      </c>
      <c r="Y65" s="67">
        <v>0</v>
      </c>
      <c r="Z65" s="22">
        <v>-7.2599999999999997E-4</v>
      </c>
      <c r="AA65" s="22">
        <v>-1.374E-3</v>
      </c>
      <c r="AB65" s="22">
        <v>-1.8450000000000001E-3</v>
      </c>
      <c r="AC65" s="22">
        <v>-2.392E-3</v>
      </c>
      <c r="AD65" s="22">
        <v>-2.8960000000000001E-3</v>
      </c>
      <c r="AE65" s="22">
        <v>-3.4139999999999999E-3</v>
      </c>
      <c r="AF65" s="22">
        <v>-3.9519999999999998E-3</v>
      </c>
      <c r="AG65" s="22">
        <v>-4.5310000000000003E-3</v>
      </c>
      <c r="AH65" s="22">
        <v>-5.0489999999999997E-3</v>
      </c>
      <c r="AI65" s="22">
        <v>-5.4640000000000001E-3</v>
      </c>
      <c r="AJ65" s="22">
        <v>-5.9030000000000003E-3</v>
      </c>
      <c r="AK65" s="22">
        <v>-5.836E-3</v>
      </c>
      <c r="AL65" s="22">
        <v>-5.5399999999999998E-3</v>
      </c>
    </row>
    <row r="66" spans="1:38" ht="12.75" customHeight="1" x14ac:dyDescent="0.25">
      <c r="A66" s="22">
        <v>2.9586000000000001E-2</v>
      </c>
      <c r="B66" s="22">
        <v>2.8334999999999999E-2</v>
      </c>
      <c r="C66" s="22">
        <v>2.6922000000000001E-2</v>
      </c>
      <c r="D66" s="22">
        <v>2.5381999999999998E-2</v>
      </c>
      <c r="E66" s="22">
        <v>2.3902E-2</v>
      </c>
      <c r="F66" s="22">
        <v>2.2613000000000001E-2</v>
      </c>
      <c r="G66" s="22">
        <v>2.1451999999999999E-2</v>
      </c>
      <c r="H66" s="22">
        <v>2.0185000000000002E-2</v>
      </c>
      <c r="I66" s="22">
        <v>1.9085000000000001E-2</v>
      </c>
      <c r="J66" s="22">
        <v>1.7915E-2</v>
      </c>
      <c r="K66" s="22">
        <v>1.6739E-2</v>
      </c>
      <c r="L66" s="22">
        <v>1.5375E-2</v>
      </c>
      <c r="M66" s="22">
        <v>1.3997000000000001E-2</v>
      </c>
      <c r="N66" s="22">
        <v>1.2539E-2</v>
      </c>
      <c r="O66" s="22">
        <v>1.1025E-2</v>
      </c>
      <c r="P66" s="22">
        <v>9.5139999999999999E-3</v>
      </c>
      <c r="Q66" s="22">
        <v>8.3339999999999994E-3</v>
      </c>
      <c r="R66" s="22">
        <v>7.5100000000000002E-3</v>
      </c>
      <c r="S66" s="22">
        <v>6.7609999999999996E-3</v>
      </c>
      <c r="T66" s="22">
        <v>5.7159999999999997E-3</v>
      </c>
      <c r="U66" s="22">
        <v>4.431E-3</v>
      </c>
      <c r="V66" s="22">
        <v>3.3549999999999999E-3</v>
      </c>
      <c r="W66" s="22">
        <v>2.2030000000000001E-3</v>
      </c>
      <c r="X66" s="22">
        <v>1.0089999999999999E-3</v>
      </c>
      <c r="Y66" s="67">
        <v>0</v>
      </c>
      <c r="Z66" s="22">
        <v>-6.5200000000000002E-4</v>
      </c>
      <c r="AA66" s="22">
        <v>-1.2110000000000001E-3</v>
      </c>
      <c r="AB66" s="22">
        <v>-1.6609999999999999E-3</v>
      </c>
      <c r="AC66" s="22">
        <v>-2.1299999999999999E-3</v>
      </c>
      <c r="AD66" s="22">
        <v>-2.7160000000000001E-3</v>
      </c>
      <c r="AE66" s="22">
        <v>-3.2520000000000001E-3</v>
      </c>
      <c r="AF66" s="22">
        <v>-3.8479999999999999E-3</v>
      </c>
      <c r="AG66" s="22">
        <v>-4.463E-3</v>
      </c>
      <c r="AH66" s="22">
        <v>-5.0429999999999997E-3</v>
      </c>
      <c r="AI66" s="22">
        <v>-5.4520000000000002E-3</v>
      </c>
      <c r="AJ66" s="22">
        <v>-5.705E-3</v>
      </c>
      <c r="AK66" s="22">
        <v>-5.8269999999999997E-3</v>
      </c>
      <c r="AL66" s="22">
        <v>-5.3689999999999996E-3</v>
      </c>
    </row>
    <row r="67" spans="1:38" ht="12.75" customHeight="1" x14ac:dyDescent="0.25">
      <c r="A67" s="22">
        <v>3.0622E-2</v>
      </c>
      <c r="B67" s="22">
        <v>2.9064E-2</v>
      </c>
      <c r="C67" s="22">
        <v>2.7585999999999999E-2</v>
      </c>
      <c r="D67" s="22">
        <v>2.5803E-2</v>
      </c>
      <c r="E67" s="22">
        <v>2.4152E-2</v>
      </c>
      <c r="F67" s="22">
        <v>2.2747E-2</v>
      </c>
      <c r="G67" s="22">
        <v>2.1531999999999999E-2</v>
      </c>
      <c r="H67" s="22">
        <v>2.0478E-2</v>
      </c>
      <c r="I67" s="22">
        <v>1.9474999999999999E-2</v>
      </c>
      <c r="J67" s="22">
        <v>1.8364999999999999E-2</v>
      </c>
      <c r="K67" s="22">
        <v>1.6971E-2</v>
      </c>
      <c r="L67" s="22">
        <v>1.5526E-2</v>
      </c>
      <c r="M67" s="22">
        <v>1.3885E-2</v>
      </c>
      <c r="N67" s="22">
        <v>1.2520999999999999E-2</v>
      </c>
      <c r="O67" s="22">
        <v>1.1083000000000001E-2</v>
      </c>
      <c r="P67" s="22">
        <v>9.7549999999999998E-3</v>
      </c>
      <c r="Q67" s="22">
        <v>8.6049999999999998E-3</v>
      </c>
      <c r="R67" s="22">
        <v>7.4720000000000003E-3</v>
      </c>
      <c r="S67" s="22">
        <v>6.7140000000000003E-3</v>
      </c>
      <c r="T67" s="22">
        <v>5.6129999999999999E-3</v>
      </c>
      <c r="U67" s="22">
        <v>4.4609999999999997E-3</v>
      </c>
      <c r="V67" s="22">
        <v>3.3289999999999999E-3</v>
      </c>
      <c r="W67" s="22">
        <v>2.1189999999999998E-3</v>
      </c>
      <c r="X67" s="22">
        <v>1.018E-3</v>
      </c>
      <c r="Y67" s="67">
        <v>0</v>
      </c>
      <c r="Z67" s="22">
        <v>-7.5299999999999998E-4</v>
      </c>
      <c r="AA67" s="22">
        <v>-1.3370000000000001E-3</v>
      </c>
      <c r="AB67" s="22">
        <v>-1.8710000000000001E-3</v>
      </c>
      <c r="AC67" s="22">
        <v>-2.431E-3</v>
      </c>
      <c r="AD67" s="22">
        <v>-2.9429999999999999E-3</v>
      </c>
      <c r="AE67" s="22">
        <v>-3.6470000000000001E-3</v>
      </c>
      <c r="AF67" s="22">
        <v>-4.163E-3</v>
      </c>
      <c r="AG67" s="22">
        <v>-4.7099999999999998E-3</v>
      </c>
      <c r="AH67" s="22">
        <v>-5.3179999999999998E-3</v>
      </c>
      <c r="AI67" s="22">
        <v>-5.8279999999999998E-3</v>
      </c>
      <c r="AJ67" s="22">
        <v>-6.0429999999999998E-3</v>
      </c>
      <c r="AK67" s="22">
        <v>-6.0670000000000003E-3</v>
      </c>
      <c r="AL67" s="22">
        <v>-5.7910000000000001E-3</v>
      </c>
    </row>
    <row r="68" spans="1:38" ht="12.75" customHeight="1" x14ac:dyDescent="0.25">
      <c r="A68" s="22">
        <v>2.9946E-2</v>
      </c>
      <c r="B68" s="22">
        <v>2.8607E-2</v>
      </c>
      <c r="C68" s="22">
        <v>2.7210000000000002E-2</v>
      </c>
      <c r="D68" s="22">
        <v>2.5578E-2</v>
      </c>
      <c r="E68" s="22">
        <v>2.4240999999999999E-2</v>
      </c>
      <c r="F68" s="22">
        <v>2.3047000000000002E-2</v>
      </c>
      <c r="G68" s="22">
        <v>2.1797E-2</v>
      </c>
      <c r="H68" s="22">
        <v>2.0525999999999999E-2</v>
      </c>
      <c r="I68" s="22">
        <v>1.9334E-2</v>
      </c>
      <c r="J68" s="22">
        <v>1.8211999999999999E-2</v>
      </c>
      <c r="K68" s="22">
        <v>1.6827999999999999E-2</v>
      </c>
      <c r="L68" s="22">
        <v>1.5396999999999999E-2</v>
      </c>
      <c r="M68" s="22">
        <v>1.4080000000000001E-2</v>
      </c>
      <c r="N68" s="22">
        <v>1.2728E-2</v>
      </c>
      <c r="O68" s="22">
        <v>1.124E-2</v>
      </c>
      <c r="P68" s="22">
        <v>9.8099999999999993E-3</v>
      </c>
      <c r="Q68" s="22">
        <v>8.5299999999999994E-3</v>
      </c>
      <c r="R68" s="22">
        <v>7.6249999999999998E-3</v>
      </c>
      <c r="S68" s="22">
        <v>6.6509999999999998E-3</v>
      </c>
      <c r="T68" s="22">
        <v>5.6990000000000001E-3</v>
      </c>
      <c r="U68" s="22">
        <v>4.5009999999999998E-3</v>
      </c>
      <c r="V68" s="22">
        <v>3.3140000000000001E-3</v>
      </c>
      <c r="W68" s="22">
        <v>2.2209999999999999E-3</v>
      </c>
      <c r="X68" s="22">
        <v>9.9799999999999997E-4</v>
      </c>
      <c r="Y68" s="67">
        <v>0</v>
      </c>
      <c r="Z68" s="22">
        <v>-7.3499999999999998E-4</v>
      </c>
      <c r="AA68" s="22">
        <v>-1.351E-3</v>
      </c>
      <c r="AB68" s="22">
        <v>-1.82E-3</v>
      </c>
      <c r="AC68" s="22">
        <v>-2.3059999999999999E-3</v>
      </c>
      <c r="AD68" s="22">
        <v>-2.8389999999999999E-3</v>
      </c>
      <c r="AE68" s="22">
        <v>-3.313E-3</v>
      </c>
      <c r="AF68" s="22">
        <v>-3.9529999999999999E-3</v>
      </c>
      <c r="AG68" s="22">
        <v>-4.5669999999999999E-3</v>
      </c>
      <c r="AH68" s="22">
        <v>-5.1079999999999997E-3</v>
      </c>
      <c r="AI68" s="22">
        <v>-5.5329999999999997E-3</v>
      </c>
      <c r="AJ68" s="22">
        <v>-6.0549999999999996E-3</v>
      </c>
      <c r="AK68" s="22">
        <v>-5.986E-3</v>
      </c>
      <c r="AL68" s="22">
        <v>-5.646E-3</v>
      </c>
    </row>
    <row r="69" spans="1:38" ht="12.75" customHeight="1" x14ac:dyDescent="0.25">
      <c r="A69" s="22">
        <v>3.0578000000000001E-2</v>
      </c>
      <c r="B69" s="22">
        <v>2.9263000000000001E-2</v>
      </c>
      <c r="C69" s="22">
        <v>2.7730000000000001E-2</v>
      </c>
      <c r="D69" s="22">
        <v>2.6178E-2</v>
      </c>
      <c r="E69" s="22">
        <v>2.4566000000000001E-2</v>
      </c>
      <c r="F69" s="22">
        <v>2.3195E-2</v>
      </c>
      <c r="G69" s="22">
        <v>2.2039E-2</v>
      </c>
      <c r="H69" s="22">
        <v>2.0799999999999999E-2</v>
      </c>
      <c r="I69" s="22">
        <v>1.9699000000000001E-2</v>
      </c>
      <c r="J69" s="22">
        <v>1.8526000000000001E-2</v>
      </c>
      <c r="K69" s="22">
        <v>1.7354999999999999E-2</v>
      </c>
      <c r="L69" s="22">
        <v>1.5927E-2</v>
      </c>
      <c r="M69" s="22">
        <v>1.4459E-2</v>
      </c>
      <c r="N69" s="22">
        <v>1.2947E-2</v>
      </c>
      <c r="O69" s="22">
        <v>1.1435000000000001E-2</v>
      </c>
      <c r="P69" s="22">
        <v>9.8860000000000007E-3</v>
      </c>
      <c r="Q69" s="22">
        <v>8.7650000000000002E-3</v>
      </c>
      <c r="R69" s="22">
        <v>7.8309999999999994E-3</v>
      </c>
      <c r="S69" s="22">
        <v>7.1409999999999998E-3</v>
      </c>
      <c r="T69" s="22">
        <v>6.0020000000000004E-3</v>
      </c>
      <c r="U69" s="22">
        <v>4.666E-3</v>
      </c>
      <c r="V69" s="22">
        <v>3.5690000000000001E-3</v>
      </c>
      <c r="W69" s="22">
        <v>2.3379999999999998E-3</v>
      </c>
      <c r="X69" s="22">
        <v>1.1249999999999999E-3</v>
      </c>
      <c r="Y69" s="67">
        <v>0</v>
      </c>
      <c r="Z69" s="22">
        <v>-6.4700000000000001E-4</v>
      </c>
      <c r="AA69" s="22">
        <v>-1.1789999999999999E-3</v>
      </c>
      <c r="AB69" s="22">
        <v>-1.701E-3</v>
      </c>
      <c r="AC69" s="22">
        <v>-2.1419999999999998E-3</v>
      </c>
      <c r="AD69" s="22">
        <v>-2.777E-3</v>
      </c>
      <c r="AE69" s="22">
        <v>-3.3830000000000002E-3</v>
      </c>
      <c r="AF69" s="22">
        <v>-4.0179999999999999E-3</v>
      </c>
      <c r="AG69" s="22">
        <v>-4.614E-3</v>
      </c>
      <c r="AH69" s="22">
        <v>-5.2009999999999999E-3</v>
      </c>
      <c r="AI69" s="22">
        <v>-5.6540000000000002E-3</v>
      </c>
      <c r="AJ69" s="22">
        <v>-5.8440000000000002E-3</v>
      </c>
      <c r="AK69" s="22">
        <v>-5.9699999999999996E-3</v>
      </c>
      <c r="AL69" s="22">
        <v>-5.5040000000000002E-3</v>
      </c>
    </row>
    <row r="70" spans="1:38" ht="12.75" customHeight="1" x14ac:dyDescent="0.25">
      <c r="A70" s="22">
        <v>3.0962E-2</v>
      </c>
      <c r="B70" s="22">
        <v>2.9453E-2</v>
      </c>
      <c r="C70" s="22">
        <v>2.8066000000000001E-2</v>
      </c>
      <c r="D70" s="22">
        <v>2.6276000000000001E-2</v>
      </c>
      <c r="E70" s="22">
        <v>2.4712999999999999E-2</v>
      </c>
      <c r="F70" s="22">
        <v>2.3345999999999999E-2</v>
      </c>
      <c r="G70" s="22">
        <v>2.2093999999999999E-2</v>
      </c>
      <c r="H70" s="22">
        <v>2.1065E-2</v>
      </c>
      <c r="I70" s="22">
        <v>1.9977999999999999E-2</v>
      </c>
      <c r="J70" s="22">
        <v>1.8929000000000001E-2</v>
      </c>
      <c r="K70" s="22">
        <v>1.7399000000000001E-2</v>
      </c>
      <c r="L70" s="22">
        <v>1.5907999999999999E-2</v>
      </c>
      <c r="M70" s="22">
        <v>1.4283000000000001E-2</v>
      </c>
      <c r="N70" s="22">
        <v>1.3004999999999999E-2</v>
      </c>
      <c r="O70" s="22">
        <v>1.1554E-2</v>
      </c>
      <c r="P70" s="22">
        <v>1.026E-2</v>
      </c>
      <c r="Q70" s="22">
        <v>8.9990000000000001E-3</v>
      </c>
      <c r="R70" s="22">
        <v>7.8079999999999998E-3</v>
      </c>
      <c r="S70" s="22">
        <v>6.953E-3</v>
      </c>
      <c r="T70" s="22">
        <v>5.8640000000000003E-3</v>
      </c>
      <c r="U70" s="22">
        <v>4.7239999999999999E-3</v>
      </c>
      <c r="V70" s="22">
        <v>3.444E-3</v>
      </c>
      <c r="W70" s="22">
        <v>2.2300000000000002E-3</v>
      </c>
      <c r="X70" s="22">
        <v>1.0549999999999999E-3</v>
      </c>
      <c r="Y70" s="67">
        <v>0</v>
      </c>
      <c r="Z70" s="22">
        <v>-8.5700000000000001E-4</v>
      </c>
      <c r="AA70" s="22">
        <v>-1.5399999999999999E-3</v>
      </c>
      <c r="AB70" s="22">
        <v>-2.042E-3</v>
      </c>
      <c r="AC70" s="22">
        <v>-2.611E-3</v>
      </c>
      <c r="AD70" s="22">
        <v>-3.0690000000000001E-3</v>
      </c>
      <c r="AE70" s="22">
        <v>-3.8070000000000001E-3</v>
      </c>
      <c r="AF70" s="22">
        <v>-4.2560000000000002E-3</v>
      </c>
      <c r="AG70" s="22">
        <v>-4.8799999999999998E-3</v>
      </c>
      <c r="AH70" s="22">
        <v>-5.4479999999999997E-3</v>
      </c>
      <c r="AI70" s="22">
        <v>-5.9490000000000003E-3</v>
      </c>
      <c r="AJ70" s="22">
        <v>-6.2329999999999998E-3</v>
      </c>
      <c r="AK70" s="22">
        <v>-6.2249999999999996E-3</v>
      </c>
      <c r="AL70" s="22">
        <v>-5.9280000000000001E-3</v>
      </c>
    </row>
    <row r="71" spans="1:38" ht="12.75" customHeight="1" x14ac:dyDescent="0.25">
      <c r="A71" s="22">
        <v>2.9881000000000001E-2</v>
      </c>
      <c r="B71" s="22">
        <v>2.8767999999999998E-2</v>
      </c>
      <c r="C71" s="22">
        <v>2.7452000000000001E-2</v>
      </c>
      <c r="D71" s="22">
        <v>2.6025E-2</v>
      </c>
      <c r="E71" s="22">
        <v>2.4782999999999999E-2</v>
      </c>
      <c r="F71" s="22">
        <v>2.3661999999999999E-2</v>
      </c>
      <c r="G71" s="22">
        <v>2.2422999999999998E-2</v>
      </c>
      <c r="H71" s="22">
        <v>2.1117E-2</v>
      </c>
      <c r="I71" s="22">
        <v>1.9900000000000001E-2</v>
      </c>
      <c r="J71" s="22">
        <v>1.8738999999999999E-2</v>
      </c>
      <c r="K71" s="22">
        <v>1.7458000000000001E-2</v>
      </c>
      <c r="L71" s="22">
        <v>1.6069E-2</v>
      </c>
      <c r="M71" s="22">
        <v>1.4721E-2</v>
      </c>
      <c r="N71" s="22">
        <v>1.3287999999999999E-2</v>
      </c>
      <c r="O71" s="22">
        <v>1.1787000000000001E-2</v>
      </c>
      <c r="P71" s="22">
        <v>1.025E-2</v>
      </c>
      <c r="Q71" s="22">
        <v>8.9529999999999992E-3</v>
      </c>
      <c r="R71" s="22">
        <v>8.1349999999999999E-3</v>
      </c>
      <c r="S71" s="22">
        <v>7.1890000000000001E-3</v>
      </c>
      <c r="T71" s="22">
        <v>6.1970000000000003E-3</v>
      </c>
      <c r="U71" s="22">
        <v>4.8690000000000001E-3</v>
      </c>
      <c r="V71" s="22">
        <v>3.6210000000000001E-3</v>
      </c>
      <c r="W71" s="22">
        <v>2.4970000000000001E-3</v>
      </c>
      <c r="X71" s="22">
        <v>1.126E-3</v>
      </c>
      <c r="Y71" s="67">
        <v>0</v>
      </c>
      <c r="Z71" s="22">
        <v>-7.2999999999999996E-4</v>
      </c>
      <c r="AA71" s="22">
        <v>-1.397E-3</v>
      </c>
      <c r="AB71" s="22">
        <v>-1.835E-3</v>
      </c>
      <c r="AC71" s="22">
        <v>-2.2950000000000002E-3</v>
      </c>
      <c r="AD71" s="22">
        <v>-2.8639999999999998E-3</v>
      </c>
      <c r="AE71" s="22">
        <v>-3.297E-3</v>
      </c>
      <c r="AF71" s="22">
        <v>-3.9379999999999997E-3</v>
      </c>
      <c r="AG71" s="22">
        <v>-4.5300000000000002E-3</v>
      </c>
      <c r="AH71" s="22">
        <v>-5.0689999999999997E-3</v>
      </c>
      <c r="AI71" s="22">
        <v>-5.4669999999999996E-3</v>
      </c>
      <c r="AJ71" s="22">
        <v>-5.9319999999999998E-3</v>
      </c>
      <c r="AK71" s="22">
        <v>-5.8710000000000004E-3</v>
      </c>
      <c r="AL71" s="22">
        <v>-5.4599999999999996E-3</v>
      </c>
    </row>
    <row r="72" spans="1:38" ht="12.75" customHeight="1" x14ac:dyDescent="0.25">
      <c r="A72" s="22">
        <v>3.0488000000000001E-2</v>
      </c>
      <c r="B72" s="22">
        <v>2.9343999999999999E-2</v>
      </c>
      <c r="C72" s="22">
        <v>2.8032999999999999E-2</v>
      </c>
      <c r="D72" s="22">
        <v>2.6530000000000001E-2</v>
      </c>
      <c r="E72" s="22">
        <v>2.4947E-2</v>
      </c>
      <c r="F72" s="22">
        <v>2.3567999999999999E-2</v>
      </c>
      <c r="G72" s="22">
        <v>2.2513999999999999E-2</v>
      </c>
      <c r="H72" s="22">
        <v>2.1410999999999999E-2</v>
      </c>
      <c r="I72" s="22">
        <v>2.0376999999999999E-2</v>
      </c>
      <c r="J72" s="22">
        <v>1.9279000000000001E-2</v>
      </c>
      <c r="K72" s="22">
        <v>1.8069000000000002E-2</v>
      </c>
      <c r="L72" s="22">
        <v>1.6549000000000001E-2</v>
      </c>
      <c r="M72" s="22">
        <v>1.4964E-2</v>
      </c>
      <c r="N72" s="22">
        <v>1.3446E-2</v>
      </c>
      <c r="O72" s="22">
        <v>1.1988E-2</v>
      </c>
      <c r="P72" s="22">
        <v>1.0474000000000001E-2</v>
      </c>
      <c r="Q72" s="22">
        <v>9.4190000000000003E-3</v>
      </c>
      <c r="R72" s="22">
        <v>8.3330000000000001E-3</v>
      </c>
      <c r="S72" s="22">
        <v>7.6829999999999997E-3</v>
      </c>
      <c r="T72" s="22">
        <v>6.4859999999999996E-3</v>
      </c>
      <c r="U72" s="22">
        <v>5.0980000000000001E-3</v>
      </c>
      <c r="V72" s="22">
        <v>3.8930000000000002E-3</v>
      </c>
      <c r="W72" s="22">
        <v>2.4859999999999999E-3</v>
      </c>
      <c r="X72" s="22">
        <v>1.238E-3</v>
      </c>
      <c r="Y72" s="67">
        <v>0</v>
      </c>
      <c r="Z72" s="22">
        <v>-7.6800000000000002E-4</v>
      </c>
      <c r="AA72" s="22">
        <v>-1.3799999999999999E-3</v>
      </c>
      <c r="AB72" s="22">
        <v>-1.977E-3</v>
      </c>
      <c r="AC72" s="22">
        <v>-2.4499999999999999E-3</v>
      </c>
      <c r="AD72" s="22">
        <v>-2.9970000000000001E-3</v>
      </c>
      <c r="AE72" s="22">
        <v>-3.6719999999999999E-3</v>
      </c>
      <c r="AF72" s="22">
        <v>-4.1679999999999998E-3</v>
      </c>
      <c r="AG72" s="22">
        <v>-4.7109999999999999E-3</v>
      </c>
      <c r="AH72" s="22">
        <v>-5.2649999999999997E-3</v>
      </c>
      <c r="AI72" s="22">
        <v>-5.7429999999999998E-3</v>
      </c>
      <c r="AJ72" s="22">
        <v>-5.8339999999999998E-3</v>
      </c>
      <c r="AK72" s="22">
        <v>-5.9509999999999997E-3</v>
      </c>
      <c r="AL72" s="22">
        <v>-5.4549999999999998E-3</v>
      </c>
    </row>
    <row r="73" spans="1:38" ht="12.75" customHeight="1" x14ac:dyDescent="0.25">
      <c r="A73" s="22">
        <v>3.0173999999999999E-2</v>
      </c>
      <c r="B73" s="22">
        <v>2.8946E-2</v>
      </c>
      <c r="C73" s="22">
        <v>2.7896000000000001E-2</v>
      </c>
      <c r="D73" s="22">
        <v>2.6357999999999999E-2</v>
      </c>
      <c r="E73" s="22">
        <v>2.5033E-2</v>
      </c>
      <c r="F73" s="22">
        <v>2.3802E-2</v>
      </c>
      <c r="G73" s="22">
        <v>2.2608E-2</v>
      </c>
      <c r="H73" s="22">
        <v>2.1602E-2</v>
      </c>
      <c r="I73" s="22">
        <v>2.0449999999999999E-2</v>
      </c>
      <c r="J73" s="22">
        <v>1.9389E-2</v>
      </c>
      <c r="K73" s="22">
        <v>1.7798999999999999E-2</v>
      </c>
      <c r="L73" s="22">
        <v>1.6341999999999999E-2</v>
      </c>
      <c r="M73" s="22">
        <v>1.4751999999999999E-2</v>
      </c>
      <c r="N73" s="22">
        <v>1.3558000000000001E-2</v>
      </c>
      <c r="O73" s="22">
        <v>1.2082000000000001E-2</v>
      </c>
      <c r="P73" s="22">
        <v>1.0834999999999999E-2</v>
      </c>
      <c r="Q73" s="22">
        <v>9.4680000000000007E-3</v>
      </c>
      <c r="R73" s="22">
        <v>8.3409999999999995E-3</v>
      </c>
      <c r="S73" s="22">
        <v>7.3680000000000004E-3</v>
      </c>
      <c r="T73" s="22">
        <v>6.2779999999999997E-3</v>
      </c>
      <c r="U73" s="22">
        <v>5.0990000000000002E-3</v>
      </c>
      <c r="V73" s="22">
        <v>3.7000000000000002E-3</v>
      </c>
      <c r="W73" s="22">
        <v>2.4970000000000001E-3</v>
      </c>
      <c r="X73" s="22">
        <v>1.1310000000000001E-3</v>
      </c>
      <c r="Y73" s="67">
        <v>0</v>
      </c>
      <c r="Z73" s="22">
        <v>-9.0300000000000005E-4</v>
      </c>
      <c r="AA73" s="22">
        <v>-1.7600000000000001E-3</v>
      </c>
      <c r="AB73" s="22">
        <v>-2.2880000000000001E-3</v>
      </c>
      <c r="AC73" s="22">
        <v>-2.8140000000000001E-3</v>
      </c>
      <c r="AD73" s="22">
        <v>-3.2620000000000001E-3</v>
      </c>
      <c r="AE73" s="22">
        <v>-3.8040000000000001E-3</v>
      </c>
      <c r="AF73" s="22">
        <v>-4.3610000000000003E-3</v>
      </c>
      <c r="AG73" s="22">
        <v>-4.888E-3</v>
      </c>
      <c r="AH73" s="22">
        <v>-5.385E-3</v>
      </c>
      <c r="AI73" s="22">
        <v>-5.8100000000000001E-3</v>
      </c>
      <c r="AJ73" s="22">
        <v>-6.2230000000000002E-3</v>
      </c>
      <c r="AK73" s="22">
        <v>-6.123E-3</v>
      </c>
      <c r="AL73" s="22">
        <v>-5.8279999999999998E-3</v>
      </c>
    </row>
    <row r="74" spans="1:38" ht="12.75" customHeight="1" x14ac:dyDescent="0.25">
      <c r="A74" s="22">
        <v>2.8754999999999999E-2</v>
      </c>
      <c r="B74" s="22">
        <v>2.8073000000000001E-2</v>
      </c>
      <c r="C74" s="22">
        <v>2.7046000000000001E-2</v>
      </c>
      <c r="D74" s="22">
        <v>2.5928E-2</v>
      </c>
      <c r="E74" s="22">
        <v>2.4829E-2</v>
      </c>
      <c r="F74" s="22">
        <v>2.3774E-2</v>
      </c>
      <c r="G74" s="22">
        <v>2.2638999999999999E-2</v>
      </c>
      <c r="H74" s="22">
        <v>2.1399000000000001E-2</v>
      </c>
      <c r="I74" s="22">
        <v>2.0282999999999999E-2</v>
      </c>
      <c r="J74" s="22">
        <v>1.9126000000000001E-2</v>
      </c>
      <c r="K74" s="22">
        <v>1.8030000000000001E-2</v>
      </c>
      <c r="L74" s="22">
        <v>1.6638E-2</v>
      </c>
      <c r="M74" s="22">
        <v>1.529E-2</v>
      </c>
      <c r="N74" s="22">
        <v>1.3802999999999999E-2</v>
      </c>
      <c r="O74" s="22">
        <v>1.2290000000000001E-2</v>
      </c>
      <c r="P74" s="22">
        <v>1.0708000000000001E-2</v>
      </c>
      <c r="Q74" s="22">
        <v>9.5010000000000008E-3</v>
      </c>
      <c r="R74" s="22">
        <v>8.7489999999999998E-3</v>
      </c>
      <c r="S74" s="22">
        <v>7.8340000000000007E-3</v>
      </c>
      <c r="T74" s="22">
        <v>6.8040000000000002E-3</v>
      </c>
      <c r="U74" s="22">
        <v>5.3290000000000004E-3</v>
      </c>
      <c r="V74" s="22">
        <v>4.032E-3</v>
      </c>
      <c r="W74" s="22">
        <v>2.7299999999999998E-3</v>
      </c>
      <c r="X74" s="22">
        <v>1.294E-3</v>
      </c>
      <c r="Y74" s="67">
        <v>0</v>
      </c>
      <c r="Z74" s="22">
        <v>-7.7499999999999997E-4</v>
      </c>
      <c r="AA74" s="22">
        <v>-1.477E-3</v>
      </c>
      <c r="AB74" s="22">
        <v>-2E-3</v>
      </c>
      <c r="AC74" s="22">
        <v>-2.477E-3</v>
      </c>
      <c r="AD74" s="22">
        <v>-3.078E-3</v>
      </c>
      <c r="AE74" s="22">
        <v>-3.509E-3</v>
      </c>
      <c r="AF74" s="22">
        <v>-4.143E-3</v>
      </c>
      <c r="AG74" s="22">
        <v>-4.7530000000000003E-3</v>
      </c>
      <c r="AH74" s="22">
        <v>-5.2399999999999999E-3</v>
      </c>
      <c r="AI74" s="22">
        <v>-5.6039999999999996E-3</v>
      </c>
      <c r="AJ74" s="22">
        <v>-5.9589999999999999E-3</v>
      </c>
      <c r="AK74" s="22">
        <v>-5.9179999999999996E-3</v>
      </c>
      <c r="AL74" s="22">
        <v>-5.4469999999999996E-3</v>
      </c>
    </row>
    <row r="75" spans="1:38" ht="12.75" customHeight="1" x14ac:dyDescent="0.25">
      <c r="A75" s="22">
        <v>2.9916999999999999E-2</v>
      </c>
      <c r="B75" s="22">
        <v>2.9003999999999999E-2</v>
      </c>
      <c r="C75" s="22">
        <v>2.7973999999999999E-2</v>
      </c>
      <c r="D75" s="22">
        <v>2.6634999999999999E-2</v>
      </c>
      <c r="E75" s="22">
        <v>2.5153999999999999E-2</v>
      </c>
      <c r="F75" s="22">
        <v>2.3820999999999998E-2</v>
      </c>
      <c r="G75" s="22">
        <v>2.2866999999999998E-2</v>
      </c>
      <c r="H75" s="22">
        <v>2.1949E-2</v>
      </c>
      <c r="I75" s="22">
        <v>2.0986999999999999E-2</v>
      </c>
      <c r="J75" s="22">
        <v>1.9896E-2</v>
      </c>
      <c r="K75" s="22">
        <v>1.8543E-2</v>
      </c>
      <c r="L75" s="22">
        <v>1.7021000000000001E-2</v>
      </c>
      <c r="M75" s="22">
        <v>1.5387E-2</v>
      </c>
      <c r="N75" s="22">
        <v>1.3903E-2</v>
      </c>
      <c r="O75" s="22">
        <v>1.2449E-2</v>
      </c>
      <c r="P75" s="22">
        <v>1.1039999999999999E-2</v>
      </c>
      <c r="Q75" s="22">
        <v>9.9240000000000005E-3</v>
      </c>
      <c r="R75" s="22">
        <v>8.7419999999999998E-3</v>
      </c>
      <c r="S75" s="22">
        <v>8.0499999999999999E-3</v>
      </c>
      <c r="T75" s="22">
        <v>6.7689999999999998E-3</v>
      </c>
      <c r="U75" s="22">
        <v>5.463E-3</v>
      </c>
      <c r="V75" s="22">
        <v>4.0660000000000002E-3</v>
      </c>
      <c r="W75" s="22">
        <v>2.6489999999999999E-3</v>
      </c>
      <c r="X75" s="22">
        <v>1.33E-3</v>
      </c>
      <c r="Y75" s="67">
        <v>0</v>
      </c>
      <c r="Z75" s="22">
        <v>-9.1799999999999998E-4</v>
      </c>
      <c r="AA75" s="22">
        <v>-1.725E-3</v>
      </c>
      <c r="AB75" s="22">
        <v>-2.3119999999999998E-3</v>
      </c>
      <c r="AC75" s="22">
        <v>-2.8639999999999998E-3</v>
      </c>
      <c r="AD75" s="22">
        <v>-3.4559999999999999E-3</v>
      </c>
      <c r="AE75" s="22">
        <v>-4.2199999999999998E-3</v>
      </c>
      <c r="AF75" s="22">
        <v>-4.6600000000000001E-3</v>
      </c>
      <c r="AG75" s="22">
        <v>-5.1910000000000003E-3</v>
      </c>
      <c r="AH75" s="22">
        <v>-5.7999999999999996E-3</v>
      </c>
      <c r="AI75" s="22">
        <v>-6.2969999999999996E-3</v>
      </c>
      <c r="AJ75" s="22">
        <v>-6.4019999999999997E-3</v>
      </c>
      <c r="AK75" s="22">
        <v>-6.509E-3</v>
      </c>
      <c r="AL75" s="22">
        <v>-6.058E-3</v>
      </c>
    </row>
    <row r="76" spans="1:38" ht="12.75" customHeight="1" x14ac:dyDescent="0.25">
      <c r="A76" s="22">
        <v>2.9770999999999999E-2</v>
      </c>
      <c r="B76" s="22">
        <v>2.886E-2</v>
      </c>
      <c r="C76" s="22">
        <v>2.8045E-2</v>
      </c>
      <c r="D76" s="22">
        <v>2.6738999999999999E-2</v>
      </c>
      <c r="E76" s="22">
        <v>2.5654E-2</v>
      </c>
      <c r="F76" s="22">
        <v>2.4660999999999999E-2</v>
      </c>
      <c r="G76" s="22">
        <v>2.3453999999999999E-2</v>
      </c>
      <c r="H76" s="22">
        <v>2.2308999999999999E-2</v>
      </c>
      <c r="I76" s="22">
        <v>2.1131E-2</v>
      </c>
      <c r="J76" s="22">
        <v>1.9996E-2</v>
      </c>
      <c r="K76" s="22">
        <v>1.8468999999999999E-2</v>
      </c>
      <c r="L76" s="22">
        <v>1.704E-2</v>
      </c>
      <c r="M76" s="22">
        <v>1.5512E-2</v>
      </c>
      <c r="N76" s="22">
        <v>1.4264000000000001E-2</v>
      </c>
      <c r="O76" s="22">
        <v>1.2718999999999999E-2</v>
      </c>
      <c r="P76" s="22">
        <v>1.1431E-2</v>
      </c>
      <c r="Q76" s="22">
        <v>9.9539999999999993E-3</v>
      </c>
      <c r="R76" s="22">
        <v>8.9519999999999999E-3</v>
      </c>
      <c r="S76" s="22">
        <v>7.8320000000000004E-3</v>
      </c>
      <c r="T76" s="22">
        <v>6.8490000000000001E-3</v>
      </c>
      <c r="U76" s="22">
        <v>5.5500000000000002E-3</v>
      </c>
      <c r="V76" s="22">
        <v>3.9950000000000003E-3</v>
      </c>
      <c r="W76" s="22">
        <v>2.7049999999999999E-3</v>
      </c>
      <c r="X76" s="22">
        <v>1.2849999999999999E-3</v>
      </c>
      <c r="Y76" s="67">
        <v>0</v>
      </c>
      <c r="Z76" s="22">
        <v>-9.9799999999999997E-4</v>
      </c>
      <c r="AA76" s="22">
        <v>-1.887E-3</v>
      </c>
      <c r="AB76" s="22">
        <v>-2.5370000000000002E-3</v>
      </c>
      <c r="AC76" s="22">
        <v>-3.1329999999999999E-3</v>
      </c>
      <c r="AD76" s="22">
        <v>-3.7169999999999998E-3</v>
      </c>
      <c r="AE76" s="22">
        <v>-4.3020000000000003E-3</v>
      </c>
      <c r="AF76" s="22">
        <v>-4.9610000000000001E-3</v>
      </c>
      <c r="AG76" s="22">
        <v>-5.6080000000000001E-3</v>
      </c>
      <c r="AH76" s="22">
        <v>-6.1760000000000001E-3</v>
      </c>
      <c r="AI76" s="22">
        <v>-6.5839999999999996E-3</v>
      </c>
      <c r="AJ76" s="22">
        <v>-7.1590000000000004E-3</v>
      </c>
      <c r="AK76" s="22">
        <v>-6.9750000000000003E-3</v>
      </c>
      <c r="AL76" s="22">
        <v>-6.6299999999999996E-3</v>
      </c>
    </row>
    <row r="77" spans="1:38" ht="12.75" customHeight="1" x14ac:dyDescent="0.25">
      <c r="A77" s="22">
        <v>2.5543E-2</v>
      </c>
      <c r="B77" s="22">
        <v>2.5669000000000001E-2</v>
      </c>
      <c r="C77" s="22">
        <v>2.5035999999999999E-2</v>
      </c>
      <c r="D77" s="22">
        <v>2.4483999999999999E-2</v>
      </c>
      <c r="E77" s="22">
        <v>2.3539000000000001E-2</v>
      </c>
      <c r="F77" s="22">
        <v>2.2584E-2</v>
      </c>
      <c r="G77" s="22">
        <v>2.1618999999999999E-2</v>
      </c>
      <c r="H77" s="22">
        <v>2.0548E-2</v>
      </c>
      <c r="I77" s="22">
        <v>1.9571999999999999E-2</v>
      </c>
      <c r="J77" s="22">
        <v>1.8581E-2</v>
      </c>
      <c r="K77" s="22">
        <v>1.7784000000000001E-2</v>
      </c>
      <c r="L77" s="22">
        <v>1.6562E-2</v>
      </c>
      <c r="M77" s="22">
        <v>1.5147000000000001E-2</v>
      </c>
      <c r="N77" s="22">
        <v>1.3565000000000001E-2</v>
      </c>
      <c r="O77" s="22">
        <v>1.2174000000000001E-2</v>
      </c>
      <c r="P77" s="22">
        <v>1.0596E-2</v>
      </c>
      <c r="Q77" s="22">
        <v>9.4780000000000003E-3</v>
      </c>
      <c r="R77" s="22">
        <v>8.7910000000000002E-3</v>
      </c>
      <c r="S77" s="22">
        <v>8.0440000000000008E-3</v>
      </c>
      <c r="T77" s="22">
        <v>6.9459999999999999E-3</v>
      </c>
      <c r="U77" s="22">
        <v>5.4299999999999999E-3</v>
      </c>
      <c r="V77" s="22">
        <v>4.1640000000000002E-3</v>
      </c>
      <c r="W77" s="22">
        <v>2.8140000000000001E-3</v>
      </c>
      <c r="X77" s="22">
        <v>1.271E-3</v>
      </c>
      <c r="Y77" s="67">
        <v>0</v>
      </c>
      <c r="Z77" s="22">
        <v>-7.1599999999999995E-4</v>
      </c>
      <c r="AA77" s="22">
        <v>-1.4419999999999999E-3</v>
      </c>
      <c r="AB77" s="22">
        <v>-2.1700000000000001E-3</v>
      </c>
      <c r="AC77" s="22">
        <v>-2.7200000000000002E-3</v>
      </c>
      <c r="AD77" s="22">
        <v>-3.542E-3</v>
      </c>
      <c r="AE77" s="22">
        <v>-4.1590000000000004E-3</v>
      </c>
      <c r="AF77" s="22">
        <v>-5.0029999999999996E-3</v>
      </c>
      <c r="AG77" s="22">
        <v>-5.7499999999999999E-3</v>
      </c>
      <c r="AH77" s="22">
        <v>-6.3660000000000001E-3</v>
      </c>
      <c r="AI77" s="22">
        <v>-6.8739999999999999E-3</v>
      </c>
      <c r="AJ77" s="22">
        <v>-7.0569999999999999E-3</v>
      </c>
      <c r="AK77" s="22">
        <v>-7.2589999999999998E-3</v>
      </c>
      <c r="AL77" s="22">
        <v>-6.8100000000000001E-3</v>
      </c>
    </row>
    <row r="78" spans="1:38" ht="12.75" customHeight="1" x14ac:dyDescent="0.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9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</row>
    <row r="79" spans="1:38" ht="12.7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 spans="1:38" ht="12.7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2.7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spans="1:38" ht="12.7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spans="1:38" ht="12.7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spans="1:38" ht="12.7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spans="1:38" ht="12.7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spans="1:38" ht="12.7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spans="1:38" ht="12.7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spans="1:38" ht="12.7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 spans="1:38" ht="12.7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 spans="1:38" ht="12.7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 spans="1:38" ht="12.7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 spans="1:38" ht="12.7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 spans="1:38" ht="12.7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 spans="1:38" ht="12.7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 spans="1:38" ht="12.7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 spans="1:38" ht="12.7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 spans="1:38" ht="12.7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 spans="1:38" ht="12.7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 spans="1:38" ht="12.7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 spans="1:38" ht="12.7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 spans="1:38" ht="12.7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 spans="1:38" ht="12.7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 spans="1:38" ht="12.7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 spans="1:38" ht="12.7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 spans="1:38" ht="12.7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 spans="1:38" ht="12.7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 spans="1:38" ht="12.7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 spans="1:38" ht="12.7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 spans="1:38" ht="12.7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 spans="1:38" ht="12.7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 spans="1:38" ht="12.7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 spans="1:38" ht="12.7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 spans="1:38" ht="12.7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 spans="1:38" ht="12.7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 spans="1:38" ht="12.7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 spans="1:38" ht="12.7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 spans="1:38" ht="12.7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 spans="1:38" ht="12.7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 spans="1:38" ht="12.7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 spans="1:38" ht="12.7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 spans="1:38" ht="12.7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 spans="1:38" ht="12.7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 spans="1:38" ht="12.7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 spans="1:38" ht="12.7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 spans="1:38" ht="12.7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 spans="1:38" ht="12.7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 spans="1:38" ht="12.7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 spans="1:38" ht="12.7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 spans="1:38" ht="12.7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 spans="1:38" ht="12.7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 spans="1:38" ht="12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 spans="1:38" ht="12.7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 spans="1:38" ht="12.7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 spans="1:38" ht="12.7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 spans="1:38" ht="12.7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 spans="1:38" ht="12.7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 spans="1:38" ht="12.7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 spans="1:38" ht="12.7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 spans="1:38" ht="12.7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 spans="1:38" ht="12.7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 spans="1:38" ht="12.7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 spans="1:38" ht="12.7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 spans="1:38" ht="12.7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 spans="1:38" ht="12.7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 spans="1:38" ht="12.7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 spans="1:38" ht="12.7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 spans="1:38" ht="12.7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 spans="1:38" ht="12.7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 spans="1:38" ht="12.7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 spans="1:38" ht="12.7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 spans="1:38" ht="12.7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 spans="1:38" ht="12.7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 spans="1:38" ht="12.7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 spans="1:38" ht="12.7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 spans="1:38" ht="12.7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 spans="1:38" ht="12.7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 spans="1:38" ht="12.7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 spans="1:38" ht="12.7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 spans="1:38" ht="12.7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 spans="1:38" ht="12.7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 spans="1:38" ht="12.7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 spans="1:38" ht="12.7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 spans="1:38" ht="12.7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 spans="1:38" ht="12.7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 spans="1:38" ht="12.7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 spans="1:38" ht="12.7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 spans="1:38" ht="12.7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 spans="1:38" ht="12.7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 spans="1:38" ht="12.7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 spans="1:38" ht="12.7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 spans="1:38" ht="12.7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 spans="1:38" ht="12.7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 spans="1:38" ht="12.7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 spans="1:38" ht="12.7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 spans="1:38" ht="12.7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 spans="1:38" ht="12.7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 spans="1:38" ht="12.7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 spans="1:38" ht="12.7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 spans="1:38" ht="12.7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 spans="1:38" ht="12.7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 spans="1:38" ht="12.7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 spans="1:38" ht="12.7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 spans="1:38" ht="12.7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 spans="1:38" ht="12.7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 spans="1:38" ht="12.7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 spans="1:38" ht="12.7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 spans="1:38" ht="12.7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 spans="1:38" ht="12.7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 spans="1:38" ht="12.7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 spans="1:38" ht="12.7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 spans="1:38" ht="12.7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 spans="1:38" ht="12.7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 spans="1:38" ht="12.7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 spans="1:38" ht="12.7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 spans="1:38" ht="12.7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 spans="1:38" ht="12.7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 spans="1:38" ht="12.7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 spans="1:38" ht="12.7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 spans="1:38" ht="12.7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 spans="1:38" ht="12.7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 spans="1:38" ht="12.7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 spans="1:38" ht="12.7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 spans="1:38" ht="12.7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 spans="1:38" ht="12.7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 spans="1:38" ht="12.7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 spans="1:38" ht="12.7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 spans="1:38" ht="12.7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 spans="1:38" ht="12.7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 spans="1:38" ht="12.7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 spans="1:38" ht="12.7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 spans="1:38" ht="12.7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 spans="1:38" ht="12.7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 spans="1:38" ht="12.7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 spans="1:38" ht="12.7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 spans="1:38" ht="12.7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 spans="1:38" ht="12.7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 spans="1:38" ht="12.7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 spans="1:38" ht="12.7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 spans="1:38" ht="12.7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 spans="1:38" ht="12.7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 spans="1:38" ht="12.7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 spans="1:38" ht="12.7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 spans="1:38" ht="12.7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 spans="1:38" ht="12.7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 spans="1:38" ht="12.7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 spans="1:38" ht="12.7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 spans="1:38" ht="12.7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 spans="1:38" ht="12.7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 spans="1:38" ht="12.7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 spans="1:38" ht="12.7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 spans="1:38" ht="12.7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 spans="1:38" ht="12.7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 spans="1:38" ht="12.7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 spans="1:38" ht="12.7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 spans="1:38" ht="12.7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 spans="1:38" ht="12.7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 spans="1:38" ht="12.7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 spans="1:38" ht="12.7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 spans="1:38" ht="12.7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 spans="1:38" ht="12.7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 spans="1:38" ht="12.7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 spans="1:38" ht="12.7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 spans="1:38" ht="12.7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 spans="1:38" ht="12.7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 spans="1:38" ht="12.7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 spans="1:38" ht="12.7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 spans="1:38" ht="12.7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 spans="1:38" ht="12.7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 spans="1:38" ht="12.7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 spans="1:38" ht="12.7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 spans="1:38" ht="12.7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 spans="1:38" ht="12.7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 spans="1:38" ht="12.7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 spans="1:38" ht="12.7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 spans="1:38" ht="12.7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 spans="1:38" ht="12.7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 spans="1:38" ht="12.7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 spans="1:38" ht="12.7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 spans="1:38" ht="12.7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 spans="1:38" ht="12.7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 spans="1:38" ht="12.7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 spans="1:38" ht="12.7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 spans="1:38" ht="12.7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 spans="1:38" ht="12.7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 spans="1:38" ht="12.7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 spans="1:38" ht="12.7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 spans="1:38" ht="12.7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 spans="1:38" ht="12.7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 spans="1:38" ht="12.7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 spans="1:38" ht="12.7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 spans="1:38" ht="12.7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 spans="1:38" ht="12.7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 spans="1:38" ht="12.7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 spans="1:38" ht="12.7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 spans="1:38" ht="12.7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 spans="1:38" ht="12.7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 spans="1:38" ht="12.7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 spans="1:38" ht="12.7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 spans="1:38" ht="12.7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 spans="1:38" ht="12.7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 spans="1:38" ht="12.7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 spans="1:38" ht="12.7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 spans="1:38" ht="12.7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 spans="1:38" ht="12.7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 spans="1:38" ht="12.7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 spans="1:38" ht="12.7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 spans="1:38" ht="12.7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 spans="1:38" ht="12.7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 spans="1:38" ht="12.7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 spans="1:38" ht="12.7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 spans="1:38" ht="12.7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 spans="1:38" ht="12.7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 spans="1:38" ht="12.7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 spans="1:38" ht="12.7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 spans="1:38" ht="12.7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 spans="1:38" ht="12.7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 spans="1:38" ht="12.7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 spans="1:38" ht="12.7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 spans="1:38" ht="12.7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 spans="1:38" ht="12.7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 spans="1:38" ht="12.7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 spans="1:38" ht="12.7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 spans="1:38" ht="12.7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 spans="1:38" ht="12.7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 spans="1:38" ht="12.7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 spans="1:38" ht="12.7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 spans="1:38" ht="12.7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 spans="1:38" ht="12.7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 spans="1:38" ht="12.7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 spans="1:38" ht="12.7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 spans="1:38" ht="12.7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 spans="1:38" ht="12.7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 spans="1:38" ht="12.7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 spans="1:38" ht="12.7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 spans="1:38" ht="12.7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 spans="1:38" ht="12.7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 spans="1:38" ht="12.7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 spans="1:38" ht="12.7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 spans="1:38" ht="12.7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 spans="1:38" ht="12.7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 spans="1:38" ht="12.7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 spans="1:38" ht="12.7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 spans="1:38" ht="12.7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 spans="1:38" ht="12.7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 spans="1:38" ht="12.7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 spans="1:38" ht="12.7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 spans="1:38" ht="12.7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 spans="1:38" ht="12.7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 spans="1:38" ht="12.7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 spans="1:38" ht="12.7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 spans="1:38" ht="12.7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 spans="1:38" ht="12.7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 spans="1:38" ht="12.7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 spans="1:38" ht="12.7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 spans="1:38" ht="12.7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 spans="1:38" ht="12.7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 spans="1:38" ht="12.7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 spans="1:38" ht="12.7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 spans="1:38" ht="12.7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 spans="1:38" ht="12.7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 spans="1:38" ht="12.7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 spans="1:38" ht="12.7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 spans="1:38" ht="12.7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 spans="1:38" ht="12.7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 spans="1:38" ht="12.7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 spans="1:38" ht="12.7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 spans="1:38" ht="12.7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 spans="1:38" ht="12.7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 spans="1:38" ht="12.7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 spans="1:38" ht="12.7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 spans="1:38" ht="12.7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 spans="1:38" ht="12.7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 spans="1:38" ht="12.7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 spans="1:38" ht="12.7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 spans="1:38" ht="12.7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 spans="1:38" ht="12.7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 spans="1:38" ht="12.7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 spans="1:38" ht="12.7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 spans="1:38" ht="12.7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 spans="1:38" ht="12.7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 spans="1:38" ht="12.7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 spans="1:38" ht="12.7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 spans="1:38" ht="12.7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 spans="1:38" ht="12.7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 spans="1:38" ht="12.7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 spans="1:38" ht="12.7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 spans="1:38" ht="12.7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 spans="1:38" ht="12.7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 spans="1:38" ht="12.7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 spans="1:38" ht="12.7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 spans="1:38" ht="12.7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 spans="1:38" ht="12.7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 spans="1:38" ht="12.7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 spans="1:38" ht="12.7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 spans="1:38" ht="12.7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 spans="1:38" ht="12.7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 spans="1:38" ht="12.7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 spans="1:38" ht="12.7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 spans="1:38" ht="12.7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 spans="1:38" ht="12.7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 spans="1:38" ht="12.7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 spans="1:38" ht="12.7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 spans="1:38" ht="12.7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 spans="1:38" ht="12.7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 spans="1:38" ht="12.7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 spans="1:38" ht="12.7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 spans="1:38" ht="12.7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 spans="1:38" ht="12.7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 spans="1:38" ht="12.7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 spans="1:38" ht="12.7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 spans="1:38" ht="12.7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 spans="1:38" ht="12.7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 spans="1:38" ht="12.7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 spans="1:38" ht="12.7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 spans="1:38" ht="12.7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 spans="1:38" ht="12.7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 spans="1:38" ht="12.7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 spans="1:38" ht="12.7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 spans="1:38" ht="12.7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 spans="1:38" ht="12.7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 spans="1:38" ht="12.7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 spans="1:38" ht="12.7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 spans="1:38" ht="12.7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 spans="1:38" ht="12.7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 spans="1:38" ht="12.7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 spans="1:38" ht="12.7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 spans="1:38" ht="12.7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 spans="1:38" ht="12.7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 spans="1:38" ht="12.7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 spans="1:38" ht="12.7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 spans="1:38" ht="12.7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 spans="1:38" ht="12.7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 spans="1:38" ht="12.7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 spans="1:38" ht="12.7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 spans="1:38" ht="12.7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 spans="1:38" ht="12.7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 spans="1:38" ht="12.7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 spans="1:38" ht="12.7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 spans="1:38" ht="12.7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 spans="1:38" ht="12.7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 spans="1:38" ht="12.7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 spans="1:38" ht="12.7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 spans="1:38" ht="12.7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 spans="1:38" ht="12.7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 spans="1:38" ht="12.7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 spans="1:38" ht="12.7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 spans="1:38" ht="12.7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 spans="1:38" ht="12.7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 spans="1:38" ht="12.7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 spans="1:38" ht="12.7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 spans="1:38" ht="12.7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 spans="1:38" ht="12.7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 spans="1:38" ht="12.7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 spans="1:38" ht="12.7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 spans="1:38" ht="12.7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 spans="1:38" ht="12.7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 spans="1:38" ht="12.7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 spans="1:38" ht="12.7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 spans="1:38" ht="12.7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 spans="1:38" ht="12.7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 spans="1:38" ht="12.7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 spans="1:38" ht="12.7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 spans="1:38" ht="12.7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 spans="1:38" ht="12.7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 spans="1:38" ht="12.7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 spans="1:38" ht="12.7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 spans="1:38" ht="12.7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 spans="1:38" ht="12.7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 spans="1:38" ht="12.7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 spans="1:38" ht="12.7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 spans="1:38" ht="12.7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 spans="1:38" ht="12.7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 spans="1:38" ht="12.7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 spans="1:38" ht="12.7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 spans="1:38" ht="12.7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 spans="1:38" ht="12.7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 spans="1:38" ht="12.7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 spans="1:38" ht="12.7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 spans="1:38" ht="12.7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 spans="1:38" ht="12.7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 spans="1:38" ht="12.7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 spans="1:38" ht="12.7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 spans="1:38" ht="12.7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 spans="1:38" ht="12.7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 spans="1:38" ht="12.7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 spans="1:38" ht="12.7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 spans="1:38" ht="12.7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 spans="1:38" ht="12.7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 spans="1:38" ht="12.7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 spans="1:38" ht="12.7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 spans="1:38" ht="12.7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 spans="1:38" ht="12.7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 spans="1:38" ht="12.7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 spans="1:38" ht="12.7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 spans="1:38" ht="12.7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 spans="1:38" ht="12.7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 spans="1:38" ht="12.7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 spans="1:38" ht="12.7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 spans="1:38" ht="12.7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 spans="1:38" ht="12.7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 spans="1:38" ht="12.7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 spans="1:38" ht="12.7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 spans="1:38" ht="12.7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 spans="1:38" ht="12.7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 spans="1:38" ht="12.7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 spans="1:38" ht="12.7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 spans="1:38" ht="12.7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 spans="1:38" ht="12.7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 spans="1:38" ht="12.7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 spans="1:38" ht="12.7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 spans="1:38" ht="12.7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 spans="1:38" ht="12.7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 spans="1:38" ht="12.7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 spans="1:38" ht="12.7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 spans="1:38" ht="12.7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 spans="1:38" ht="12.7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 spans="1:38" ht="12.7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 spans="1:38" ht="12.7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 spans="1:38" ht="12.7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 spans="1:38" ht="12.7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 spans="1:38" ht="12.7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 spans="1:38" ht="12.7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 spans="1:38" ht="12.7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 spans="1:38" ht="12.7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 spans="1:38" ht="12.7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 spans="1:38" ht="12.7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 spans="1:38" ht="12.7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 spans="1:38" ht="12.7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 spans="1:38" ht="12.7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 spans="1:38" ht="12.7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 spans="1:38" ht="12.7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 spans="1:38" ht="12.7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 spans="1:38" ht="12.7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 spans="1:38" ht="12.7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 spans="1:38" ht="12.7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 spans="1:38" ht="12.7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 spans="1:38" ht="12.7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 spans="1:38" ht="12.7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 spans="1:38" ht="12.7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 spans="1:38" ht="12.7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 spans="1:38" ht="12.7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 spans="1:38" ht="12.7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 spans="1:38" ht="12.7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 spans="1:38" ht="12.7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 spans="1:38" ht="12.7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 spans="1:38" ht="12.7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 spans="1:38" ht="12.7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 spans="1:38" ht="12.7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 spans="1:38" ht="12.7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 spans="1:38" ht="12.7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 spans="1:38" ht="12.7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 spans="1:38" ht="12.7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 spans="1:38" ht="12.7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 spans="1:38" ht="12.7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 spans="1:38" ht="12.7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 spans="1:38" ht="12.7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 spans="1:38" ht="12.7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 spans="1:38" ht="12.7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 spans="1:38" ht="12.7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 spans="1:38" ht="12.7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 spans="1:38" ht="12.7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 spans="1:38" ht="12.7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 spans="1:38" ht="12.7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 spans="1:38" ht="12.7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 spans="1:38" ht="12.7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 spans="1:38" ht="12.7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 spans="1:38" ht="12.7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 spans="1:38" ht="12.7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 spans="1:38" ht="12.7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 spans="1:38" ht="12.7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 spans="1:38" ht="12.7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 spans="1:38" ht="12.7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 spans="1:38" ht="12.7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 spans="1:38" ht="12.7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 spans="1:38" ht="12.7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 spans="1:38" ht="12.7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 spans="1:38" ht="12.7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 spans="1:38" ht="12.7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 spans="1:38" ht="12.7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 spans="1:38" ht="12.7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 spans="1:38" ht="12.7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 spans="1:38" ht="12.7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 spans="1:38" ht="12.7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 spans="1:38" ht="12.7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 spans="1:38" ht="12.7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 spans="1:38" ht="12.7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 spans="1:38" ht="12.7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 spans="1:38" ht="12.7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 spans="1:38" ht="12.7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 spans="1:38" ht="12.7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 spans="1:38" ht="12.7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 spans="1:38" ht="12.7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 spans="1:38" ht="12.7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 spans="1:38" ht="12.7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 spans="1:38" ht="12.7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 spans="1:38" ht="12.7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 spans="1:38" ht="12.7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 spans="1:38" ht="12.7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 spans="1:38" ht="12.7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 spans="1:38" ht="12.7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 spans="1:38" ht="12.7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 spans="1:38" ht="12.7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 spans="1:38" ht="12.7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 spans="1:38" ht="12.7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 spans="1:38" ht="12.7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 spans="1:38" ht="12.7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 spans="1:38" ht="12.7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 spans="1:38" ht="12.7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 spans="1:38" ht="12.7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 spans="1:38" ht="12.7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 spans="1:38" ht="12.7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 spans="1:38" ht="12.7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 spans="1:38" ht="12.7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 spans="1:38" ht="12.7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 spans="1:38" ht="12.7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 spans="1:38" ht="12.7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 spans="1:38" ht="12.7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 spans="1:38" ht="12.7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 spans="1:38" ht="12.7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 spans="1:38" ht="12.7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 spans="1:38" ht="12.7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 spans="1:38" ht="12.7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 spans="1:38" ht="12.7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 spans="1:38" ht="12.7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 spans="1:38" ht="12.7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 spans="1:38" ht="12.7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 spans="1:38" ht="12.7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 spans="1:38" ht="12.7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 spans="1:38" ht="12.7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 spans="1:38" ht="12.7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 spans="1:38" ht="12.7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 spans="1:38" ht="12.7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 spans="1:38" ht="12.7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 spans="1:38" ht="12.7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 spans="1:38" ht="12.7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 spans="1:38" ht="12.7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 spans="1:38" ht="12.7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 spans="1:38" ht="12.7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 spans="1:38" ht="12.7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 spans="1:38" ht="12.7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 spans="1:38" ht="12.7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 spans="1:38" ht="12.7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 spans="1:38" ht="12.7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 spans="1:38" ht="12.7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 spans="1:38" ht="12.7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 spans="1:38" ht="12.7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 spans="1:38" ht="12.7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 spans="1:38" ht="12.7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 spans="1:38" ht="12.7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 spans="1:38" ht="12.7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 spans="1:38" ht="12.7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 spans="1:38" ht="12.7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 spans="1:38" ht="12.7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 spans="1:38" ht="12.7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 spans="1:38" ht="12.7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 spans="1:38" ht="12.7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 spans="1:38" ht="12.7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 spans="1:38" ht="12.7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 spans="1:38" ht="12.7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 spans="1:38" ht="12.7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 spans="1:38" ht="12.7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 spans="1:38" ht="12.7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 spans="1:38" ht="12.7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 spans="1:38" ht="12.7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 spans="1:38" ht="12.7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 spans="1:38" ht="12.7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 spans="1:38" ht="12.7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 spans="1:38" ht="12.7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 spans="1:38" ht="12.7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 spans="1:38" ht="12.7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 spans="1:38" ht="12.7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 spans="1:38" ht="12.7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 spans="1:38" ht="12.7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 spans="1:38" ht="12.7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 spans="1:38" ht="12.7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 spans="1:38" ht="12.7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 spans="1:38" ht="12.7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 spans="1:38" ht="12.7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 spans="1:38" ht="12.7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 spans="1:38" ht="12.7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 spans="1:38" ht="12.7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 spans="1:38" ht="12.7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 spans="1:38" ht="12.7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 spans="1:38" ht="12.7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 spans="1:38" ht="12.7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 spans="1:38" ht="12.7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 spans="1:38" ht="12.7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 spans="1:38" ht="12.7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 spans="1:38" ht="12.7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 spans="1:38" ht="12.7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 spans="1:38" ht="12.7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 spans="1:38" ht="12.7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 spans="1:38" ht="12.7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 spans="1:38" ht="12.7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 spans="1:38" ht="12.7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 spans="1:38" ht="12.7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 spans="1:38" ht="12.7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 spans="1:38" ht="12.7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 spans="1:38" ht="12.7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 spans="1:38" ht="12.7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 spans="1:38" ht="12.7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 spans="1:38" ht="12.7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 spans="1:38" ht="12.7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 spans="1:38" ht="12.7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 spans="1:38" ht="12.7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 spans="1:38" ht="12.7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 spans="1:38" ht="12.7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 spans="1:38" ht="12.7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 spans="1:38" ht="12.7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 spans="1:38" ht="12.7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 spans="1:38" ht="12.7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 spans="1:38" ht="12.7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 spans="1:38" ht="12.7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 spans="1:38" ht="12.7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 spans="1:38" ht="12.7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 spans="1:38" ht="12.7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 spans="1:38" ht="12.7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 spans="1:38" ht="12.7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 spans="1:38" ht="12.7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 spans="1:38" ht="12.7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 spans="1:38" ht="12.7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 spans="1:38" ht="12.7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 spans="1:38" ht="12.7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 spans="1:38" ht="12.7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 spans="1:38" ht="12.7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 spans="1:38" ht="12.7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 spans="1:38" ht="12.7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 spans="1:38" ht="12.7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 spans="1:38" ht="12.7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 spans="1:38" ht="12.7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 spans="1:38" ht="12.7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 spans="1:38" ht="12.7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 spans="1:38" ht="12.7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 spans="1:38" ht="12.7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 spans="1:38" ht="12.7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 spans="1:38" ht="12.7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 spans="1:38" ht="12.7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 spans="1:38" ht="12.7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 spans="1:38" ht="12.7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 spans="1:38" ht="12.7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 spans="1:38" ht="12.7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 spans="1:38" ht="12.7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 spans="1:38" ht="12.7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 spans="1:38" ht="12.7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 spans="1:38" ht="12.7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 spans="1:38" ht="12.7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 spans="1:38" ht="12.7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 spans="1:38" ht="12.7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 spans="1:38" ht="12.7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 spans="1:38" ht="12.7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 spans="1:38" ht="12.7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 spans="1:38" ht="12.7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 spans="1:38" ht="12.7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 spans="1:38" ht="12.7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 spans="1:38" ht="12.7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 spans="1:38" ht="12.7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 spans="1:38" ht="12.7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 spans="1:38" ht="12.7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 spans="1:38" ht="12.7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 spans="1:38" ht="12.7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 spans="1:38" ht="12.7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 spans="1:38" ht="12.7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 spans="1:38" ht="12.7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 spans="1:38" ht="12.7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 spans="1:38" ht="12.7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 spans="1:38" ht="12.7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 spans="1:38" ht="12.7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 spans="1:38" ht="12.7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 spans="1:38" ht="12.7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 spans="1:38" ht="12.7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 spans="1:38" ht="12.7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 spans="1:38" ht="12.7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 spans="1:38" ht="12.7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 spans="1:38" ht="12.7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 spans="1:38" ht="12.7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 spans="1:38" ht="12.7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 spans="1:38" ht="12.7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 spans="1:38" ht="12.7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 spans="1:38" ht="12.7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 spans="1:38" ht="12.7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 spans="1:38" ht="12.7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 spans="1:38" ht="12.7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 spans="1:38" ht="12.7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 spans="1:38" ht="12.7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 spans="1:38" ht="12.7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 spans="1:38" ht="12.7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 spans="1:38" ht="12.7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 spans="1:38" ht="12.7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 spans="1:38" ht="12.7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 spans="1:38" ht="12.7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 spans="1:38" ht="12.7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 spans="1:38" ht="12.7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 spans="1:38" ht="12.7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 spans="1:38" ht="12.7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 spans="1:38" ht="12.7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 spans="1:38" ht="12.7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 spans="1:38" ht="12.7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 spans="1:38" ht="12.7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 spans="1:38" ht="12.7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 spans="1:38" ht="12.7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 spans="1:38" ht="12.7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 spans="1:38" ht="12.7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 spans="1:38" ht="12.7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 spans="1:38" ht="12.7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 spans="1:38" ht="12.7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 spans="1:38" ht="12.7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 spans="1:38" ht="12.7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 spans="1:38" ht="12.7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 spans="1:38" ht="12.7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 spans="1:38" ht="12.7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 spans="1:38" ht="12.7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 spans="1:38" ht="12.7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 spans="1:38" ht="12.7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 spans="1:38" ht="12.7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 spans="1:38" ht="12.7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 spans="1:38" ht="12.7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 spans="1:38" ht="12.7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 spans="1:38" ht="12.7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 spans="1:38" ht="12.7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 spans="1:38" ht="12.7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 spans="1:38" ht="12.7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 spans="1:38" ht="12.7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 spans="1:38" ht="12.7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 spans="1:38" ht="12.7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 spans="1:38" ht="12.7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 spans="1:38" ht="12.7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 spans="1:38" ht="12.7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 spans="1:38" ht="12.7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 spans="1:38" ht="12.7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 spans="1:38" ht="12.7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 spans="1:38" ht="12.7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 spans="1:38" ht="12.7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 spans="1:38" ht="12.7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 spans="1:38" ht="12.7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 spans="1:38" ht="12.7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 spans="1:38" ht="12.7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 spans="1:38" ht="12.7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 spans="1:38" ht="12.7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 spans="1:38" ht="12.7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 spans="1:38" ht="12.7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 spans="1:38" ht="12.7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 spans="1:38" ht="12.7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 spans="1:38" ht="12.7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 spans="1:38" ht="12.7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 spans="1:38" ht="12.7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 spans="1:38" ht="12.7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 spans="1:38" ht="12.7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 spans="1:38" ht="12.7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 spans="1:38" ht="12.7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 spans="1:38" ht="12.7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 spans="1:38" ht="12.7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 spans="1:38" ht="12.7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 spans="1:38" ht="12.7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 spans="1:38" ht="12.7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 spans="1:38" ht="12.7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 spans="1:38" ht="12.7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 spans="1:38" ht="12.7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 spans="1:38" ht="12.7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 spans="1:38" ht="12.7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 spans="1:38" ht="12.7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 spans="1:38" ht="12.7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 spans="1:38" ht="12.7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 spans="1:38" ht="12.7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 spans="1:38" ht="12.7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 spans="1:38" ht="12.7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 spans="1:38" ht="12.7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 spans="1:38" ht="12.7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 spans="1:38" ht="12.7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 spans="1:38" ht="12.7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 spans="1:38" ht="12.7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 spans="1:38" ht="12.7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 spans="1:38" ht="12.7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 spans="1:38" ht="12.7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 spans="1:38" ht="12.7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 spans="1:38" ht="12.7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 spans="1:38" ht="12.7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 spans="1:38" ht="12.7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 spans="1:38" ht="12.7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 spans="1:38" ht="12.7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 spans="1:38" ht="12.7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 spans="1:38" ht="12.7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 spans="1:38" ht="12.7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 spans="1:38" ht="12.7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 spans="1:38" ht="12.7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 spans="1:38" ht="12.7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 spans="1:38" ht="12.7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 spans="1:38" ht="12.7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 spans="1:38" ht="12.7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 spans="1:38" ht="12.7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 spans="1:38" ht="12.7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 spans="1:38" ht="12.7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 spans="1:38" ht="12.7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 spans="1:38" ht="12.7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 spans="1:38" ht="12.7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 spans="1:38" ht="12.7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 spans="1:38" ht="12.7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 spans="1:38" ht="12.7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 spans="1:38" ht="12.7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 spans="1:38" ht="12.7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 spans="1:38" ht="12.7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 spans="1:38" ht="12.7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 spans="1:38" ht="12.7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 spans="1:38" ht="12.7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 spans="1:38" ht="12.7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 spans="1:38" ht="12.7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 spans="1:38" ht="12.7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 spans="1:38" ht="12.7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 spans="1:38" ht="12.7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 spans="1:38" ht="12.7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 spans="1:38" ht="12.7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 spans="1:38" ht="12.7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 spans="1:38" ht="12.7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 spans="1:38" ht="12.7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 spans="1:38" ht="12.7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 spans="1:38" ht="12.7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 spans="1:38" ht="12.7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 spans="1:38" ht="12.7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 spans="1:38" ht="12.7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 spans="1:38" ht="12.7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 spans="1:38" ht="12.7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 spans="1:38" ht="12.7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 spans="1:38" ht="12.7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 spans="1:38" ht="12.7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 spans="1:38" ht="12.7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 spans="1:38" ht="12.7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 spans="1:38" ht="12.7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 spans="1:38" ht="12.7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 spans="1:38" ht="12.7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 spans="1:38" ht="12.7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 spans="1:38" ht="12.7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 spans="1:38" ht="12.7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 spans="1:38" ht="12.7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 spans="1:38" ht="12.7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 spans="1:38" ht="12.7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 spans="1:38" ht="12.7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 spans="1:38" ht="12.7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 spans="1:38" ht="12.7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 spans="1:38" ht="12.7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 spans="1:38" ht="12.7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 spans="1:38" ht="12.7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 spans="1:38" ht="12.7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 spans="1:38" ht="12.7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 spans="1:38" ht="12.7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 spans="1:38" ht="12.7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 spans="1:38" ht="12.7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 spans="1:38" ht="12.7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 spans="1:38" ht="12.7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 spans="1:38" ht="12.7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 spans="1:38" ht="12.7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 spans="1:38" ht="12.7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 spans="1:38" ht="12.7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 spans="1:38" ht="12.7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 spans="1:38" ht="12.7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 spans="1:38" ht="12.7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 spans="1:38" ht="12.7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 spans="1:38" ht="12.7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 spans="1:38" ht="12.7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 spans="1:38" ht="12.7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 spans="1:38" ht="12.7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 spans="1:38" ht="12.7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 spans="1:38" ht="12.7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 spans="1:38" ht="12.7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 spans="1:38" ht="12.7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 spans="1:38" ht="12.7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 spans="1:38" ht="12.7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 spans="1:38" ht="12.7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 spans="1:38" ht="12.7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 spans="1:38" ht="12.7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 spans="1:38" ht="12.7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 spans="1:38" ht="12.7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 spans="1:38" ht="12.7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 spans="1:38" ht="12.7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 spans="1:38" ht="12.7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 spans="1:38" ht="12.7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 spans="1:38" ht="12.7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 spans="1:38" ht="12.7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 spans="1:38" ht="12.7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 spans="1:38" ht="12.7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 spans="1:38" ht="12.7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 spans="1:38" ht="12.7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 spans="1:38" ht="12.7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 spans="1:38" ht="12.7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 spans="1:38" ht="12.7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 spans="1:38" ht="12.7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 spans="1:38" ht="12.7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 spans="1:38" ht="12.7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 spans="1:38" ht="12.7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 spans="1:38" ht="12.7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 spans="1:38" ht="12.7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 spans="1:38" ht="12.7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 spans="1:38" ht="12.7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 spans="1:38" ht="12.7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 spans="1:38" ht="12.7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 spans="1:38" ht="12.7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 spans="1:38" ht="12.7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 spans="1:38" ht="12.7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 spans="1:38" ht="12.7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 spans="1:38" ht="12.7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 spans="1:38" ht="12.7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 spans="1:38" ht="12.7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 spans="1:38" ht="12.7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 spans="1:38" ht="12.7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 spans="1:38" ht="12.7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 spans="1:38" ht="12.7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 spans="1:38" ht="12.7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 spans="1:38" ht="12.7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 spans="1:38" ht="12.7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 spans="1:38" ht="12.7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 spans="1:38" ht="12.7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 spans="1:38" ht="12.7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 spans="1:38" ht="12.7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 spans="1:38" ht="12.7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 spans="1:38" ht="12.7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 spans="1:38" ht="12.7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 spans="1:38" ht="12.7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 spans="1:38" ht="12.7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 spans="1:38" ht="12.7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 spans="1:38" ht="12.7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 spans="1:38" ht="12.7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 spans="1:38" ht="12.7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25" width="10.28515625" customWidth="1"/>
    <col min="26" max="26" width="9.5703125" customWidth="1"/>
    <col min="27" max="38" width="10.28515625" customWidth="1"/>
  </cols>
  <sheetData>
    <row r="1" spans="1:38" ht="12.75" customHeight="1" x14ac:dyDescent="0.25">
      <c r="A1" s="22">
        <v>-0.134574</v>
      </c>
      <c r="B1" s="22">
        <v>-0.129577</v>
      </c>
      <c r="C1" s="22">
        <v>-0.124084</v>
      </c>
      <c r="D1" s="22">
        <v>-0.118146</v>
      </c>
      <c r="E1" s="22">
        <v>-0.112278</v>
      </c>
      <c r="F1" s="22">
        <v>-0.10625</v>
      </c>
      <c r="G1" s="22">
        <v>-0.100885</v>
      </c>
      <c r="H1" s="22">
        <v>-9.5621999999999999E-2</v>
      </c>
      <c r="I1" s="22">
        <v>-8.9870000000000005E-2</v>
      </c>
      <c r="J1" s="22">
        <v>-8.4053000000000003E-2</v>
      </c>
      <c r="K1" s="22">
        <v>-7.7784000000000006E-2</v>
      </c>
      <c r="L1" s="22">
        <v>-7.3716000000000004E-2</v>
      </c>
      <c r="M1" s="22">
        <v>-6.7724000000000006E-2</v>
      </c>
      <c r="N1" s="22">
        <v>-6.3478999999999994E-2</v>
      </c>
      <c r="O1" s="22">
        <v>-5.6750000000000002E-2</v>
      </c>
      <c r="P1" s="22">
        <v>-5.0709999999999998E-2</v>
      </c>
      <c r="Q1" s="22">
        <v>-4.3566000000000001E-2</v>
      </c>
      <c r="R1" s="22">
        <v>-3.9898999999999997E-2</v>
      </c>
      <c r="S1" s="22">
        <v>-3.4159000000000002E-2</v>
      </c>
      <c r="T1" s="22">
        <v>-3.0270999999999999E-2</v>
      </c>
      <c r="U1" s="22">
        <v>-2.2629E-2</v>
      </c>
      <c r="V1" s="22">
        <v>-1.6711E-2</v>
      </c>
      <c r="W1" s="22">
        <v>-1.0928999999999999E-2</v>
      </c>
      <c r="X1" s="22">
        <v>-4.9810000000000002E-3</v>
      </c>
      <c r="Y1" s="72">
        <v>0</v>
      </c>
      <c r="Z1" s="22">
        <v>6.9930000000000001E-3</v>
      </c>
      <c r="AA1" s="22">
        <v>1.2723E-2</v>
      </c>
      <c r="AB1" s="22">
        <v>1.9372E-2</v>
      </c>
      <c r="AC1" s="22">
        <v>2.5520999999999999E-2</v>
      </c>
      <c r="AD1" s="22">
        <v>3.1188E-2</v>
      </c>
      <c r="AE1" s="22">
        <v>3.7588999999999997E-2</v>
      </c>
      <c r="AF1" s="22">
        <v>4.3919E-2</v>
      </c>
      <c r="AG1" s="22">
        <v>4.9933999999999999E-2</v>
      </c>
      <c r="AH1" s="22">
        <v>5.5385999999999998E-2</v>
      </c>
      <c r="AI1" s="22">
        <v>6.1706999999999998E-2</v>
      </c>
      <c r="AJ1" s="22">
        <v>6.7280999999999994E-2</v>
      </c>
      <c r="AK1" s="22">
        <v>7.1318000000000006E-2</v>
      </c>
      <c r="AL1" s="22">
        <v>7.1953000000000003E-2</v>
      </c>
    </row>
    <row r="2" spans="1:38" ht="12.75" customHeight="1" x14ac:dyDescent="0.25">
      <c r="A2" s="22">
        <v>-0.12786700000000001</v>
      </c>
      <c r="B2" s="22">
        <v>-0.121957</v>
      </c>
      <c r="C2" s="22">
        <v>-0.11616700000000001</v>
      </c>
      <c r="D2" s="22">
        <v>-0.109662</v>
      </c>
      <c r="E2" s="22">
        <v>-0.10462399999999999</v>
      </c>
      <c r="F2" s="22">
        <v>-9.8704E-2</v>
      </c>
      <c r="G2" s="22">
        <v>-9.2979000000000006E-2</v>
      </c>
      <c r="H2" s="22">
        <v>-8.8227E-2</v>
      </c>
      <c r="I2" s="22">
        <v>-8.3134E-2</v>
      </c>
      <c r="J2" s="22">
        <v>-7.8648999999999997E-2</v>
      </c>
      <c r="K2" s="22">
        <v>-7.2289999999999993E-2</v>
      </c>
      <c r="L2" s="22">
        <v>-6.7409999999999998E-2</v>
      </c>
      <c r="M2" s="22">
        <v>-6.1900999999999998E-2</v>
      </c>
      <c r="N2" s="22">
        <v>-5.8400000000000001E-2</v>
      </c>
      <c r="O2" s="22">
        <v>-5.2253000000000001E-2</v>
      </c>
      <c r="P2" s="22">
        <v>-4.7128999999999997E-2</v>
      </c>
      <c r="Q2" s="22">
        <v>-4.1191999999999999E-2</v>
      </c>
      <c r="R2" s="22">
        <v>-3.6419E-2</v>
      </c>
      <c r="S2" s="22">
        <v>-3.1782999999999999E-2</v>
      </c>
      <c r="T2" s="22">
        <v>-2.7431000000000001E-2</v>
      </c>
      <c r="U2" s="22">
        <v>-2.1506999999999998E-2</v>
      </c>
      <c r="V2" s="22">
        <v>-1.5731999999999999E-2</v>
      </c>
      <c r="W2" s="22">
        <v>-1.082E-2</v>
      </c>
      <c r="X2" s="22">
        <v>-5.4939999999999998E-3</v>
      </c>
      <c r="Y2" s="72">
        <v>0</v>
      </c>
      <c r="Z2" s="22">
        <v>5.679E-3</v>
      </c>
      <c r="AA2" s="22">
        <v>1.1612000000000001E-2</v>
      </c>
      <c r="AB2" s="22">
        <v>1.7510999999999999E-2</v>
      </c>
      <c r="AC2" s="22">
        <v>2.3265999999999998E-2</v>
      </c>
      <c r="AD2" s="22">
        <v>2.8136000000000001E-2</v>
      </c>
      <c r="AE2" s="22">
        <v>3.3801999999999999E-2</v>
      </c>
      <c r="AF2" s="22">
        <v>3.9688000000000001E-2</v>
      </c>
      <c r="AG2" s="22">
        <v>4.4881999999999998E-2</v>
      </c>
      <c r="AH2" s="22">
        <v>5.0563999999999998E-2</v>
      </c>
      <c r="AI2" s="22">
        <v>5.636E-2</v>
      </c>
      <c r="AJ2" s="22">
        <v>6.0949999999999997E-2</v>
      </c>
      <c r="AK2" s="22">
        <v>6.4675999999999997E-2</v>
      </c>
      <c r="AL2" s="22">
        <v>6.5319000000000002E-2</v>
      </c>
    </row>
    <row r="3" spans="1:38" ht="12.75" customHeight="1" x14ac:dyDescent="0.25">
      <c r="A3" s="22">
        <v>-0.11200400000000001</v>
      </c>
      <c r="B3" s="22">
        <v>-0.107401</v>
      </c>
      <c r="C3" s="22">
        <v>-0.10269499999999999</v>
      </c>
      <c r="D3" s="22">
        <v>-9.7295999999999994E-2</v>
      </c>
      <c r="E3" s="22">
        <v>-9.2614000000000002E-2</v>
      </c>
      <c r="F3" s="22">
        <v>-8.8120000000000004E-2</v>
      </c>
      <c r="G3" s="22">
        <v>-8.3356E-2</v>
      </c>
      <c r="H3" s="22">
        <v>-7.8527E-2</v>
      </c>
      <c r="I3" s="22">
        <v>-7.4146000000000004E-2</v>
      </c>
      <c r="J3" s="22">
        <v>-6.9538000000000003E-2</v>
      </c>
      <c r="K3" s="22">
        <v>-6.4309000000000005E-2</v>
      </c>
      <c r="L3" s="22">
        <v>-5.9915999999999997E-2</v>
      </c>
      <c r="M3" s="22">
        <v>-5.5905000000000003E-2</v>
      </c>
      <c r="N3" s="22">
        <v>-5.2005000000000003E-2</v>
      </c>
      <c r="O3" s="22">
        <v>-4.6931E-2</v>
      </c>
      <c r="P3" s="22">
        <v>-4.1790000000000001E-2</v>
      </c>
      <c r="Q3" s="22">
        <v>-3.6797000000000003E-2</v>
      </c>
      <c r="R3" s="22">
        <v>-3.3298000000000001E-2</v>
      </c>
      <c r="S3" s="22">
        <v>-2.9045000000000001E-2</v>
      </c>
      <c r="T3" s="22">
        <v>-2.5079000000000001E-2</v>
      </c>
      <c r="U3" s="22">
        <v>-1.9358E-2</v>
      </c>
      <c r="V3" s="22">
        <v>-1.4423E-2</v>
      </c>
      <c r="W3" s="22">
        <v>-9.9930000000000001E-3</v>
      </c>
      <c r="X3" s="22">
        <v>-4.8170000000000001E-3</v>
      </c>
      <c r="Y3" s="72">
        <v>0</v>
      </c>
      <c r="Z3" s="22">
        <v>4.8089999999999999E-3</v>
      </c>
      <c r="AA3" s="22">
        <v>9.7859999999999996E-3</v>
      </c>
      <c r="AB3" s="22">
        <v>1.4703000000000001E-2</v>
      </c>
      <c r="AC3" s="22">
        <v>1.9314999999999999E-2</v>
      </c>
      <c r="AD3" s="22">
        <v>2.3890000000000002E-2</v>
      </c>
      <c r="AE3" s="22">
        <v>2.8936E-2</v>
      </c>
      <c r="AF3" s="22">
        <v>3.3741E-2</v>
      </c>
      <c r="AG3" s="22">
        <v>3.8607000000000002E-2</v>
      </c>
      <c r="AH3" s="22">
        <v>4.3313999999999998E-2</v>
      </c>
      <c r="AI3" s="22">
        <v>4.8023000000000003E-2</v>
      </c>
      <c r="AJ3" s="22">
        <v>5.2338999999999997E-2</v>
      </c>
      <c r="AK3" s="22">
        <v>5.5758000000000002E-2</v>
      </c>
      <c r="AL3" s="22">
        <v>5.5763E-2</v>
      </c>
    </row>
    <row r="4" spans="1:38" ht="12.75" customHeight="1" x14ac:dyDescent="0.25">
      <c r="A4" s="22">
        <v>-9.6365000000000006E-2</v>
      </c>
      <c r="B4" s="22">
        <v>-9.1657000000000002E-2</v>
      </c>
      <c r="C4" s="22">
        <v>-8.7382000000000001E-2</v>
      </c>
      <c r="D4" s="22">
        <v>-8.2778000000000004E-2</v>
      </c>
      <c r="E4" s="22">
        <v>-7.8544000000000003E-2</v>
      </c>
      <c r="F4" s="22">
        <v>-7.4385000000000007E-2</v>
      </c>
      <c r="G4" s="22">
        <v>-7.0392999999999997E-2</v>
      </c>
      <c r="H4" s="22">
        <v>-6.6595000000000001E-2</v>
      </c>
      <c r="I4" s="22">
        <v>-6.2827999999999995E-2</v>
      </c>
      <c r="J4" s="22">
        <v>-5.9385E-2</v>
      </c>
      <c r="K4" s="22">
        <v>-5.4724000000000002E-2</v>
      </c>
      <c r="L4" s="22">
        <v>-5.0803000000000001E-2</v>
      </c>
      <c r="M4" s="22">
        <v>-4.6856000000000002E-2</v>
      </c>
      <c r="N4" s="22">
        <v>-4.3240000000000001E-2</v>
      </c>
      <c r="O4" s="22">
        <v>-3.9585000000000002E-2</v>
      </c>
      <c r="P4" s="22">
        <v>-3.5020000000000003E-2</v>
      </c>
      <c r="Q4" s="22">
        <v>-3.092E-2</v>
      </c>
      <c r="R4" s="22">
        <v>-2.7688999999999998E-2</v>
      </c>
      <c r="S4" s="22">
        <v>-2.4351999999999999E-2</v>
      </c>
      <c r="T4" s="22">
        <v>-2.0826000000000001E-2</v>
      </c>
      <c r="U4" s="22">
        <v>-1.6275000000000001E-2</v>
      </c>
      <c r="V4" s="22">
        <v>-1.2181000000000001E-2</v>
      </c>
      <c r="W4" s="22">
        <v>-7.9869999999999993E-3</v>
      </c>
      <c r="X4" s="22">
        <v>-3.9560000000000003E-3</v>
      </c>
      <c r="Y4" s="72">
        <v>0</v>
      </c>
      <c r="Z4" s="22">
        <v>4.1190000000000003E-3</v>
      </c>
      <c r="AA4" s="22">
        <v>8.2179999999999996E-3</v>
      </c>
      <c r="AB4" s="22">
        <v>1.2638999999999999E-2</v>
      </c>
      <c r="AC4" s="22">
        <v>1.6823999999999999E-2</v>
      </c>
      <c r="AD4" s="22">
        <v>2.0750999999999999E-2</v>
      </c>
      <c r="AE4" s="22">
        <v>2.4926E-2</v>
      </c>
      <c r="AF4" s="22">
        <v>2.9312999999999999E-2</v>
      </c>
      <c r="AG4" s="22">
        <v>3.3308999999999998E-2</v>
      </c>
      <c r="AH4" s="22">
        <v>3.7280000000000001E-2</v>
      </c>
      <c r="AI4" s="22">
        <v>4.1142999999999999E-2</v>
      </c>
      <c r="AJ4" s="22">
        <v>4.4532000000000002E-2</v>
      </c>
      <c r="AK4" s="22">
        <v>4.7349000000000002E-2</v>
      </c>
      <c r="AL4" s="22">
        <v>4.7398000000000003E-2</v>
      </c>
    </row>
    <row r="5" spans="1:38" ht="12.75" customHeight="1" x14ac:dyDescent="0.25">
      <c r="A5" s="22">
        <v>-8.3115999999999995E-2</v>
      </c>
      <c r="B5" s="22">
        <v>-7.8422000000000006E-2</v>
      </c>
      <c r="C5" s="22">
        <v>-7.4387999999999996E-2</v>
      </c>
      <c r="D5" s="22">
        <v>-6.9851999999999997E-2</v>
      </c>
      <c r="E5" s="22">
        <v>-6.5986000000000003E-2</v>
      </c>
      <c r="F5" s="22">
        <v>-6.2514E-2</v>
      </c>
      <c r="G5" s="22">
        <v>-5.8505000000000001E-2</v>
      </c>
      <c r="H5" s="22">
        <v>-5.5211999999999997E-2</v>
      </c>
      <c r="I5" s="22">
        <v>-5.1961E-2</v>
      </c>
      <c r="J5" s="22">
        <v>-4.8910000000000002E-2</v>
      </c>
      <c r="K5" s="22">
        <v>-4.5204000000000001E-2</v>
      </c>
      <c r="L5" s="22">
        <v>-4.1593999999999999E-2</v>
      </c>
      <c r="M5" s="22">
        <v>-3.8540999999999999E-2</v>
      </c>
      <c r="N5" s="22">
        <v>-3.5878E-2</v>
      </c>
      <c r="O5" s="22">
        <v>-3.2334000000000002E-2</v>
      </c>
      <c r="P5" s="22">
        <v>-2.8917999999999999E-2</v>
      </c>
      <c r="Q5" s="22">
        <v>-2.5559999999999999E-2</v>
      </c>
      <c r="R5" s="22">
        <v>-2.3165999999999999E-2</v>
      </c>
      <c r="S5" s="22">
        <v>-2.0011000000000001E-2</v>
      </c>
      <c r="T5" s="22">
        <v>-1.7203E-2</v>
      </c>
      <c r="U5" s="22">
        <v>-1.3729E-2</v>
      </c>
      <c r="V5" s="22">
        <v>-1.0120000000000001E-2</v>
      </c>
      <c r="W5" s="22">
        <v>-6.6569999999999997E-3</v>
      </c>
      <c r="X5" s="22">
        <v>-3.2460000000000002E-3</v>
      </c>
      <c r="Y5" s="72">
        <v>0</v>
      </c>
      <c r="Z5" s="22">
        <v>3.3300000000000001E-3</v>
      </c>
      <c r="AA5" s="22">
        <v>7.0479999999999996E-3</v>
      </c>
      <c r="AB5" s="22">
        <v>1.0541E-2</v>
      </c>
      <c r="AC5" s="22">
        <v>1.3897E-2</v>
      </c>
      <c r="AD5" s="22">
        <v>1.7101999999999999E-2</v>
      </c>
      <c r="AE5" s="22">
        <v>2.0861999999999999E-2</v>
      </c>
      <c r="AF5" s="22">
        <v>2.4195999999999999E-2</v>
      </c>
      <c r="AG5" s="22">
        <v>2.7584999999999998E-2</v>
      </c>
      <c r="AH5" s="22">
        <v>3.1012999999999999E-2</v>
      </c>
      <c r="AI5" s="22">
        <v>3.4273999999999999E-2</v>
      </c>
      <c r="AJ5" s="22">
        <v>3.6912E-2</v>
      </c>
      <c r="AK5" s="22">
        <v>3.8761999999999998E-2</v>
      </c>
      <c r="AL5" s="22">
        <v>3.8699999999999998E-2</v>
      </c>
    </row>
    <row r="6" spans="1:38" ht="12.75" customHeight="1" x14ac:dyDescent="0.25">
      <c r="A6" s="22">
        <v>-6.8897E-2</v>
      </c>
      <c r="B6" s="22">
        <v>-6.5332000000000001E-2</v>
      </c>
      <c r="C6" s="22">
        <v>-6.2129999999999998E-2</v>
      </c>
      <c r="D6" s="22">
        <v>-5.8425999999999999E-2</v>
      </c>
      <c r="E6" s="22">
        <v>-5.4876000000000001E-2</v>
      </c>
      <c r="F6" s="22">
        <v>-5.1923999999999998E-2</v>
      </c>
      <c r="G6" s="22">
        <v>-4.8987000000000003E-2</v>
      </c>
      <c r="H6" s="22">
        <v>-4.6051000000000002E-2</v>
      </c>
      <c r="I6" s="22">
        <v>-4.3423000000000003E-2</v>
      </c>
      <c r="J6" s="22">
        <v>-4.0686E-2</v>
      </c>
      <c r="K6" s="22">
        <v>-3.7532000000000003E-2</v>
      </c>
      <c r="L6" s="22">
        <v>-3.4667000000000003E-2</v>
      </c>
      <c r="M6" s="22">
        <v>-3.2066999999999998E-2</v>
      </c>
      <c r="N6" s="22">
        <v>-2.9506000000000001E-2</v>
      </c>
      <c r="O6" s="22">
        <v>-2.6436999999999999E-2</v>
      </c>
      <c r="P6" s="22">
        <v>-2.3775999999999999E-2</v>
      </c>
      <c r="Q6" s="22">
        <v>-2.1155E-2</v>
      </c>
      <c r="R6" s="22">
        <v>-1.9063E-2</v>
      </c>
      <c r="S6" s="22">
        <v>-1.6813000000000002E-2</v>
      </c>
      <c r="T6" s="22">
        <v>-1.4504E-2</v>
      </c>
      <c r="U6" s="22">
        <v>-1.155E-2</v>
      </c>
      <c r="V6" s="22">
        <v>-8.5559999999999994E-3</v>
      </c>
      <c r="W6" s="22">
        <v>-5.8009999999999997E-3</v>
      </c>
      <c r="X6" s="22">
        <v>-2.8349999999999998E-3</v>
      </c>
      <c r="Y6" s="72">
        <v>0</v>
      </c>
      <c r="Z6" s="22">
        <v>2.5000000000000001E-3</v>
      </c>
      <c r="AA6" s="22">
        <v>5.4840000000000002E-3</v>
      </c>
      <c r="AB6" s="22">
        <v>8.6459999999999992E-3</v>
      </c>
      <c r="AC6" s="22">
        <v>1.1442000000000001E-2</v>
      </c>
      <c r="AD6" s="22">
        <v>1.4165000000000001E-2</v>
      </c>
      <c r="AE6" s="22">
        <v>1.7059999999999999E-2</v>
      </c>
      <c r="AF6" s="22">
        <v>1.9900999999999999E-2</v>
      </c>
      <c r="AG6" s="22">
        <v>2.2837E-2</v>
      </c>
      <c r="AH6" s="22">
        <v>2.5401E-2</v>
      </c>
      <c r="AI6" s="22">
        <v>2.7831000000000002E-2</v>
      </c>
      <c r="AJ6" s="22">
        <v>3.0173999999999999E-2</v>
      </c>
      <c r="AK6" s="22">
        <v>3.1475999999999997E-2</v>
      </c>
      <c r="AL6" s="22">
        <v>3.1438000000000001E-2</v>
      </c>
    </row>
    <row r="7" spans="1:38" ht="12.75" customHeight="1" x14ac:dyDescent="0.25">
      <c r="A7" s="22">
        <v>-5.8596000000000002E-2</v>
      </c>
      <c r="B7" s="22">
        <v>-5.5280000000000003E-2</v>
      </c>
      <c r="C7" s="22">
        <v>-5.2388999999999998E-2</v>
      </c>
      <c r="D7" s="22">
        <v>-4.9145000000000001E-2</v>
      </c>
      <c r="E7" s="22">
        <v>-4.6471999999999999E-2</v>
      </c>
      <c r="F7" s="22">
        <v>-4.3869999999999999E-2</v>
      </c>
      <c r="G7" s="22">
        <v>-4.0980000000000003E-2</v>
      </c>
      <c r="H7" s="22">
        <v>-3.8540999999999999E-2</v>
      </c>
      <c r="I7" s="22">
        <v>-3.6160999999999999E-2</v>
      </c>
      <c r="J7" s="22">
        <v>-3.3931000000000003E-2</v>
      </c>
      <c r="K7" s="22">
        <v>-3.1139E-2</v>
      </c>
      <c r="L7" s="22">
        <v>-2.8809000000000001E-2</v>
      </c>
      <c r="M7" s="22">
        <v>-2.6421E-2</v>
      </c>
      <c r="N7" s="22">
        <v>-2.4473999999999999E-2</v>
      </c>
      <c r="O7" s="22">
        <v>-2.1908E-2</v>
      </c>
      <c r="P7" s="22">
        <v>-1.9609999999999999E-2</v>
      </c>
      <c r="Q7" s="22">
        <v>-1.7441000000000002E-2</v>
      </c>
      <c r="R7" s="22">
        <v>-1.5737000000000001E-2</v>
      </c>
      <c r="S7" s="22">
        <v>-1.3696E-2</v>
      </c>
      <c r="T7" s="22">
        <v>-1.1644E-2</v>
      </c>
      <c r="U7" s="22">
        <v>-9.4079999999999997E-3</v>
      </c>
      <c r="V7" s="22">
        <v>-6.8979999999999996E-3</v>
      </c>
      <c r="W7" s="22">
        <v>-4.3439999999999998E-3</v>
      </c>
      <c r="X7" s="22">
        <v>-2.2190000000000001E-3</v>
      </c>
      <c r="Y7" s="72">
        <v>0</v>
      </c>
      <c r="Z7" s="22">
        <v>2.2179999999999999E-3</v>
      </c>
      <c r="AA7" s="22">
        <v>4.5069999999999997E-3</v>
      </c>
      <c r="AB7" s="22">
        <v>7.228E-3</v>
      </c>
      <c r="AC7" s="22">
        <v>9.4809999999999998E-3</v>
      </c>
      <c r="AD7" s="22">
        <v>1.162E-2</v>
      </c>
      <c r="AE7" s="22">
        <v>1.4108000000000001E-2</v>
      </c>
      <c r="AF7" s="22">
        <v>1.67E-2</v>
      </c>
      <c r="AG7" s="22">
        <v>1.8745999999999999E-2</v>
      </c>
      <c r="AH7" s="22">
        <v>2.1134E-2</v>
      </c>
      <c r="AI7" s="22">
        <v>2.3220000000000001E-2</v>
      </c>
      <c r="AJ7" s="22">
        <v>2.4698000000000001E-2</v>
      </c>
      <c r="AK7" s="22">
        <v>2.5921E-2</v>
      </c>
      <c r="AL7" s="22">
        <v>2.5684999999999999E-2</v>
      </c>
    </row>
    <row r="8" spans="1:38" ht="12.75" customHeight="1" x14ac:dyDescent="0.25">
      <c r="A8" s="22">
        <v>-4.8517999999999999E-2</v>
      </c>
      <c r="B8" s="22">
        <v>-4.6131999999999999E-2</v>
      </c>
      <c r="C8" s="22">
        <v>-4.3746E-2</v>
      </c>
      <c r="D8" s="22">
        <v>-4.0842999999999997E-2</v>
      </c>
      <c r="E8" s="22">
        <v>-3.8498999999999999E-2</v>
      </c>
      <c r="F8" s="22">
        <v>-3.6413000000000001E-2</v>
      </c>
      <c r="G8" s="22">
        <v>-3.4202999999999997E-2</v>
      </c>
      <c r="H8" s="22">
        <v>-3.2258000000000002E-2</v>
      </c>
      <c r="I8" s="22">
        <v>-3.0258E-2</v>
      </c>
      <c r="J8" s="22">
        <v>-2.8395E-2</v>
      </c>
      <c r="K8" s="22">
        <v>-2.5954000000000001E-2</v>
      </c>
      <c r="L8" s="22">
        <v>-2.3789999999999999E-2</v>
      </c>
      <c r="M8" s="22">
        <v>-2.1843000000000001E-2</v>
      </c>
      <c r="N8" s="22">
        <v>-2.0305E-2</v>
      </c>
      <c r="O8" s="22">
        <v>-1.8185E-2</v>
      </c>
      <c r="P8" s="22">
        <v>-1.5984000000000002E-2</v>
      </c>
      <c r="Q8" s="22">
        <v>-1.4605E-2</v>
      </c>
      <c r="R8" s="22">
        <v>-1.3076000000000001E-2</v>
      </c>
      <c r="S8" s="22">
        <v>-1.1502E-2</v>
      </c>
      <c r="T8" s="22">
        <v>-9.7009999999999996E-3</v>
      </c>
      <c r="U8" s="22">
        <v>-7.8169999999999993E-3</v>
      </c>
      <c r="V8" s="22">
        <v>-5.6059999999999999E-3</v>
      </c>
      <c r="W8" s="22">
        <v>-3.7079999999999999E-3</v>
      </c>
      <c r="X8" s="22">
        <v>-1.9469999999999999E-3</v>
      </c>
      <c r="Y8" s="72">
        <v>0</v>
      </c>
      <c r="Z8" s="22">
        <v>1.833E-3</v>
      </c>
      <c r="AA8" s="22">
        <v>3.9259999999999998E-3</v>
      </c>
      <c r="AB8" s="22">
        <v>6.2389999999999998E-3</v>
      </c>
      <c r="AC8" s="22">
        <v>8.0099999999999998E-3</v>
      </c>
      <c r="AD8" s="22">
        <v>1.0024999999999999E-2</v>
      </c>
      <c r="AE8" s="22">
        <v>1.2194E-2</v>
      </c>
      <c r="AF8" s="22">
        <v>1.4104999999999999E-2</v>
      </c>
      <c r="AG8" s="22">
        <v>1.6168999999999999E-2</v>
      </c>
      <c r="AH8" s="22">
        <v>1.8016000000000001E-2</v>
      </c>
      <c r="AI8" s="22">
        <v>1.9612999999999998E-2</v>
      </c>
      <c r="AJ8" s="22">
        <v>2.0965999999999999E-2</v>
      </c>
      <c r="AK8" s="22">
        <v>2.1881999999999999E-2</v>
      </c>
      <c r="AL8" s="22">
        <v>2.1596000000000001E-2</v>
      </c>
    </row>
    <row r="9" spans="1:38" ht="12.75" customHeight="1" x14ac:dyDescent="0.25">
      <c r="A9" s="22">
        <v>-4.3756000000000003E-2</v>
      </c>
      <c r="B9" s="22">
        <v>-4.1169999999999998E-2</v>
      </c>
      <c r="C9" s="22">
        <v>-3.8837999999999998E-2</v>
      </c>
      <c r="D9" s="22">
        <v>-3.6317000000000002E-2</v>
      </c>
      <c r="E9" s="22">
        <v>-3.4331E-2</v>
      </c>
      <c r="F9" s="22">
        <v>-3.2216000000000002E-2</v>
      </c>
      <c r="G9" s="22">
        <v>-3.0092000000000001E-2</v>
      </c>
      <c r="H9" s="22">
        <v>-2.8329E-2</v>
      </c>
      <c r="I9" s="22">
        <v>-2.6452E-2</v>
      </c>
      <c r="J9" s="22">
        <v>-2.4716999999999999E-2</v>
      </c>
      <c r="K9" s="22">
        <v>-2.2568000000000001E-2</v>
      </c>
      <c r="L9" s="22">
        <v>-2.0709999999999999E-2</v>
      </c>
      <c r="M9" s="22">
        <v>-1.9209E-2</v>
      </c>
      <c r="N9" s="22">
        <v>-1.7750999999999999E-2</v>
      </c>
      <c r="O9" s="22">
        <v>-1.5984000000000002E-2</v>
      </c>
      <c r="P9" s="22">
        <v>-1.4146000000000001E-2</v>
      </c>
      <c r="Q9" s="22">
        <v>-1.2666999999999999E-2</v>
      </c>
      <c r="R9" s="22">
        <v>-1.1521999999999999E-2</v>
      </c>
      <c r="S9" s="22">
        <v>-1.0194999999999999E-2</v>
      </c>
      <c r="T9" s="22">
        <v>-8.4860000000000005E-3</v>
      </c>
      <c r="U9" s="22">
        <v>-6.9579999999999998E-3</v>
      </c>
      <c r="V9" s="22">
        <v>-5.1310000000000001E-3</v>
      </c>
      <c r="W9" s="22">
        <v>-3.271E-3</v>
      </c>
      <c r="X9" s="22">
        <v>-1.9750000000000002E-3</v>
      </c>
      <c r="Y9" s="72">
        <v>0</v>
      </c>
      <c r="Z9" s="22">
        <v>1.3010000000000001E-3</v>
      </c>
      <c r="AA9" s="22">
        <v>3.1359999999999999E-3</v>
      </c>
      <c r="AB9" s="22">
        <v>5.1489999999999999E-3</v>
      </c>
      <c r="AC9" s="22">
        <v>6.5589999999999997E-3</v>
      </c>
      <c r="AD9" s="22">
        <v>8.3099999999999997E-3</v>
      </c>
      <c r="AE9" s="22">
        <v>1.0161999999999999E-2</v>
      </c>
      <c r="AF9" s="22">
        <v>1.2015E-2</v>
      </c>
      <c r="AG9" s="22">
        <v>1.3698E-2</v>
      </c>
      <c r="AH9" s="22">
        <v>1.5365999999999999E-2</v>
      </c>
      <c r="AI9" s="22">
        <v>1.6799000000000001E-2</v>
      </c>
      <c r="AJ9" s="22">
        <v>1.7887E-2</v>
      </c>
      <c r="AK9" s="22">
        <v>1.8620000000000001E-2</v>
      </c>
      <c r="AL9" s="22">
        <v>1.8321E-2</v>
      </c>
    </row>
    <row r="10" spans="1:38" ht="12.75" customHeight="1" x14ac:dyDescent="0.25">
      <c r="A10" s="22">
        <v>-3.5202999999999998E-2</v>
      </c>
      <c r="B10" s="22">
        <v>-3.3486000000000002E-2</v>
      </c>
      <c r="C10" s="22">
        <v>-3.1848000000000001E-2</v>
      </c>
      <c r="D10" s="22">
        <v>-2.9762E-2</v>
      </c>
      <c r="E10" s="22">
        <v>-2.8046000000000001E-2</v>
      </c>
      <c r="F10" s="22">
        <v>-2.6407E-2</v>
      </c>
      <c r="G10" s="22">
        <v>-2.4656999999999998E-2</v>
      </c>
      <c r="H10" s="22">
        <v>-2.3276000000000002E-2</v>
      </c>
      <c r="I10" s="22">
        <v>-2.1884000000000001E-2</v>
      </c>
      <c r="J10" s="22">
        <v>-2.0431999999999999E-2</v>
      </c>
      <c r="K10" s="22">
        <v>-1.8637000000000001E-2</v>
      </c>
      <c r="L10" s="22">
        <v>-1.7065E-2</v>
      </c>
      <c r="M10" s="22">
        <v>-1.5716999999999998E-2</v>
      </c>
      <c r="N10" s="22">
        <v>-1.452E-2</v>
      </c>
      <c r="O10" s="22">
        <v>-1.3148999999999999E-2</v>
      </c>
      <c r="P10" s="22">
        <v>-1.1693E-2</v>
      </c>
      <c r="Q10" s="22">
        <v>-1.0366E-2</v>
      </c>
      <c r="R10" s="22">
        <v>-9.587E-3</v>
      </c>
      <c r="S10" s="22">
        <v>-8.2909999999999998E-3</v>
      </c>
      <c r="T10" s="22">
        <v>-6.9610000000000002E-3</v>
      </c>
      <c r="U10" s="22">
        <v>-5.7340000000000004E-3</v>
      </c>
      <c r="V10" s="22">
        <v>-4.1139999999999996E-3</v>
      </c>
      <c r="W10" s="22">
        <v>-2.6700000000000001E-3</v>
      </c>
      <c r="X10" s="22">
        <v>-1.699E-3</v>
      </c>
      <c r="Y10" s="72">
        <v>0</v>
      </c>
      <c r="Z10" s="22">
        <v>1.176E-3</v>
      </c>
      <c r="AA10" s="22">
        <v>2.6220000000000002E-3</v>
      </c>
      <c r="AB10" s="22">
        <v>4.3660000000000001E-3</v>
      </c>
      <c r="AC10" s="22">
        <v>5.7479999999999996E-3</v>
      </c>
      <c r="AD10" s="22">
        <v>7.2240000000000004E-3</v>
      </c>
      <c r="AE10" s="22">
        <v>8.8620000000000001E-3</v>
      </c>
      <c r="AF10" s="22">
        <v>1.0406E-2</v>
      </c>
      <c r="AG10" s="22">
        <v>1.1969E-2</v>
      </c>
      <c r="AH10" s="22">
        <v>1.3592E-2</v>
      </c>
      <c r="AI10" s="22">
        <v>1.473E-2</v>
      </c>
      <c r="AJ10" s="22">
        <v>1.5731999999999999E-2</v>
      </c>
      <c r="AK10" s="22">
        <v>1.6441000000000001E-2</v>
      </c>
      <c r="AL10" s="22">
        <v>1.6174999999999998E-2</v>
      </c>
    </row>
    <row r="11" spans="1:38" ht="12.75" customHeight="1" x14ac:dyDescent="0.25">
      <c r="A11" s="22">
        <v>-2.9912999999999999E-2</v>
      </c>
      <c r="B11" s="22">
        <v>-2.8337999999999999E-2</v>
      </c>
      <c r="C11" s="22">
        <v>-2.6987000000000001E-2</v>
      </c>
      <c r="D11" s="22">
        <v>-2.5389999999999999E-2</v>
      </c>
      <c r="E11" s="22">
        <v>-2.4015999999999999E-2</v>
      </c>
      <c r="F11" s="22">
        <v>-2.2654000000000001E-2</v>
      </c>
      <c r="G11" s="22">
        <v>-2.1212999999999999E-2</v>
      </c>
      <c r="H11" s="22">
        <v>-1.9927E-2</v>
      </c>
      <c r="I11" s="22">
        <v>-1.8669999999999999E-2</v>
      </c>
      <c r="J11" s="22">
        <v>-1.7329000000000001E-2</v>
      </c>
      <c r="K11" s="22">
        <v>-1.5921000000000001E-2</v>
      </c>
      <c r="L11" s="22">
        <v>-1.4525E-2</v>
      </c>
      <c r="M11" s="22">
        <v>-1.3462E-2</v>
      </c>
      <c r="N11" s="22">
        <v>-1.242E-2</v>
      </c>
      <c r="O11" s="22">
        <v>-1.1329000000000001E-2</v>
      </c>
      <c r="P11" s="22">
        <v>-1.0074E-2</v>
      </c>
      <c r="Q11" s="22">
        <v>-8.9239999999999996E-3</v>
      </c>
      <c r="R11" s="22">
        <v>-8.2789999999999999E-3</v>
      </c>
      <c r="S11" s="22">
        <v>-7.2049999999999996E-3</v>
      </c>
      <c r="T11" s="22">
        <v>-6.1520000000000004E-3</v>
      </c>
      <c r="U11" s="22">
        <v>-5.0270000000000002E-3</v>
      </c>
      <c r="V11" s="22">
        <v>-3.6359999999999999E-3</v>
      </c>
      <c r="W11" s="22">
        <v>-2.3990000000000001E-3</v>
      </c>
      <c r="X11" s="22">
        <v>-1.4450000000000001E-3</v>
      </c>
      <c r="Y11" s="72">
        <v>0</v>
      </c>
      <c r="Z11" s="22">
        <v>9.5200000000000005E-4</v>
      </c>
      <c r="AA11" s="22">
        <v>2.1549999999999998E-3</v>
      </c>
      <c r="AB11" s="22">
        <v>3.7559999999999998E-3</v>
      </c>
      <c r="AC11" s="22">
        <v>4.9909999999999998E-3</v>
      </c>
      <c r="AD11" s="22">
        <v>6.2940000000000001E-3</v>
      </c>
      <c r="AE11" s="22">
        <v>7.6839999999999999E-3</v>
      </c>
      <c r="AF11" s="22">
        <v>9.1999999999999998E-3</v>
      </c>
      <c r="AG11" s="22">
        <v>1.0676E-2</v>
      </c>
      <c r="AH11" s="22">
        <v>1.1986999999999999E-2</v>
      </c>
      <c r="AI11" s="22">
        <v>1.3091999999999999E-2</v>
      </c>
      <c r="AJ11" s="22">
        <v>1.4076E-2</v>
      </c>
      <c r="AK11" s="22">
        <v>1.4685E-2</v>
      </c>
      <c r="AL11" s="22">
        <v>1.4345E-2</v>
      </c>
    </row>
    <row r="12" spans="1:38" ht="12.75" customHeight="1" x14ac:dyDescent="0.25">
      <c r="A12" s="22">
        <v>-2.6235999999999999E-2</v>
      </c>
      <c r="B12" s="22">
        <v>-2.4896000000000001E-2</v>
      </c>
      <c r="C12" s="22">
        <v>-2.3668999999999999E-2</v>
      </c>
      <c r="D12" s="22">
        <v>-2.214E-2</v>
      </c>
      <c r="E12" s="22">
        <v>-2.0848999999999999E-2</v>
      </c>
      <c r="F12" s="22">
        <v>-1.9518000000000001E-2</v>
      </c>
      <c r="G12" s="22">
        <v>-1.8224000000000001E-2</v>
      </c>
      <c r="H12" s="22">
        <v>-1.7142999999999999E-2</v>
      </c>
      <c r="I12" s="22">
        <v>-1.6147999999999999E-2</v>
      </c>
      <c r="J12" s="22">
        <v>-1.5095000000000001E-2</v>
      </c>
      <c r="K12" s="22">
        <v>-1.3753E-2</v>
      </c>
      <c r="L12" s="22">
        <v>-1.2766E-2</v>
      </c>
      <c r="M12" s="22">
        <v>-1.1681E-2</v>
      </c>
      <c r="N12" s="22">
        <v>-1.0940999999999999E-2</v>
      </c>
      <c r="O12" s="22">
        <v>-9.8480000000000009E-3</v>
      </c>
      <c r="P12" s="22">
        <v>-8.8369999999999994E-3</v>
      </c>
      <c r="Q12" s="22">
        <v>-7.9279999999999993E-3</v>
      </c>
      <c r="R12" s="22">
        <v>-7.3229999999999996E-3</v>
      </c>
      <c r="S12" s="22">
        <v>-6.4650000000000003E-3</v>
      </c>
      <c r="T12" s="22">
        <v>-5.4879999999999998E-3</v>
      </c>
      <c r="U12" s="22">
        <v>-4.5100000000000001E-3</v>
      </c>
      <c r="V12" s="22">
        <v>-3.2450000000000001E-3</v>
      </c>
      <c r="W12" s="22">
        <v>-2.0739999999999999E-3</v>
      </c>
      <c r="X12" s="22">
        <v>-1.075E-3</v>
      </c>
      <c r="Y12" s="72">
        <v>0</v>
      </c>
      <c r="Z12" s="22">
        <v>8.7000000000000001E-4</v>
      </c>
      <c r="AA12" s="22">
        <v>2.0279999999999999E-3</v>
      </c>
      <c r="AB12" s="22">
        <v>3.3310000000000002E-3</v>
      </c>
      <c r="AC12" s="22">
        <v>4.4159999999999998E-3</v>
      </c>
      <c r="AD12" s="22">
        <v>5.5880000000000001E-3</v>
      </c>
      <c r="AE12" s="22">
        <v>6.9959999999999996E-3</v>
      </c>
      <c r="AF12" s="22">
        <v>8.4110000000000001E-3</v>
      </c>
      <c r="AG12" s="22">
        <v>9.7509999999999993E-3</v>
      </c>
      <c r="AH12" s="22">
        <v>1.1018999999999999E-2</v>
      </c>
      <c r="AI12" s="22">
        <v>1.1932E-2</v>
      </c>
      <c r="AJ12" s="22">
        <v>1.2838E-2</v>
      </c>
      <c r="AK12" s="22">
        <v>1.3531E-2</v>
      </c>
      <c r="AL12" s="22">
        <v>1.3232000000000001E-2</v>
      </c>
    </row>
    <row r="13" spans="1:38" ht="12.75" customHeight="1" x14ac:dyDescent="0.25">
      <c r="A13" s="22">
        <v>-2.266E-2</v>
      </c>
      <c r="B13" s="22">
        <v>-2.1484E-2</v>
      </c>
      <c r="C13" s="22">
        <v>-2.0419E-2</v>
      </c>
      <c r="D13" s="22">
        <v>-1.9092999999999999E-2</v>
      </c>
      <c r="E13" s="22">
        <v>-1.7975999999999999E-2</v>
      </c>
      <c r="F13" s="22">
        <v>-1.6877E-2</v>
      </c>
      <c r="G13" s="22">
        <v>-1.5803000000000001E-2</v>
      </c>
      <c r="H13" s="22">
        <v>-1.5014E-2</v>
      </c>
      <c r="I13" s="22">
        <v>-1.3979E-2</v>
      </c>
      <c r="J13" s="22">
        <v>-1.3091E-2</v>
      </c>
      <c r="K13" s="22">
        <v>-1.1919000000000001E-2</v>
      </c>
      <c r="L13" s="22">
        <v>-1.0989000000000001E-2</v>
      </c>
      <c r="M13" s="22">
        <v>-1.0066E-2</v>
      </c>
      <c r="N13" s="22">
        <v>-9.4660000000000005E-3</v>
      </c>
      <c r="O13" s="22">
        <v>-8.5290000000000001E-3</v>
      </c>
      <c r="P13" s="22">
        <v>-7.6899999999999998E-3</v>
      </c>
      <c r="Q13" s="22">
        <v>-6.8399999999999997E-3</v>
      </c>
      <c r="R13" s="22">
        <v>-6.2550000000000001E-3</v>
      </c>
      <c r="S13" s="22">
        <v>-5.4640000000000001E-3</v>
      </c>
      <c r="T13" s="22">
        <v>-4.6730000000000001E-3</v>
      </c>
      <c r="U13" s="22">
        <v>-3.8830000000000002E-3</v>
      </c>
      <c r="V13" s="22">
        <v>-2.7989999999999998E-3</v>
      </c>
      <c r="W13" s="22">
        <v>-1.7600000000000001E-3</v>
      </c>
      <c r="X13" s="22">
        <v>-8.9999999999999998E-4</v>
      </c>
      <c r="Y13" s="72">
        <v>0</v>
      </c>
      <c r="Z13" s="22">
        <v>8.1099999999999998E-4</v>
      </c>
      <c r="AA13" s="22">
        <v>1.879E-3</v>
      </c>
      <c r="AB13" s="22">
        <v>3.0609999999999999E-3</v>
      </c>
      <c r="AC13" s="22">
        <v>4.1450000000000002E-3</v>
      </c>
      <c r="AD13" s="22">
        <v>5.2329999999999998E-3</v>
      </c>
      <c r="AE13" s="22">
        <v>6.5250000000000004E-3</v>
      </c>
      <c r="AF13" s="22">
        <v>7.8289999999999992E-3</v>
      </c>
      <c r="AG13" s="22">
        <v>9.0779999999999993E-3</v>
      </c>
      <c r="AH13" s="22">
        <v>1.0281E-2</v>
      </c>
      <c r="AI13" s="22">
        <v>1.1138E-2</v>
      </c>
      <c r="AJ13" s="22">
        <v>1.2050999999999999E-2</v>
      </c>
      <c r="AK13" s="22">
        <v>1.2749E-2</v>
      </c>
      <c r="AL13" s="22">
        <v>1.2404999999999999E-2</v>
      </c>
    </row>
    <row r="14" spans="1:38" ht="12.75" customHeight="1" x14ac:dyDescent="0.25">
      <c r="A14" s="22">
        <v>-1.9377999999999999E-2</v>
      </c>
      <c r="B14" s="22">
        <v>-1.8352E-2</v>
      </c>
      <c r="C14" s="22">
        <v>-1.7464E-2</v>
      </c>
      <c r="D14" s="22">
        <v>-1.6451E-2</v>
      </c>
      <c r="E14" s="22">
        <v>-1.5509E-2</v>
      </c>
      <c r="F14" s="22">
        <v>-1.4668E-2</v>
      </c>
      <c r="G14" s="22">
        <v>-1.372E-2</v>
      </c>
      <c r="H14" s="22">
        <v>-1.2957E-2</v>
      </c>
      <c r="I14" s="22">
        <v>-1.2151E-2</v>
      </c>
      <c r="J14" s="22">
        <v>-1.1381E-2</v>
      </c>
      <c r="K14" s="22">
        <v>-1.0388E-2</v>
      </c>
      <c r="L14" s="22">
        <v>-9.5770000000000004E-3</v>
      </c>
      <c r="M14" s="22">
        <v>-8.8990000000000007E-3</v>
      </c>
      <c r="N14" s="22">
        <v>-8.3960000000000007E-3</v>
      </c>
      <c r="O14" s="22">
        <v>-7.7039999999999999E-3</v>
      </c>
      <c r="P14" s="22">
        <v>-6.8349999999999999E-3</v>
      </c>
      <c r="Q14" s="22">
        <v>-6.0800000000000003E-3</v>
      </c>
      <c r="R14" s="22">
        <v>-5.6220000000000003E-3</v>
      </c>
      <c r="S14" s="22">
        <v>-5.1019999999999998E-3</v>
      </c>
      <c r="T14" s="22">
        <v>-4.2789999999999998E-3</v>
      </c>
      <c r="U14" s="22">
        <v>-3.5360000000000001E-3</v>
      </c>
      <c r="V14" s="22">
        <v>-2.5760000000000002E-3</v>
      </c>
      <c r="W14" s="22">
        <v>-1.5690000000000001E-3</v>
      </c>
      <c r="X14" s="22">
        <v>-9.2100000000000005E-4</v>
      </c>
      <c r="Y14" s="72">
        <v>0</v>
      </c>
      <c r="Z14" s="22">
        <v>6.3199999999999997E-4</v>
      </c>
      <c r="AA14" s="22">
        <v>1.5380000000000001E-3</v>
      </c>
      <c r="AB14" s="22">
        <v>2.64E-3</v>
      </c>
      <c r="AC14" s="22">
        <v>3.5630000000000002E-3</v>
      </c>
      <c r="AD14" s="22">
        <v>4.5240000000000002E-3</v>
      </c>
      <c r="AE14" s="22">
        <v>5.7749999999999998E-3</v>
      </c>
      <c r="AF14" s="22">
        <v>6.9839999999999998E-3</v>
      </c>
      <c r="AG14" s="22">
        <v>8.234E-3</v>
      </c>
      <c r="AH14" s="22">
        <v>9.3130000000000001E-3</v>
      </c>
      <c r="AI14" s="22">
        <v>1.0201999999999999E-2</v>
      </c>
      <c r="AJ14" s="22">
        <v>1.1152E-2</v>
      </c>
      <c r="AK14" s="22">
        <v>1.1724999999999999E-2</v>
      </c>
      <c r="AL14" s="22">
        <v>1.1403E-2</v>
      </c>
    </row>
    <row r="15" spans="1:38" ht="12.75" customHeight="1" x14ac:dyDescent="0.25">
      <c r="A15" s="22">
        <v>-1.7094000000000002E-2</v>
      </c>
      <c r="B15" s="22">
        <v>-1.6271999999999998E-2</v>
      </c>
      <c r="C15" s="22">
        <v>-1.5471E-2</v>
      </c>
      <c r="D15" s="22">
        <v>-1.4496E-2</v>
      </c>
      <c r="E15" s="22">
        <v>-1.3606E-2</v>
      </c>
      <c r="F15" s="22">
        <v>-1.2857E-2</v>
      </c>
      <c r="G15" s="22">
        <v>-1.2133E-2</v>
      </c>
      <c r="H15" s="22">
        <v>-1.1525000000000001E-2</v>
      </c>
      <c r="I15" s="22">
        <v>-1.0833000000000001E-2</v>
      </c>
      <c r="J15" s="22">
        <v>-1.0163999999999999E-2</v>
      </c>
      <c r="K15" s="22">
        <v>-9.2899999999999996E-3</v>
      </c>
      <c r="L15" s="22">
        <v>-8.6060000000000008E-3</v>
      </c>
      <c r="M15" s="22">
        <v>-7.8960000000000002E-3</v>
      </c>
      <c r="N15" s="22">
        <v>-7.5399999999999998E-3</v>
      </c>
      <c r="O15" s="22">
        <v>-6.8380000000000003E-3</v>
      </c>
      <c r="P15" s="22">
        <v>-6.2230000000000002E-3</v>
      </c>
      <c r="Q15" s="22">
        <v>-5.4860000000000004E-3</v>
      </c>
      <c r="R15" s="22">
        <v>-5.1419999999999999E-3</v>
      </c>
      <c r="S15" s="22">
        <v>-4.5440000000000003E-3</v>
      </c>
      <c r="T15" s="22">
        <v>-3.7580000000000001E-3</v>
      </c>
      <c r="U15" s="22">
        <v>-3.2260000000000001E-3</v>
      </c>
      <c r="V15" s="22">
        <v>-2.3649999999999999E-3</v>
      </c>
      <c r="W15" s="22">
        <v>-1.488E-3</v>
      </c>
      <c r="X15" s="22">
        <v>-7.67E-4</v>
      </c>
      <c r="Y15" s="72">
        <v>0</v>
      </c>
      <c r="Z15" s="22">
        <v>6.2799999999999998E-4</v>
      </c>
      <c r="AA15" s="22">
        <v>1.4940000000000001E-3</v>
      </c>
      <c r="AB15" s="22">
        <v>2.5890000000000002E-3</v>
      </c>
      <c r="AC15" s="22">
        <v>3.3739999999999998E-3</v>
      </c>
      <c r="AD15" s="22">
        <v>4.3959999999999997E-3</v>
      </c>
      <c r="AE15" s="22">
        <v>5.5799999999999999E-3</v>
      </c>
      <c r="AF15" s="22">
        <v>6.6509999999999998E-3</v>
      </c>
      <c r="AG15" s="22">
        <v>7.9139999999999992E-3</v>
      </c>
      <c r="AH15" s="22">
        <v>9.0629999999999999E-3</v>
      </c>
      <c r="AI15" s="22">
        <v>9.8069999999999997E-3</v>
      </c>
      <c r="AJ15" s="22">
        <v>1.0744999999999999E-2</v>
      </c>
      <c r="AK15" s="22">
        <v>1.1251000000000001E-2</v>
      </c>
      <c r="AL15" s="22">
        <v>1.0992E-2</v>
      </c>
    </row>
    <row r="16" spans="1:38" ht="12.75" customHeight="1" x14ac:dyDescent="0.25">
      <c r="A16" s="22">
        <v>-1.473E-2</v>
      </c>
      <c r="B16" s="22">
        <v>-1.4026E-2</v>
      </c>
      <c r="C16" s="22">
        <v>-1.3450999999999999E-2</v>
      </c>
      <c r="D16" s="22">
        <v>-1.2605E-2</v>
      </c>
      <c r="E16" s="22">
        <v>-1.1988E-2</v>
      </c>
      <c r="F16" s="22">
        <v>-1.1393E-2</v>
      </c>
      <c r="G16" s="22">
        <v>-1.0647E-2</v>
      </c>
      <c r="H16" s="22">
        <v>-1.0142E-2</v>
      </c>
      <c r="I16" s="22">
        <v>-9.4830000000000001E-3</v>
      </c>
      <c r="J16" s="22">
        <v>-8.9789999999999991E-3</v>
      </c>
      <c r="K16" s="22">
        <v>-8.2150000000000001E-3</v>
      </c>
      <c r="L16" s="22">
        <v>-7.6579999999999999E-3</v>
      </c>
      <c r="M16" s="22">
        <v>-7.0080000000000003E-3</v>
      </c>
      <c r="N16" s="22">
        <v>-6.8310000000000003E-3</v>
      </c>
      <c r="O16" s="22">
        <v>-6.2690000000000003E-3</v>
      </c>
      <c r="P16" s="22">
        <v>-5.6010000000000001E-3</v>
      </c>
      <c r="Q16" s="22">
        <v>-5.1539999999999997E-3</v>
      </c>
      <c r="R16" s="22">
        <v>-4.7520000000000001E-3</v>
      </c>
      <c r="S16" s="22">
        <v>-4.235E-3</v>
      </c>
      <c r="T16" s="22">
        <v>-3.5049999999999999E-3</v>
      </c>
      <c r="U16" s="22">
        <v>-2.954E-3</v>
      </c>
      <c r="V16" s="22">
        <v>-2.238E-3</v>
      </c>
      <c r="W16" s="22">
        <v>-1.4090000000000001E-3</v>
      </c>
      <c r="X16" s="22">
        <v>-8.43E-4</v>
      </c>
      <c r="Y16" s="72">
        <v>0</v>
      </c>
      <c r="Z16" s="22">
        <v>6.0400000000000004E-4</v>
      </c>
      <c r="AA16" s="22">
        <v>1.3519999999999999E-3</v>
      </c>
      <c r="AB16" s="22">
        <v>2.3349999999999998E-3</v>
      </c>
      <c r="AC16" s="22">
        <v>3.0639999999999999E-3</v>
      </c>
      <c r="AD16" s="22">
        <v>3.9820000000000003E-3</v>
      </c>
      <c r="AE16" s="22">
        <v>5.1009999999999996E-3</v>
      </c>
      <c r="AF16" s="22">
        <v>6.1419999999999999E-3</v>
      </c>
      <c r="AG16" s="22">
        <v>7.2769999999999996E-3</v>
      </c>
      <c r="AH16" s="22">
        <v>8.3899999999999999E-3</v>
      </c>
      <c r="AI16" s="22">
        <v>9.1269999999999997E-3</v>
      </c>
      <c r="AJ16" s="22">
        <v>9.9369999999999997E-3</v>
      </c>
      <c r="AK16" s="22">
        <v>1.064E-2</v>
      </c>
      <c r="AL16" s="22">
        <v>1.0373E-2</v>
      </c>
    </row>
    <row r="17" spans="1:38" ht="12.75" customHeight="1" x14ac:dyDescent="0.25">
      <c r="A17" s="22">
        <v>-1.3070999999999999E-2</v>
      </c>
      <c r="B17" s="22">
        <v>-1.2513E-2</v>
      </c>
      <c r="C17" s="22">
        <v>-1.2019E-2</v>
      </c>
      <c r="D17" s="22">
        <v>-1.1431E-2</v>
      </c>
      <c r="E17" s="22">
        <v>-1.0791E-2</v>
      </c>
      <c r="F17" s="22">
        <v>-1.0217E-2</v>
      </c>
      <c r="G17" s="22">
        <v>-9.6150000000000003E-3</v>
      </c>
      <c r="H17" s="22">
        <v>-9.1870000000000007E-3</v>
      </c>
      <c r="I17" s="22">
        <v>-8.5690000000000002E-3</v>
      </c>
      <c r="J17" s="22">
        <v>-8.0800000000000004E-3</v>
      </c>
      <c r="K17" s="22">
        <v>-7.4809999999999998E-3</v>
      </c>
      <c r="L17" s="22">
        <v>-6.9499999999999996E-3</v>
      </c>
      <c r="M17" s="22">
        <v>-6.5050000000000004E-3</v>
      </c>
      <c r="N17" s="22">
        <v>-6.1219999999999998E-3</v>
      </c>
      <c r="O17" s="22">
        <v>-5.6800000000000002E-3</v>
      </c>
      <c r="P17" s="22">
        <v>-5.1250000000000002E-3</v>
      </c>
      <c r="Q17" s="22">
        <v>-4.6239999999999996E-3</v>
      </c>
      <c r="R17" s="22">
        <v>-4.4079999999999996E-3</v>
      </c>
      <c r="S17" s="22">
        <v>-3.9060000000000002E-3</v>
      </c>
      <c r="T17" s="22">
        <v>-3.2910000000000001E-3</v>
      </c>
      <c r="U17" s="22">
        <v>-2.7650000000000001E-3</v>
      </c>
      <c r="V17" s="22">
        <v>-1.983E-3</v>
      </c>
      <c r="W17" s="22">
        <v>-1.2800000000000001E-3</v>
      </c>
      <c r="X17" s="22">
        <v>-7.6599999999999997E-4</v>
      </c>
      <c r="Y17" s="72">
        <v>0</v>
      </c>
      <c r="Z17" s="22">
        <v>4.35E-4</v>
      </c>
      <c r="AA17" s="22">
        <v>1.1919999999999999E-3</v>
      </c>
      <c r="AB17" s="22">
        <v>2.0820000000000001E-3</v>
      </c>
      <c r="AC17" s="22">
        <v>2.8180000000000002E-3</v>
      </c>
      <c r="AD17" s="22">
        <v>3.6389999999999999E-3</v>
      </c>
      <c r="AE17" s="22">
        <v>4.7330000000000002E-3</v>
      </c>
      <c r="AF17" s="22">
        <v>5.7109999999999999E-3</v>
      </c>
      <c r="AG17" s="22">
        <v>6.8659999999999997E-3</v>
      </c>
      <c r="AH17" s="22">
        <v>7.8019999999999999E-3</v>
      </c>
      <c r="AI17" s="22">
        <v>8.6440000000000006E-3</v>
      </c>
      <c r="AJ17" s="22">
        <v>9.4269999999999996E-3</v>
      </c>
      <c r="AK17" s="22">
        <v>1.0045999999999999E-2</v>
      </c>
      <c r="AL17" s="22">
        <v>9.8469999999999999E-3</v>
      </c>
    </row>
    <row r="18" spans="1:38" ht="12.75" customHeight="1" x14ac:dyDescent="0.25">
      <c r="A18" s="22">
        <v>-1.0699E-2</v>
      </c>
      <c r="B18" s="22">
        <v>-1.0255999999999999E-2</v>
      </c>
      <c r="C18" s="22">
        <v>-9.9190000000000007E-3</v>
      </c>
      <c r="D18" s="22">
        <v>-9.4420000000000007E-3</v>
      </c>
      <c r="E18" s="22">
        <v>-8.9750000000000003E-3</v>
      </c>
      <c r="F18" s="22">
        <v>-8.5210000000000008E-3</v>
      </c>
      <c r="G18" s="22">
        <v>-8.0020000000000004E-3</v>
      </c>
      <c r="H18" s="22">
        <v>-7.7070000000000003E-3</v>
      </c>
      <c r="I18" s="22">
        <v>-7.2170000000000003E-3</v>
      </c>
      <c r="J18" s="22">
        <v>-6.8069999999999997E-3</v>
      </c>
      <c r="K18" s="22">
        <v>-6.2319999999999997E-3</v>
      </c>
      <c r="L18" s="22">
        <v>-5.8539999999999998E-3</v>
      </c>
      <c r="M18" s="22">
        <v>-5.4910000000000002E-3</v>
      </c>
      <c r="N18" s="22">
        <v>-5.2440000000000004E-3</v>
      </c>
      <c r="O18" s="22">
        <v>-4.7869999999999996E-3</v>
      </c>
      <c r="P18" s="22">
        <v>-4.4580000000000002E-3</v>
      </c>
      <c r="Q18" s="22">
        <v>-4.045E-3</v>
      </c>
      <c r="R18" s="22">
        <v>-3.82E-3</v>
      </c>
      <c r="S18" s="22">
        <v>-3.369E-3</v>
      </c>
      <c r="T18" s="22">
        <v>-2.9139999999999999E-3</v>
      </c>
      <c r="U18" s="22">
        <v>-2.4589999999999998E-3</v>
      </c>
      <c r="V18" s="22">
        <v>-1.792E-3</v>
      </c>
      <c r="W18" s="22">
        <v>-1.178E-3</v>
      </c>
      <c r="X18" s="22">
        <v>-6.9399999999999996E-4</v>
      </c>
      <c r="Y18" s="72">
        <v>0</v>
      </c>
      <c r="Z18" s="22">
        <v>4.6099999999999998E-4</v>
      </c>
      <c r="AA18" s="22">
        <v>1.101E-3</v>
      </c>
      <c r="AB18" s="22">
        <v>1.939E-3</v>
      </c>
      <c r="AC18" s="22">
        <v>2.5739999999999999E-3</v>
      </c>
      <c r="AD18" s="22">
        <v>3.1809999999999998E-3</v>
      </c>
      <c r="AE18" s="22">
        <v>4.3070000000000001E-3</v>
      </c>
      <c r="AF18" s="22">
        <v>5.2519999999999997E-3</v>
      </c>
      <c r="AG18" s="22">
        <v>6.2570000000000004E-3</v>
      </c>
      <c r="AH18" s="22">
        <v>7.1859999999999997E-3</v>
      </c>
      <c r="AI18" s="22">
        <v>7.9279999999999993E-3</v>
      </c>
      <c r="AJ18" s="22">
        <v>8.652E-3</v>
      </c>
      <c r="AK18" s="22">
        <v>9.3109999999999998E-3</v>
      </c>
      <c r="AL18" s="22">
        <v>9.1350000000000008E-3</v>
      </c>
    </row>
    <row r="19" spans="1:38" ht="12.75" customHeight="1" x14ac:dyDescent="0.25">
      <c r="A19" s="22">
        <v>-8.7550000000000006E-3</v>
      </c>
      <c r="B19" s="22">
        <v>-8.4960000000000001E-3</v>
      </c>
      <c r="C19" s="22">
        <v>-8.2570000000000005E-3</v>
      </c>
      <c r="D19" s="22">
        <v>-7.9100000000000004E-3</v>
      </c>
      <c r="E19" s="22">
        <v>-7.5859999999999999E-3</v>
      </c>
      <c r="F19" s="22">
        <v>-7.2620000000000002E-3</v>
      </c>
      <c r="G19" s="22">
        <v>-6.8089999999999999E-3</v>
      </c>
      <c r="H19" s="22">
        <v>-6.4989999999999996E-3</v>
      </c>
      <c r="I19" s="22">
        <v>-6.0520000000000001E-3</v>
      </c>
      <c r="J19" s="22">
        <v>-5.7409999999999996E-3</v>
      </c>
      <c r="K19" s="22">
        <v>-5.3429999999999997E-3</v>
      </c>
      <c r="L19" s="22">
        <v>-5.0029999999999996E-3</v>
      </c>
      <c r="M19" s="22">
        <v>-4.7010000000000003E-3</v>
      </c>
      <c r="N19" s="22">
        <v>-4.5669999999999999E-3</v>
      </c>
      <c r="O19" s="22">
        <v>-4.1869999999999997E-3</v>
      </c>
      <c r="P19" s="22">
        <v>-3.8180000000000002E-3</v>
      </c>
      <c r="Q19" s="22">
        <v>-3.5530000000000002E-3</v>
      </c>
      <c r="R19" s="22">
        <v>-3.4160000000000002E-3</v>
      </c>
      <c r="S19" s="22">
        <v>-3.0379999999999999E-3</v>
      </c>
      <c r="T19" s="22">
        <v>-2.5409999999999999E-3</v>
      </c>
      <c r="U19" s="22">
        <v>-2.1740000000000002E-3</v>
      </c>
      <c r="V19" s="22">
        <v>-1.5740000000000001E-3</v>
      </c>
      <c r="W19" s="22">
        <v>-9.8700000000000003E-4</v>
      </c>
      <c r="X19" s="22">
        <v>-6.3000000000000003E-4</v>
      </c>
      <c r="Y19" s="72">
        <v>0</v>
      </c>
      <c r="Z19" s="22">
        <v>4.2200000000000001E-4</v>
      </c>
      <c r="AA19" s="22">
        <v>1.062E-3</v>
      </c>
      <c r="AB19" s="22">
        <v>1.755E-3</v>
      </c>
      <c r="AC19" s="22">
        <v>2.3189999999999999E-3</v>
      </c>
      <c r="AD19" s="22">
        <v>2.9550000000000002E-3</v>
      </c>
      <c r="AE19" s="22">
        <v>3.973E-3</v>
      </c>
      <c r="AF19" s="22">
        <v>4.836E-3</v>
      </c>
      <c r="AG19" s="22">
        <v>5.8919999999999997E-3</v>
      </c>
      <c r="AH19" s="22">
        <v>6.7279999999999996E-3</v>
      </c>
      <c r="AI19" s="22">
        <v>7.3759999999999997E-3</v>
      </c>
      <c r="AJ19" s="22">
        <v>8.1659999999999996E-3</v>
      </c>
      <c r="AK19" s="22">
        <v>8.8140000000000007E-3</v>
      </c>
      <c r="AL19" s="22">
        <v>8.6189999999999999E-3</v>
      </c>
    </row>
    <row r="20" spans="1:38" ht="12.75" customHeight="1" x14ac:dyDescent="0.25">
      <c r="A20" s="22">
        <v>-7.045E-3</v>
      </c>
      <c r="B20" s="22">
        <v>-6.9230000000000003E-3</v>
      </c>
      <c r="C20" s="22">
        <v>-6.7850000000000002E-3</v>
      </c>
      <c r="D20" s="22">
        <v>-6.5500000000000003E-3</v>
      </c>
      <c r="E20" s="22">
        <v>-6.2740000000000001E-3</v>
      </c>
      <c r="F20" s="22">
        <v>-5.9560000000000004E-3</v>
      </c>
      <c r="G20" s="22">
        <v>-5.6389999999999999E-3</v>
      </c>
      <c r="H20" s="22">
        <v>-5.4200000000000003E-3</v>
      </c>
      <c r="I20" s="22">
        <v>-5.0679999999999996E-3</v>
      </c>
      <c r="J20" s="22">
        <v>-4.8510000000000003E-3</v>
      </c>
      <c r="K20" s="22">
        <v>-4.542E-3</v>
      </c>
      <c r="L20" s="22">
        <v>-4.248E-3</v>
      </c>
      <c r="M20" s="22">
        <v>-3.9940000000000002E-3</v>
      </c>
      <c r="N20" s="22">
        <v>-3.7850000000000002E-3</v>
      </c>
      <c r="O20" s="22">
        <v>-3.5729999999999998E-3</v>
      </c>
      <c r="P20" s="22">
        <v>-3.274E-3</v>
      </c>
      <c r="Q20" s="22">
        <v>-3.0079999999999998E-3</v>
      </c>
      <c r="R20" s="22">
        <v>-2.9350000000000001E-3</v>
      </c>
      <c r="S20" s="22">
        <v>-2.5639999999999999E-3</v>
      </c>
      <c r="T20" s="22">
        <v>-2.2590000000000002E-3</v>
      </c>
      <c r="U20" s="22">
        <v>-1.9589999999999998E-3</v>
      </c>
      <c r="V20" s="22">
        <v>-1.3849999999999999E-3</v>
      </c>
      <c r="W20" s="22">
        <v>-8.9400000000000005E-4</v>
      </c>
      <c r="X20" s="22">
        <v>-5.7300000000000005E-4</v>
      </c>
      <c r="Y20" s="72">
        <v>0</v>
      </c>
      <c r="Z20" s="22">
        <v>3.6999999999999999E-4</v>
      </c>
      <c r="AA20" s="22">
        <v>9.0899999999999998E-4</v>
      </c>
      <c r="AB20" s="22">
        <v>1.5759999999999999E-3</v>
      </c>
      <c r="AC20" s="22">
        <v>2.114E-3</v>
      </c>
      <c r="AD20" s="22">
        <v>2.735E-3</v>
      </c>
      <c r="AE20" s="22">
        <v>3.5890000000000002E-3</v>
      </c>
      <c r="AF20" s="22">
        <v>4.3990000000000001E-3</v>
      </c>
      <c r="AG20" s="22">
        <v>5.3439999999999998E-3</v>
      </c>
      <c r="AH20" s="22">
        <v>6.156E-3</v>
      </c>
      <c r="AI20" s="22">
        <v>6.8269999999999997E-3</v>
      </c>
      <c r="AJ20" s="22">
        <v>7.5300000000000002E-3</v>
      </c>
      <c r="AK20" s="22">
        <v>8.1759999999999992E-3</v>
      </c>
      <c r="AL20" s="22">
        <v>7.9649999999999999E-3</v>
      </c>
    </row>
    <row r="21" spans="1:38" ht="12.75" customHeight="1" x14ac:dyDescent="0.25">
      <c r="A21" s="22">
        <v>-5.8560000000000001E-3</v>
      </c>
      <c r="B21" s="22">
        <v>-5.7850000000000002E-3</v>
      </c>
      <c r="C21" s="22">
        <v>-5.7190000000000001E-3</v>
      </c>
      <c r="D21" s="22">
        <v>-5.5240000000000003E-3</v>
      </c>
      <c r="E21" s="22">
        <v>-5.326E-3</v>
      </c>
      <c r="F21" s="22">
        <v>-5.071E-3</v>
      </c>
      <c r="G21" s="22">
        <v>-4.8190000000000004E-3</v>
      </c>
      <c r="H21" s="22">
        <v>-4.5840000000000004E-3</v>
      </c>
      <c r="I21" s="22">
        <v>-4.2859999999999999E-3</v>
      </c>
      <c r="J21" s="22">
        <v>-4.0810000000000004E-3</v>
      </c>
      <c r="K21" s="22">
        <v>-3.7629999999999999E-3</v>
      </c>
      <c r="L21" s="22">
        <v>-3.5669999999999999E-3</v>
      </c>
      <c r="M21" s="22">
        <v>-3.323E-3</v>
      </c>
      <c r="N21" s="22">
        <v>-3.2680000000000001E-3</v>
      </c>
      <c r="O21" s="22">
        <v>-3.0479999999999999E-3</v>
      </c>
      <c r="P21" s="22">
        <v>-2.8630000000000001E-3</v>
      </c>
      <c r="Q21" s="22">
        <v>-2.6129999999999999E-3</v>
      </c>
      <c r="R21" s="22">
        <v>-2.529E-3</v>
      </c>
      <c r="S21" s="22">
        <v>-2.1559999999999999E-3</v>
      </c>
      <c r="T21" s="22">
        <v>-1.9289999999999999E-3</v>
      </c>
      <c r="U21" s="22">
        <v>-1.7210000000000001E-3</v>
      </c>
      <c r="V21" s="22">
        <v>-1.1509999999999999E-3</v>
      </c>
      <c r="W21" s="22">
        <v>-7.3999999999999999E-4</v>
      </c>
      <c r="X21" s="22">
        <v>-5.31E-4</v>
      </c>
      <c r="Y21" s="72">
        <v>0</v>
      </c>
      <c r="Z21" s="22">
        <v>3.9100000000000002E-4</v>
      </c>
      <c r="AA21" s="22">
        <v>8.5700000000000001E-4</v>
      </c>
      <c r="AB21" s="22">
        <v>1.5219999999999999E-3</v>
      </c>
      <c r="AC21" s="22">
        <v>1.99E-3</v>
      </c>
      <c r="AD21" s="22">
        <v>2.5110000000000002E-3</v>
      </c>
      <c r="AE21" s="22">
        <v>3.333E-3</v>
      </c>
      <c r="AF21" s="22">
        <v>4.0850000000000001E-3</v>
      </c>
      <c r="AG21" s="22">
        <v>4.9800000000000001E-3</v>
      </c>
      <c r="AH21" s="22">
        <v>5.7159999999999997E-3</v>
      </c>
      <c r="AI21" s="22">
        <v>6.3369999999999998E-3</v>
      </c>
      <c r="AJ21" s="22">
        <v>7.0819999999999998E-3</v>
      </c>
      <c r="AK21" s="22">
        <v>7.6819999999999996E-3</v>
      </c>
      <c r="AL21" s="22">
        <v>7.522E-3</v>
      </c>
    </row>
    <row r="22" spans="1:38" ht="12.75" customHeight="1" x14ac:dyDescent="0.25">
      <c r="A22" s="22">
        <v>-4.5630000000000002E-3</v>
      </c>
      <c r="B22" s="22">
        <v>-4.6600000000000001E-3</v>
      </c>
      <c r="C22" s="22">
        <v>-4.6540000000000002E-3</v>
      </c>
      <c r="D22" s="22">
        <v>-4.5999999999999999E-3</v>
      </c>
      <c r="E22" s="22">
        <v>-4.4720000000000003E-3</v>
      </c>
      <c r="F22" s="22">
        <v>-4.3309999999999998E-3</v>
      </c>
      <c r="G22" s="22">
        <v>-4.0610000000000004E-3</v>
      </c>
      <c r="H22" s="22">
        <v>-3.9050000000000001E-3</v>
      </c>
      <c r="I22" s="22">
        <v>-3.6189999999999998E-3</v>
      </c>
      <c r="J22" s="22">
        <v>-3.4680000000000002E-3</v>
      </c>
      <c r="K22" s="22">
        <v>-3.274E-3</v>
      </c>
      <c r="L22" s="22">
        <v>-3.0760000000000002E-3</v>
      </c>
      <c r="M22" s="22">
        <v>-2.9020000000000001E-3</v>
      </c>
      <c r="N22" s="22">
        <v>-2.846E-3</v>
      </c>
      <c r="O22" s="22">
        <v>-2.6570000000000001E-3</v>
      </c>
      <c r="P22" s="22">
        <v>-2.4589999999999998E-3</v>
      </c>
      <c r="Q22" s="22">
        <v>-2.2799999999999999E-3</v>
      </c>
      <c r="R22" s="22">
        <v>-2.2769999999999999E-3</v>
      </c>
      <c r="S22" s="22">
        <v>-1.9710000000000001E-3</v>
      </c>
      <c r="T22" s="22">
        <v>-1.7520000000000001E-3</v>
      </c>
      <c r="U22" s="22">
        <v>-1.4710000000000001E-3</v>
      </c>
      <c r="V22" s="22">
        <v>-1.0250000000000001E-3</v>
      </c>
      <c r="W22" s="22">
        <v>-6.7000000000000002E-4</v>
      </c>
      <c r="X22" s="22">
        <v>-4.3199999999999998E-4</v>
      </c>
      <c r="Y22" s="72">
        <v>0</v>
      </c>
      <c r="Z22" s="22">
        <v>3.7599999999999998E-4</v>
      </c>
      <c r="AA22" s="22">
        <v>7.8299999999999995E-4</v>
      </c>
      <c r="AB22" s="22">
        <v>1.387E-3</v>
      </c>
      <c r="AC22" s="22">
        <v>1.7700000000000001E-3</v>
      </c>
      <c r="AD22" s="22">
        <v>2.2959999999999999E-3</v>
      </c>
      <c r="AE22" s="22">
        <v>2.9750000000000002E-3</v>
      </c>
      <c r="AF22" s="22">
        <v>3.735E-3</v>
      </c>
      <c r="AG22" s="22">
        <v>4.5859999999999998E-3</v>
      </c>
      <c r="AH22" s="22">
        <v>5.274E-3</v>
      </c>
      <c r="AI22" s="22">
        <v>5.829E-3</v>
      </c>
      <c r="AJ22" s="22">
        <v>6.6010000000000001E-3</v>
      </c>
      <c r="AK22" s="22">
        <v>7.1640000000000002E-3</v>
      </c>
      <c r="AL22" s="22">
        <v>7.0060000000000001E-3</v>
      </c>
    </row>
    <row r="23" spans="1:38" ht="12.75" customHeight="1" x14ac:dyDescent="0.25">
      <c r="A23" s="22">
        <v>-4.235E-3</v>
      </c>
      <c r="B23" s="22">
        <v>-4.3480000000000003E-3</v>
      </c>
      <c r="C23" s="22">
        <v>-4.3839999999999999E-3</v>
      </c>
      <c r="D23" s="22">
        <v>-4.3090000000000003E-3</v>
      </c>
      <c r="E23" s="22">
        <v>-4.1729999999999996E-3</v>
      </c>
      <c r="F23" s="22">
        <v>-4.0109999999999998E-3</v>
      </c>
      <c r="G23" s="22">
        <v>-3.7910000000000001E-3</v>
      </c>
      <c r="H23" s="22">
        <v>-3.7239999999999999E-3</v>
      </c>
      <c r="I23" s="22">
        <v>-3.4710000000000001E-3</v>
      </c>
      <c r="J23" s="22">
        <v>-3.3779999999999999E-3</v>
      </c>
      <c r="K23" s="22">
        <v>-3.143E-3</v>
      </c>
      <c r="L23" s="22">
        <v>-2.941E-3</v>
      </c>
      <c r="M23" s="22">
        <v>-2.7880000000000001E-3</v>
      </c>
      <c r="N23" s="22">
        <v>-2.7139999999999998E-3</v>
      </c>
      <c r="O23" s="22">
        <v>-2.5330000000000001E-3</v>
      </c>
      <c r="P23" s="22">
        <v>-2.3630000000000001E-3</v>
      </c>
      <c r="Q23" s="22">
        <v>-2.2000000000000001E-3</v>
      </c>
      <c r="R23" s="22">
        <v>-2.1450000000000002E-3</v>
      </c>
      <c r="S23" s="22">
        <v>-1.8929999999999999E-3</v>
      </c>
      <c r="T23" s="22">
        <v>-1.598E-3</v>
      </c>
      <c r="U23" s="22">
        <v>-1.4170000000000001E-3</v>
      </c>
      <c r="V23" s="22">
        <v>-9.6900000000000003E-4</v>
      </c>
      <c r="W23" s="22">
        <v>-6.5499999999999998E-4</v>
      </c>
      <c r="X23" s="22">
        <v>-4.3399999999999998E-4</v>
      </c>
      <c r="Y23" s="72">
        <v>0</v>
      </c>
      <c r="Z23" s="22">
        <v>3.6999999999999999E-4</v>
      </c>
      <c r="AA23" s="22">
        <v>7.4299999999999995E-4</v>
      </c>
      <c r="AB23" s="22">
        <v>1.3370000000000001E-3</v>
      </c>
      <c r="AC23" s="22">
        <v>1.6689999999999999E-3</v>
      </c>
      <c r="AD23" s="22">
        <v>2.1259999999999999E-3</v>
      </c>
      <c r="AE23" s="22">
        <v>2.859E-3</v>
      </c>
      <c r="AF23" s="22">
        <v>3.568E-3</v>
      </c>
      <c r="AG23" s="22">
        <v>4.3E-3</v>
      </c>
      <c r="AH23" s="22">
        <v>4.9769999999999997E-3</v>
      </c>
      <c r="AI23" s="22">
        <v>5.5129999999999997E-3</v>
      </c>
      <c r="AJ23" s="22">
        <v>6.1919999999999996E-3</v>
      </c>
      <c r="AK23" s="22">
        <v>6.7730000000000004E-3</v>
      </c>
      <c r="AL23" s="22">
        <v>6.6299999999999996E-3</v>
      </c>
    </row>
    <row r="24" spans="1:38" ht="12.75" customHeight="1" x14ac:dyDescent="0.25">
      <c r="A24" s="22">
        <v>-3.5639999999999999E-3</v>
      </c>
      <c r="B24" s="22">
        <v>-3.7109999999999999E-3</v>
      </c>
      <c r="C24" s="22">
        <v>-3.8430000000000001E-3</v>
      </c>
      <c r="D24" s="22">
        <v>-3.8440000000000002E-3</v>
      </c>
      <c r="E24" s="22">
        <v>-3.7929999999999999E-3</v>
      </c>
      <c r="F24" s="22">
        <v>-3.6589999999999999E-3</v>
      </c>
      <c r="G24" s="22">
        <v>-3.483E-3</v>
      </c>
      <c r="H24" s="22">
        <v>-3.385E-3</v>
      </c>
      <c r="I24" s="22">
        <v>-3.16E-3</v>
      </c>
      <c r="J24" s="22">
        <v>-2.957E-3</v>
      </c>
      <c r="K24" s="22">
        <v>-2.7780000000000001E-3</v>
      </c>
      <c r="L24" s="22">
        <v>-2.552E-3</v>
      </c>
      <c r="M24" s="22">
        <v>-2.3960000000000001E-3</v>
      </c>
      <c r="N24" s="22">
        <v>-2.4260000000000002E-3</v>
      </c>
      <c r="O24" s="22">
        <v>-2.2590000000000002E-3</v>
      </c>
      <c r="P24" s="22">
        <v>-2.1489999999999999E-3</v>
      </c>
      <c r="Q24" s="22">
        <v>-1.9550000000000001E-3</v>
      </c>
      <c r="R24" s="22">
        <v>-1.9040000000000001E-3</v>
      </c>
      <c r="S24" s="22">
        <v>-1.6659999999999999E-3</v>
      </c>
      <c r="T24" s="22">
        <v>-1.418E-3</v>
      </c>
      <c r="U24" s="22">
        <v>-1.2130000000000001E-3</v>
      </c>
      <c r="V24" s="22">
        <v>-8.4900000000000004E-4</v>
      </c>
      <c r="W24" s="22">
        <v>-5.9400000000000002E-4</v>
      </c>
      <c r="X24" s="22">
        <v>-3.8000000000000002E-4</v>
      </c>
      <c r="Y24" s="72">
        <v>0</v>
      </c>
      <c r="Z24" s="22">
        <v>3.19E-4</v>
      </c>
      <c r="AA24" s="22">
        <v>6.8800000000000003E-4</v>
      </c>
      <c r="AB24" s="22">
        <v>1.207E-3</v>
      </c>
      <c r="AC24" s="22">
        <v>1.5449999999999999E-3</v>
      </c>
      <c r="AD24" s="22">
        <v>1.9550000000000001E-3</v>
      </c>
      <c r="AE24" s="22">
        <v>2.6210000000000001E-3</v>
      </c>
      <c r="AF24" s="22">
        <v>3.2390000000000001E-3</v>
      </c>
      <c r="AG24" s="22">
        <v>3.9170000000000003E-3</v>
      </c>
      <c r="AH24" s="22">
        <v>4.5430000000000002E-3</v>
      </c>
      <c r="AI24" s="22">
        <v>5.045E-3</v>
      </c>
      <c r="AJ24" s="22">
        <v>5.7409999999999996E-3</v>
      </c>
      <c r="AK24" s="22">
        <v>6.3179999999999998E-3</v>
      </c>
      <c r="AL24" s="22">
        <v>6.1619999999999999E-3</v>
      </c>
    </row>
    <row r="25" spans="1:38" ht="12.75" customHeight="1" x14ac:dyDescent="0.25">
      <c r="A25" s="22">
        <v>-3.2550000000000001E-3</v>
      </c>
      <c r="B25" s="22">
        <v>-3.5239999999999998E-3</v>
      </c>
      <c r="C25" s="22">
        <v>-3.6489999999999999E-3</v>
      </c>
      <c r="D25" s="22">
        <v>-3.6939999999999998E-3</v>
      </c>
      <c r="E25" s="22">
        <v>-3.6449999999999998E-3</v>
      </c>
      <c r="F25" s="22">
        <v>-3.5200000000000001E-3</v>
      </c>
      <c r="G25" s="22">
        <v>-3.3519999999999999E-3</v>
      </c>
      <c r="H25" s="22">
        <v>-3.277E-3</v>
      </c>
      <c r="I25" s="22">
        <v>-3.0140000000000002E-3</v>
      </c>
      <c r="J25" s="22">
        <v>-2.9190000000000002E-3</v>
      </c>
      <c r="K25" s="22">
        <v>-2.7789999999999998E-3</v>
      </c>
      <c r="L25" s="22">
        <v>-2.6289999999999998E-3</v>
      </c>
      <c r="M25" s="22">
        <v>-2.4589999999999998E-3</v>
      </c>
      <c r="N25" s="22">
        <v>-2.3860000000000001E-3</v>
      </c>
      <c r="O25" s="22">
        <v>-2.2269999999999998E-3</v>
      </c>
      <c r="P25" s="22">
        <v>-2.0449999999999999E-3</v>
      </c>
      <c r="Q25" s="22">
        <v>-1.9170000000000001E-3</v>
      </c>
      <c r="R25" s="22">
        <v>-1.8619999999999999E-3</v>
      </c>
      <c r="S25" s="22">
        <v>-1.622E-3</v>
      </c>
      <c r="T25" s="22">
        <v>-1.426E-3</v>
      </c>
      <c r="U25" s="22">
        <v>-1.1839999999999999E-3</v>
      </c>
      <c r="V25" s="22">
        <v>-8.4800000000000001E-4</v>
      </c>
      <c r="W25" s="22">
        <v>-5.4500000000000002E-4</v>
      </c>
      <c r="X25" s="22">
        <v>-3.2400000000000001E-4</v>
      </c>
      <c r="Y25" s="72">
        <v>0</v>
      </c>
      <c r="Z25" s="22">
        <v>2.6499999999999999E-4</v>
      </c>
      <c r="AA25" s="22">
        <v>6.6500000000000001E-4</v>
      </c>
      <c r="AB25" s="22">
        <v>1.1329999999999999E-3</v>
      </c>
      <c r="AC25" s="22">
        <v>1.508E-3</v>
      </c>
      <c r="AD25" s="22">
        <v>1.8439999999999999E-3</v>
      </c>
      <c r="AE25" s="22">
        <v>2.4840000000000001E-3</v>
      </c>
      <c r="AF25" s="22">
        <v>3.0820000000000001E-3</v>
      </c>
      <c r="AG25" s="22">
        <v>3.7680000000000001E-3</v>
      </c>
      <c r="AH25" s="22">
        <v>4.3470000000000002E-3</v>
      </c>
      <c r="AI25" s="22">
        <v>4.8700000000000002E-3</v>
      </c>
      <c r="AJ25" s="22">
        <v>5.4790000000000004E-3</v>
      </c>
      <c r="AK25" s="22">
        <v>6.0109999999999999E-3</v>
      </c>
      <c r="AL25" s="22">
        <v>5.8789999999999997E-3</v>
      </c>
    </row>
    <row r="26" spans="1:38" ht="12.75" customHeight="1" x14ac:dyDescent="0.25">
      <c r="A26" s="22">
        <v>-2.9819999999999998E-3</v>
      </c>
      <c r="B26" s="22">
        <v>-3.2190000000000001E-3</v>
      </c>
      <c r="C26" s="22">
        <v>-3.3600000000000001E-3</v>
      </c>
      <c r="D26" s="22">
        <v>-3.4020000000000001E-3</v>
      </c>
      <c r="E26" s="22">
        <v>-3.3869999999999998E-3</v>
      </c>
      <c r="F26" s="22">
        <v>-3.2629999999999998E-3</v>
      </c>
      <c r="G26" s="22">
        <v>-3.143E-3</v>
      </c>
      <c r="H26" s="22">
        <v>-3.091E-3</v>
      </c>
      <c r="I26" s="22">
        <v>-2.9239999999999999E-3</v>
      </c>
      <c r="J26" s="22">
        <v>-2.8080000000000002E-3</v>
      </c>
      <c r="K26" s="22">
        <v>-2.5990000000000002E-3</v>
      </c>
      <c r="L26" s="22">
        <v>-2.464E-3</v>
      </c>
      <c r="M26" s="22">
        <v>-2.31E-3</v>
      </c>
      <c r="N26" s="22">
        <v>-2.2539999999999999E-3</v>
      </c>
      <c r="O26" s="22">
        <v>-2.1159999999999998E-3</v>
      </c>
      <c r="P26" s="22">
        <v>-1.983E-3</v>
      </c>
      <c r="Q26" s="22">
        <v>-1.8450000000000001E-3</v>
      </c>
      <c r="R26" s="22">
        <v>-1.7669999999999999E-3</v>
      </c>
      <c r="S26" s="22">
        <v>-1.596E-3</v>
      </c>
      <c r="T26" s="22">
        <v>-1.377E-3</v>
      </c>
      <c r="U26" s="22">
        <v>-1.1440000000000001E-3</v>
      </c>
      <c r="V26" s="22">
        <v>-8.7299999999999997E-4</v>
      </c>
      <c r="W26" s="22">
        <v>-5.5999999999999995E-4</v>
      </c>
      <c r="X26" s="22">
        <v>-3.77E-4</v>
      </c>
      <c r="Y26" s="72">
        <v>0</v>
      </c>
      <c r="Z26" s="22">
        <v>2.63E-4</v>
      </c>
      <c r="AA26" s="22">
        <v>6.1499999999999999E-4</v>
      </c>
      <c r="AB26" s="22">
        <v>1.073E-3</v>
      </c>
      <c r="AC26" s="22">
        <v>1.4059999999999999E-3</v>
      </c>
      <c r="AD26" s="22">
        <v>1.75E-3</v>
      </c>
      <c r="AE26" s="22">
        <v>2.3219999999999998E-3</v>
      </c>
      <c r="AF26" s="22">
        <v>2.8319999999999999E-3</v>
      </c>
      <c r="AG26" s="22">
        <v>3.4450000000000001E-3</v>
      </c>
      <c r="AH26" s="22">
        <v>3.9760000000000004E-3</v>
      </c>
      <c r="AI26" s="22">
        <v>4.4669999999999996E-3</v>
      </c>
      <c r="AJ26" s="22">
        <v>5.078E-3</v>
      </c>
      <c r="AK26" s="22">
        <v>5.5789999999999998E-3</v>
      </c>
      <c r="AL26" s="22">
        <v>5.4869999999999997E-3</v>
      </c>
    </row>
    <row r="27" spans="1:38" ht="12.75" customHeight="1" x14ac:dyDescent="0.25">
      <c r="A27" s="22">
        <v>-2.5720000000000001E-3</v>
      </c>
      <c r="B27" s="22">
        <v>-2.8700000000000002E-3</v>
      </c>
      <c r="C27" s="22">
        <v>-3.114E-3</v>
      </c>
      <c r="D27" s="22">
        <v>-3.2209999999999999E-3</v>
      </c>
      <c r="E27" s="22">
        <v>-3.2620000000000001E-3</v>
      </c>
      <c r="F27" s="22">
        <v>-3.2399999999999998E-3</v>
      </c>
      <c r="G27" s="22">
        <v>-3.1189999999999998E-3</v>
      </c>
      <c r="H27" s="22">
        <v>-3.0209999999999998E-3</v>
      </c>
      <c r="I27" s="22">
        <v>-2.8410000000000002E-3</v>
      </c>
      <c r="J27" s="22">
        <v>-2.7269999999999998E-3</v>
      </c>
      <c r="K27" s="22">
        <v>-2.5709999999999999E-3</v>
      </c>
      <c r="L27" s="22">
        <v>-2.421E-3</v>
      </c>
      <c r="M27" s="22">
        <v>-2.3029999999999999E-3</v>
      </c>
      <c r="N27" s="22">
        <v>-2.2950000000000002E-3</v>
      </c>
      <c r="O27" s="22">
        <v>-2.1029999999999998E-3</v>
      </c>
      <c r="P27" s="22">
        <v>-1.9710000000000001E-3</v>
      </c>
      <c r="Q27" s="22">
        <v>-1.8309999999999999E-3</v>
      </c>
      <c r="R27" s="22">
        <v>-1.7719999999999999E-3</v>
      </c>
      <c r="S27" s="22">
        <v>-1.5169999999999999E-3</v>
      </c>
      <c r="T27" s="22">
        <v>-1.3600000000000001E-3</v>
      </c>
      <c r="U27" s="22">
        <v>-1.137E-3</v>
      </c>
      <c r="V27" s="22">
        <v>-8.0999999999999996E-4</v>
      </c>
      <c r="W27" s="22">
        <v>-5.8900000000000001E-4</v>
      </c>
      <c r="X27" s="22">
        <v>-3.6699999999999998E-4</v>
      </c>
      <c r="Y27" s="72">
        <v>0</v>
      </c>
      <c r="Z27" s="22">
        <v>2.6899999999999998E-4</v>
      </c>
      <c r="AA27" s="22">
        <v>5.9199999999999997E-4</v>
      </c>
      <c r="AB27" s="22">
        <v>1.044E-3</v>
      </c>
      <c r="AC27" s="22">
        <v>1.3270000000000001E-3</v>
      </c>
      <c r="AD27" s="22">
        <v>1.6429999999999999E-3</v>
      </c>
      <c r="AE27" s="22">
        <v>2.173E-3</v>
      </c>
      <c r="AF27" s="22">
        <v>2.7430000000000002E-3</v>
      </c>
      <c r="AG27" s="22">
        <v>3.2680000000000001E-3</v>
      </c>
      <c r="AH27" s="22">
        <v>3.8049999999999998E-3</v>
      </c>
      <c r="AI27" s="22">
        <v>4.2849999999999997E-3</v>
      </c>
      <c r="AJ27" s="22">
        <v>4.9020000000000001E-3</v>
      </c>
      <c r="AK27" s="22">
        <v>5.3369999999999997E-3</v>
      </c>
      <c r="AL27" s="22">
        <v>5.2480000000000001E-3</v>
      </c>
    </row>
    <row r="28" spans="1:38" ht="12.75" customHeight="1" x14ac:dyDescent="0.25">
      <c r="A28" s="22">
        <v>-2.2750000000000001E-3</v>
      </c>
      <c r="B28" s="22">
        <v>-2.6480000000000002E-3</v>
      </c>
      <c r="C28" s="22">
        <v>-2.8549999999999999E-3</v>
      </c>
      <c r="D28" s="22">
        <v>-3.0130000000000001E-3</v>
      </c>
      <c r="E28" s="22">
        <v>-3.0530000000000002E-3</v>
      </c>
      <c r="F28" s="22">
        <v>-3.0070000000000001E-3</v>
      </c>
      <c r="G28" s="22">
        <v>-2.944E-3</v>
      </c>
      <c r="H28" s="22">
        <v>-2.8349999999999998E-3</v>
      </c>
      <c r="I28" s="22">
        <v>-2.6649999999999998E-3</v>
      </c>
      <c r="J28" s="22">
        <v>-2.6319999999999998E-3</v>
      </c>
      <c r="K28" s="22">
        <v>-2.545E-3</v>
      </c>
      <c r="L28" s="22">
        <v>-2.366E-3</v>
      </c>
      <c r="M28" s="22">
        <v>-2.2290000000000001E-3</v>
      </c>
      <c r="N28" s="22">
        <v>-2.1610000000000002E-3</v>
      </c>
      <c r="O28" s="22">
        <v>-1.9980000000000002E-3</v>
      </c>
      <c r="P28" s="22">
        <v>-1.8760000000000001E-3</v>
      </c>
      <c r="Q28" s="22">
        <v>-1.789E-3</v>
      </c>
      <c r="R28" s="22">
        <v>-1.6659999999999999E-3</v>
      </c>
      <c r="S28" s="22">
        <v>-1.534E-3</v>
      </c>
      <c r="T28" s="22">
        <v>-1.3290000000000001E-3</v>
      </c>
      <c r="U28" s="22">
        <v>-1.083E-3</v>
      </c>
      <c r="V28" s="22">
        <v>-8.1499999999999997E-4</v>
      </c>
      <c r="W28" s="22">
        <v>-5.5699999999999999E-4</v>
      </c>
      <c r="X28" s="22">
        <v>-3.3199999999999999E-4</v>
      </c>
      <c r="Y28" s="72">
        <v>0</v>
      </c>
      <c r="Z28" s="22">
        <v>2.4000000000000001E-4</v>
      </c>
      <c r="AA28" s="22">
        <v>5.8600000000000004E-4</v>
      </c>
      <c r="AB28" s="22">
        <v>9.9799999999999997E-4</v>
      </c>
      <c r="AC28" s="22">
        <v>1.32E-3</v>
      </c>
      <c r="AD28" s="22">
        <v>1.575E-3</v>
      </c>
      <c r="AE28" s="22">
        <v>2.114E-3</v>
      </c>
      <c r="AF28" s="22">
        <v>2.6150000000000001E-3</v>
      </c>
      <c r="AG28" s="22">
        <v>3.1380000000000002E-3</v>
      </c>
      <c r="AH28" s="22">
        <v>3.6240000000000001E-3</v>
      </c>
      <c r="AI28" s="22">
        <v>4.0920000000000002E-3</v>
      </c>
      <c r="AJ28" s="22">
        <v>4.6709999999999998E-3</v>
      </c>
      <c r="AK28" s="22">
        <v>5.078E-3</v>
      </c>
      <c r="AL28" s="22">
        <v>5.0020000000000004E-3</v>
      </c>
    </row>
    <row r="29" spans="1:38" ht="12.75" customHeight="1" x14ac:dyDescent="0.25">
      <c r="A29" s="22">
        <v>-2.0990000000000002E-3</v>
      </c>
      <c r="B29" s="22">
        <v>-2.415E-3</v>
      </c>
      <c r="C29" s="22">
        <v>-2.6930000000000001E-3</v>
      </c>
      <c r="D29" s="22">
        <v>-2.8080000000000002E-3</v>
      </c>
      <c r="E29" s="22">
        <v>-2.856E-3</v>
      </c>
      <c r="F29" s="22">
        <v>-2.8519999999999999E-3</v>
      </c>
      <c r="G29" s="22">
        <v>-2.823E-3</v>
      </c>
      <c r="H29" s="22">
        <v>-2.8040000000000001E-3</v>
      </c>
      <c r="I29" s="22">
        <v>-2.6949999999999999E-3</v>
      </c>
      <c r="J29" s="22">
        <v>-2.601E-3</v>
      </c>
      <c r="K29" s="22">
        <v>-2.4689999999999998E-3</v>
      </c>
      <c r="L29" s="22">
        <v>-2.3080000000000002E-3</v>
      </c>
      <c r="M29" s="22">
        <v>-2.2369999999999998E-3</v>
      </c>
      <c r="N29" s="22">
        <v>-2.2060000000000001E-3</v>
      </c>
      <c r="O29" s="22">
        <v>-2.0699999999999998E-3</v>
      </c>
      <c r="P29" s="22">
        <v>-1.9289999999999999E-3</v>
      </c>
      <c r="Q29" s="22">
        <v>-1.8519999999999999E-3</v>
      </c>
      <c r="R29" s="22">
        <v>-1.7129999999999999E-3</v>
      </c>
      <c r="S29" s="22">
        <v>-1.5150000000000001E-3</v>
      </c>
      <c r="T29" s="22">
        <v>-1.3090000000000001E-3</v>
      </c>
      <c r="U29" s="22">
        <v>-1.126E-3</v>
      </c>
      <c r="V29" s="22">
        <v>-8.0699999999999999E-4</v>
      </c>
      <c r="W29" s="22">
        <v>-5.7200000000000003E-4</v>
      </c>
      <c r="X29" s="22">
        <v>-3.5599999999999998E-4</v>
      </c>
      <c r="Y29" s="72">
        <v>0</v>
      </c>
      <c r="Z29" s="22">
        <v>2.5399999999999999E-4</v>
      </c>
      <c r="AA29" s="22">
        <v>6.0999999999999997E-4</v>
      </c>
      <c r="AB29" s="22">
        <v>9.7499999999999996E-4</v>
      </c>
      <c r="AC29" s="22">
        <v>1.253E-3</v>
      </c>
      <c r="AD29" s="22">
        <v>1.536E-3</v>
      </c>
      <c r="AE29" s="22">
        <v>2.0249999999999999E-3</v>
      </c>
      <c r="AF29" s="22">
        <v>2.5019999999999999E-3</v>
      </c>
      <c r="AG29" s="22">
        <v>2.9789999999999999E-3</v>
      </c>
      <c r="AH29" s="22">
        <v>3.4459999999999998E-3</v>
      </c>
      <c r="AI29" s="22">
        <v>3.8660000000000001E-3</v>
      </c>
      <c r="AJ29" s="22">
        <v>4.4619999999999998E-3</v>
      </c>
      <c r="AK29" s="22">
        <v>4.8830000000000002E-3</v>
      </c>
      <c r="AL29" s="22">
        <v>4.829E-3</v>
      </c>
    </row>
    <row r="30" spans="1:38" ht="12.75" customHeight="1" x14ac:dyDescent="0.25">
      <c r="A30" s="22">
        <v>-1.297E-3</v>
      </c>
      <c r="B30" s="22">
        <v>-1.73E-3</v>
      </c>
      <c r="C30" s="22">
        <v>-2.055E-3</v>
      </c>
      <c r="D30" s="22">
        <v>-2.31E-3</v>
      </c>
      <c r="E30" s="22">
        <v>-2.4380000000000001E-3</v>
      </c>
      <c r="F30" s="22">
        <v>-2.4889999999999999E-3</v>
      </c>
      <c r="G30" s="22">
        <v>-2.428E-3</v>
      </c>
      <c r="H30" s="22">
        <v>-2.4120000000000001E-3</v>
      </c>
      <c r="I30" s="22">
        <v>-2.3240000000000001E-3</v>
      </c>
      <c r="J30" s="22">
        <v>-2.2499999999999998E-3</v>
      </c>
      <c r="K30" s="22">
        <v>-2.212E-3</v>
      </c>
      <c r="L30" s="22">
        <v>-2.117E-3</v>
      </c>
      <c r="M30" s="22">
        <v>-2.0400000000000001E-3</v>
      </c>
      <c r="N30" s="22">
        <v>-2.019E-3</v>
      </c>
      <c r="O30" s="22">
        <v>-1.9040000000000001E-3</v>
      </c>
      <c r="P30" s="22">
        <v>-1.7570000000000001E-3</v>
      </c>
      <c r="Q30" s="22">
        <v>-1.6819999999999999E-3</v>
      </c>
      <c r="R30" s="22">
        <v>-1.6410000000000001E-3</v>
      </c>
      <c r="S30" s="22">
        <v>-1.4139999999999999E-3</v>
      </c>
      <c r="T30" s="22">
        <v>-1.2149999999999999E-3</v>
      </c>
      <c r="U30" s="22">
        <v>-1.024E-3</v>
      </c>
      <c r="V30" s="22">
        <v>-7.5900000000000002E-4</v>
      </c>
      <c r="W30" s="22">
        <v>-5.1099999999999995E-4</v>
      </c>
      <c r="X30" s="22">
        <v>-3.01E-4</v>
      </c>
      <c r="Y30" s="72">
        <v>0</v>
      </c>
      <c r="Z30" s="22">
        <v>2.6600000000000001E-4</v>
      </c>
      <c r="AA30" s="22">
        <v>5.6999999999999998E-4</v>
      </c>
      <c r="AB30" s="22">
        <v>9.19E-4</v>
      </c>
      <c r="AC30" s="22">
        <v>1.1999999999999999E-3</v>
      </c>
      <c r="AD30" s="22">
        <v>1.4350000000000001E-3</v>
      </c>
      <c r="AE30" s="22">
        <v>1.8680000000000001E-3</v>
      </c>
      <c r="AF30" s="22">
        <v>2.3259999999999999E-3</v>
      </c>
      <c r="AG30" s="22">
        <v>2.7989999999999998E-3</v>
      </c>
      <c r="AH30" s="22">
        <v>3.1970000000000002E-3</v>
      </c>
      <c r="AI30" s="22">
        <v>3.627E-3</v>
      </c>
      <c r="AJ30" s="22">
        <v>4.1879999999999999E-3</v>
      </c>
      <c r="AK30" s="22">
        <v>4.5950000000000001E-3</v>
      </c>
      <c r="AL30" s="22">
        <v>4.548E-3</v>
      </c>
    </row>
    <row r="31" spans="1:38" ht="12.75" customHeight="1" x14ac:dyDescent="0.25">
      <c r="A31" s="22">
        <v>-5.7799999999999995E-4</v>
      </c>
      <c r="B31" s="22">
        <v>-1.06E-3</v>
      </c>
      <c r="C31" s="22">
        <v>-1.389E-3</v>
      </c>
      <c r="D31" s="22">
        <v>-1.681E-3</v>
      </c>
      <c r="E31" s="22">
        <v>-1.8600000000000001E-3</v>
      </c>
      <c r="F31" s="22">
        <v>-1.9109999999999999E-3</v>
      </c>
      <c r="G31" s="22">
        <v>-1.9430000000000001E-3</v>
      </c>
      <c r="H31" s="22">
        <v>-1.9849999999999998E-3</v>
      </c>
      <c r="I31" s="22">
        <v>-1.944E-3</v>
      </c>
      <c r="J31" s="22">
        <v>-1.9419999999999999E-3</v>
      </c>
      <c r="K31" s="22">
        <v>-1.967E-3</v>
      </c>
      <c r="L31" s="22">
        <v>-1.8389999999999999E-3</v>
      </c>
      <c r="M31" s="22">
        <v>-1.82E-3</v>
      </c>
      <c r="N31" s="22">
        <v>-1.7730000000000001E-3</v>
      </c>
      <c r="O31" s="22">
        <v>-1.6900000000000001E-3</v>
      </c>
      <c r="P31" s="22">
        <v>-1.616E-3</v>
      </c>
      <c r="Q31" s="22">
        <v>-1.5590000000000001E-3</v>
      </c>
      <c r="R31" s="22">
        <v>-1.5020000000000001E-3</v>
      </c>
      <c r="S31" s="22">
        <v>-1.3649999999999999E-3</v>
      </c>
      <c r="T31" s="22">
        <v>-1.1410000000000001E-3</v>
      </c>
      <c r="U31" s="22">
        <v>-9.9599999999999992E-4</v>
      </c>
      <c r="V31" s="22">
        <v>-7.3099999999999999E-4</v>
      </c>
      <c r="W31" s="22">
        <v>-4.9799999999999996E-4</v>
      </c>
      <c r="X31" s="22">
        <v>-3.4000000000000002E-4</v>
      </c>
      <c r="Y31" s="72">
        <v>0</v>
      </c>
      <c r="Z31" s="22">
        <v>2.32E-4</v>
      </c>
      <c r="AA31" s="22">
        <v>5.4199999999999995E-4</v>
      </c>
      <c r="AB31" s="22">
        <v>8.7600000000000004E-4</v>
      </c>
      <c r="AC31" s="22">
        <v>1.14E-3</v>
      </c>
      <c r="AD31" s="22">
        <v>1.3749999999999999E-3</v>
      </c>
      <c r="AE31" s="22">
        <v>1.804E-3</v>
      </c>
      <c r="AF31" s="22">
        <v>2.2230000000000001E-3</v>
      </c>
      <c r="AG31" s="22">
        <v>2.643E-3</v>
      </c>
      <c r="AH31" s="22">
        <v>3.0460000000000001E-3</v>
      </c>
      <c r="AI31" s="22">
        <v>3.4420000000000002E-3</v>
      </c>
      <c r="AJ31" s="22">
        <v>3.9420000000000002E-3</v>
      </c>
      <c r="AK31" s="22">
        <v>4.3819999999999996E-3</v>
      </c>
      <c r="AL31" s="22">
        <v>4.3210000000000002E-3</v>
      </c>
    </row>
    <row r="32" spans="1:38" ht="12.75" customHeight="1" x14ac:dyDescent="0.25">
      <c r="A32" s="22">
        <v>-5.1999999999999997E-5</v>
      </c>
      <c r="B32" s="22">
        <v>-5.3700000000000004E-4</v>
      </c>
      <c r="C32" s="22">
        <v>-9.6400000000000001E-4</v>
      </c>
      <c r="D32" s="22">
        <v>-1.2669999999999999E-3</v>
      </c>
      <c r="E32" s="22">
        <v>-1.4430000000000001E-3</v>
      </c>
      <c r="F32" s="22">
        <v>-1.5610000000000001E-3</v>
      </c>
      <c r="G32" s="22">
        <v>-1.6180000000000001E-3</v>
      </c>
      <c r="H32" s="22">
        <v>-1.6819999999999999E-3</v>
      </c>
      <c r="I32" s="22">
        <v>-1.686E-3</v>
      </c>
      <c r="J32" s="22">
        <v>-1.707E-3</v>
      </c>
      <c r="K32" s="22">
        <v>-1.7160000000000001E-3</v>
      </c>
      <c r="L32" s="22">
        <v>-1.6410000000000001E-3</v>
      </c>
      <c r="M32" s="22">
        <v>-1.647E-3</v>
      </c>
      <c r="N32" s="22">
        <v>-1.655E-3</v>
      </c>
      <c r="O32" s="22">
        <v>-1.5410000000000001E-3</v>
      </c>
      <c r="P32" s="22">
        <v>-1.5319999999999999E-3</v>
      </c>
      <c r="Q32" s="22">
        <v>-1.4779999999999999E-3</v>
      </c>
      <c r="R32" s="22">
        <v>-1.4220000000000001E-3</v>
      </c>
      <c r="S32" s="22">
        <v>-1.2570000000000001E-3</v>
      </c>
      <c r="T32" s="22">
        <v>-1.088E-3</v>
      </c>
      <c r="U32" s="22">
        <v>-9.3999999999999997E-4</v>
      </c>
      <c r="V32" s="22">
        <v>-6.5399999999999996E-4</v>
      </c>
      <c r="W32" s="22">
        <v>-5.0600000000000005E-4</v>
      </c>
      <c r="X32" s="22">
        <v>-3.48E-4</v>
      </c>
      <c r="Y32" s="72">
        <v>0</v>
      </c>
      <c r="Z32" s="22">
        <v>2.43E-4</v>
      </c>
      <c r="AA32" s="22">
        <v>5.3700000000000004E-4</v>
      </c>
      <c r="AB32" s="22">
        <v>8.5400000000000005E-4</v>
      </c>
      <c r="AC32" s="22">
        <v>1.0679999999999999E-3</v>
      </c>
      <c r="AD32" s="22">
        <v>1.299E-3</v>
      </c>
      <c r="AE32" s="22">
        <v>1.6789999999999999E-3</v>
      </c>
      <c r="AF32" s="22">
        <v>2.098E-3</v>
      </c>
      <c r="AG32" s="22">
        <v>2.47E-3</v>
      </c>
      <c r="AH32" s="22">
        <v>2.8579999999999999E-3</v>
      </c>
      <c r="AI32" s="22">
        <v>3.2669999999999999E-3</v>
      </c>
      <c r="AJ32" s="22">
        <v>3.7690000000000002E-3</v>
      </c>
      <c r="AK32" s="22">
        <v>4.1720000000000004E-3</v>
      </c>
      <c r="AL32" s="22">
        <v>4.1240000000000001E-3</v>
      </c>
    </row>
    <row r="33" spans="1:38" ht="12.75" customHeight="1" x14ac:dyDescent="0.25">
      <c r="A33" s="22">
        <v>4.55E-4</v>
      </c>
      <c r="B33" s="22">
        <v>-1.07E-4</v>
      </c>
      <c r="C33" s="22">
        <v>-5.6400000000000005E-4</v>
      </c>
      <c r="D33" s="22">
        <v>-9.2599999999999996E-4</v>
      </c>
      <c r="E33" s="22">
        <v>-1.1689999999999999E-3</v>
      </c>
      <c r="F33" s="22">
        <v>-1.2880000000000001E-3</v>
      </c>
      <c r="G33" s="22">
        <v>-1.348E-3</v>
      </c>
      <c r="H33" s="22">
        <v>-1.423E-3</v>
      </c>
      <c r="I33" s="22">
        <v>-1.4120000000000001E-3</v>
      </c>
      <c r="J33" s="22">
        <v>-1.464E-3</v>
      </c>
      <c r="K33" s="22">
        <v>-1.549E-3</v>
      </c>
      <c r="L33" s="22">
        <v>-1.4989999999999999E-3</v>
      </c>
      <c r="M33" s="22">
        <v>-1.523E-3</v>
      </c>
      <c r="N33" s="22">
        <v>-1.5319999999999999E-3</v>
      </c>
      <c r="O33" s="22">
        <v>-1.4630000000000001E-3</v>
      </c>
      <c r="P33" s="22">
        <v>-1.4220000000000001E-3</v>
      </c>
      <c r="Q33" s="22">
        <v>-1.3470000000000001E-3</v>
      </c>
      <c r="R33" s="22">
        <v>-1.359E-3</v>
      </c>
      <c r="S33" s="22">
        <v>-1.189E-3</v>
      </c>
      <c r="T33" s="22">
        <v>-1.059E-3</v>
      </c>
      <c r="U33" s="22">
        <v>-8.4900000000000004E-4</v>
      </c>
      <c r="V33" s="22">
        <v>-6.2E-4</v>
      </c>
      <c r="W33" s="22">
        <v>-4.6099999999999998E-4</v>
      </c>
      <c r="X33" s="22">
        <v>-2.7E-4</v>
      </c>
      <c r="Y33" s="72">
        <v>0</v>
      </c>
      <c r="Z33" s="22">
        <v>2.4600000000000002E-4</v>
      </c>
      <c r="AA33" s="22">
        <v>5.3300000000000005E-4</v>
      </c>
      <c r="AB33" s="22">
        <v>8.1099999999999998E-4</v>
      </c>
      <c r="AC33" s="22">
        <v>1.0549999999999999E-3</v>
      </c>
      <c r="AD33" s="22">
        <v>1.2539999999999999E-3</v>
      </c>
      <c r="AE33" s="22">
        <v>1.621E-3</v>
      </c>
      <c r="AF33" s="22">
        <v>1.9919999999999998E-3</v>
      </c>
      <c r="AG33" s="22">
        <v>2.379E-3</v>
      </c>
      <c r="AH33" s="22">
        <v>2.7560000000000002E-3</v>
      </c>
      <c r="AI33" s="22">
        <v>3.153E-3</v>
      </c>
      <c r="AJ33" s="22">
        <v>3.6120000000000002E-3</v>
      </c>
      <c r="AK33" s="22">
        <v>4.0159999999999996E-3</v>
      </c>
      <c r="AL33" s="22">
        <v>4.0130000000000001E-3</v>
      </c>
    </row>
    <row r="34" spans="1:38" ht="12.75" customHeight="1" x14ac:dyDescent="0.25">
      <c r="A34" s="22">
        <v>7.8399999999999997E-4</v>
      </c>
      <c r="B34" s="22">
        <v>2.2699999999999999E-4</v>
      </c>
      <c r="C34" s="22">
        <v>-2.0799999999999999E-4</v>
      </c>
      <c r="D34" s="22">
        <v>-5.5400000000000002E-4</v>
      </c>
      <c r="E34" s="22">
        <v>-7.9199999999999995E-4</v>
      </c>
      <c r="F34" s="22">
        <v>-9.3499999999999996E-4</v>
      </c>
      <c r="G34" s="22">
        <v>-1.075E-3</v>
      </c>
      <c r="H34" s="22">
        <v>-1.191E-3</v>
      </c>
      <c r="I34" s="22">
        <v>-1.2149999999999999E-3</v>
      </c>
      <c r="J34" s="22">
        <v>-1.3240000000000001E-3</v>
      </c>
      <c r="K34" s="22">
        <v>-1.403E-3</v>
      </c>
      <c r="L34" s="22">
        <v>-1.3669999999999999E-3</v>
      </c>
      <c r="M34" s="22">
        <v>-1.408E-3</v>
      </c>
      <c r="N34" s="22">
        <v>-1.433E-3</v>
      </c>
      <c r="O34" s="22">
        <v>-1.382E-3</v>
      </c>
      <c r="P34" s="22">
        <v>-1.374E-3</v>
      </c>
      <c r="Q34" s="22">
        <v>-1.361E-3</v>
      </c>
      <c r="R34" s="22">
        <v>-1.3270000000000001E-3</v>
      </c>
      <c r="S34" s="22">
        <v>-1.1820000000000001E-3</v>
      </c>
      <c r="T34" s="22">
        <v>-1.0330000000000001E-3</v>
      </c>
      <c r="U34" s="22">
        <v>-9.1200000000000005E-4</v>
      </c>
      <c r="V34" s="22">
        <v>-6.9499999999999998E-4</v>
      </c>
      <c r="W34" s="22">
        <v>-4.5199999999999998E-4</v>
      </c>
      <c r="X34" s="22">
        <v>-3.1599999999999998E-4</v>
      </c>
      <c r="Y34" s="72">
        <v>0</v>
      </c>
      <c r="Z34" s="22">
        <v>2.2699999999999999E-4</v>
      </c>
      <c r="AA34" s="22">
        <v>4.9600000000000002E-4</v>
      </c>
      <c r="AB34" s="22">
        <v>8.1499999999999997E-4</v>
      </c>
      <c r="AC34" s="22">
        <v>1.023E-3</v>
      </c>
      <c r="AD34" s="22">
        <v>1.261E-3</v>
      </c>
      <c r="AE34" s="22">
        <v>1.6080000000000001E-3</v>
      </c>
      <c r="AF34" s="22">
        <v>1.9859999999999999E-3</v>
      </c>
      <c r="AG34" s="22">
        <v>2.3080000000000002E-3</v>
      </c>
      <c r="AH34" s="22">
        <v>2.6840000000000002E-3</v>
      </c>
      <c r="AI34" s="22">
        <v>3.078E-3</v>
      </c>
      <c r="AJ34" s="22">
        <v>3.529E-3</v>
      </c>
      <c r="AK34" s="22">
        <v>3.9129999999999998E-3</v>
      </c>
      <c r="AL34" s="22">
        <v>3.901E-3</v>
      </c>
    </row>
    <row r="35" spans="1:38" ht="12.75" customHeight="1" x14ac:dyDescent="0.25">
      <c r="A35" s="22">
        <v>1.3680000000000001E-3</v>
      </c>
      <c r="B35" s="22">
        <v>7.8299999999999995E-4</v>
      </c>
      <c r="C35" s="22">
        <v>2.6600000000000001E-4</v>
      </c>
      <c r="D35" s="22">
        <v>-1.5200000000000001E-4</v>
      </c>
      <c r="E35" s="22">
        <v>-4.3100000000000001E-4</v>
      </c>
      <c r="F35" s="22">
        <v>-6.3699999999999998E-4</v>
      </c>
      <c r="G35" s="22">
        <v>-7.8700000000000005E-4</v>
      </c>
      <c r="H35" s="22">
        <v>-9.0499999999999999E-4</v>
      </c>
      <c r="I35" s="22">
        <v>-9.810000000000001E-4</v>
      </c>
      <c r="J35" s="22">
        <v>-1.047E-3</v>
      </c>
      <c r="K35" s="22">
        <v>-1.129E-3</v>
      </c>
      <c r="L35" s="22">
        <v>-1.157E-3</v>
      </c>
      <c r="M35" s="22">
        <v>-1.235E-3</v>
      </c>
      <c r="N35" s="22">
        <v>-1.2849999999999999E-3</v>
      </c>
      <c r="O35" s="22">
        <v>-1.2669999999999999E-3</v>
      </c>
      <c r="P35" s="22">
        <v>-1.2800000000000001E-3</v>
      </c>
      <c r="Q35" s="22">
        <v>-1.2669999999999999E-3</v>
      </c>
      <c r="R35" s="22">
        <v>-1.2359999999999999E-3</v>
      </c>
      <c r="S35" s="22">
        <v>-1.1100000000000001E-3</v>
      </c>
      <c r="T35" s="22">
        <v>-9.7199999999999999E-4</v>
      </c>
      <c r="U35" s="22">
        <v>-8.43E-4</v>
      </c>
      <c r="V35" s="22">
        <v>-6.3599999999999996E-4</v>
      </c>
      <c r="W35" s="22">
        <v>-4.37E-4</v>
      </c>
      <c r="X35" s="22">
        <v>-2.9E-4</v>
      </c>
      <c r="Y35" s="72">
        <v>0</v>
      </c>
      <c r="Z35" s="22">
        <v>2.4000000000000001E-4</v>
      </c>
      <c r="AA35" s="22">
        <v>4.9100000000000001E-4</v>
      </c>
      <c r="AB35" s="22">
        <v>7.3300000000000004E-4</v>
      </c>
      <c r="AC35" s="22">
        <v>9.6100000000000005E-4</v>
      </c>
      <c r="AD35" s="22">
        <v>1.189E-3</v>
      </c>
      <c r="AE35" s="22">
        <v>1.506E-3</v>
      </c>
      <c r="AF35" s="22">
        <v>1.8940000000000001E-3</v>
      </c>
      <c r="AG35" s="22">
        <v>2.2130000000000001E-3</v>
      </c>
      <c r="AH35" s="22">
        <v>2.5999999999999999E-3</v>
      </c>
      <c r="AI35" s="22">
        <v>2.9629999999999999E-3</v>
      </c>
      <c r="AJ35" s="22">
        <v>3.4320000000000002E-3</v>
      </c>
      <c r="AK35" s="22">
        <v>3.7650000000000001E-3</v>
      </c>
      <c r="AL35" s="22">
        <v>3.803E-3</v>
      </c>
    </row>
    <row r="36" spans="1:38" ht="12.75" customHeight="1" x14ac:dyDescent="0.25">
      <c r="A36" s="22">
        <v>1.8259999999999999E-3</v>
      </c>
      <c r="B36" s="22">
        <v>1.1349999999999999E-3</v>
      </c>
      <c r="C36" s="22">
        <v>6.02E-4</v>
      </c>
      <c r="D36" s="22">
        <v>1.4300000000000001E-4</v>
      </c>
      <c r="E36" s="22">
        <v>-1.74E-4</v>
      </c>
      <c r="F36" s="22">
        <v>-3.9199999999999999E-4</v>
      </c>
      <c r="G36" s="22">
        <v>-5.22E-4</v>
      </c>
      <c r="H36" s="22">
        <v>-6.6200000000000005E-4</v>
      </c>
      <c r="I36" s="22">
        <v>-7.5699999999999997E-4</v>
      </c>
      <c r="J36" s="22">
        <v>-8.9700000000000001E-4</v>
      </c>
      <c r="K36" s="22">
        <v>-1.067E-3</v>
      </c>
      <c r="L36" s="22">
        <v>-1.0759999999999999E-3</v>
      </c>
      <c r="M36" s="22">
        <v>-1.1509999999999999E-3</v>
      </c>
      <c r="N36" s="22">
        <v>-1.217E-3</v>
      </c>
      <c r="O36" s="22">
        <v>-1.2260000000000001E-3</v>
      </c>
      <c r="P36" s="22">
        <v>-1.2199999999999999E-3</v>
      </c>
      <c r="Q36" s="22">
        <v>-1.1980000000000001E-3</v>
      </c>
      <c r="R36" s="22">
        <v>-1.2130000000000001E-3</v>
      </c>
      <c r="S36" s="22">
        <v>-1.1169999999999999E-3</v>
      </c>
      <c r="T36" s="22">
        <v>-9.59E-4</v>
      </c>
      <c r="U36" s="22">
        <v>-7.9500000000000003E-4</v>
      </c>
      <c r="V36" s="22">
        <v>-6.3900000000000003E-4</v>
      </c>
      <c r="W36" s="22">
        <v>-4.5600000000000003E-4</v>
      </c>
      <c r="X36" s="22">
        <v>-2.5700000000000001E-4</v>
      </c>
      <c r="Y36" s="72">
        <v>0</v>
      </c>
      <c r="Z36" s="22">
        <v>1.8200000000000001E-4</v>
      </c>
      <c r="AA36" s="22">
        <v>4.3300000000000001E-4</v>
      </c>
      <c r="AB36" s="22">
        <v>6.9099999999999999E-4</v>
      </c>
      <c r="AC36" s="22">
        <v>9.0399999999999996E-4</v>
      </c>
      <c r="AD36" s="22">
        <v>1.132E-3</v>
      </c>
      <c r="AE36" s="22">
        <v>1.487E-3</v>
      </c>
      <c r="AF36" s="22">
        <v>1.866E-3</v>
      </c>
      <c r="AG36" s="22">
        <v>2.199E-3</v>
      </c>
      <c r="AH36" s="22">
        <v>2.5539999999999998E-3</v>
      </c>
      <c r="AI36" s="22">
        <v>2.9459999999999998E-3</v>
      </c>
      <c r="AJ36" s="22">
        <v>3.3830000000000002E-3</v>
      </c>
      <c r="AK36" s="22">
        <v>3.7000000000000002E-3</v>
      </c>
      <c r="AL36" s="22">
        <v>3.7360000000000002E-3</v>
      </c>
    </row>
    <row r="37" spans="1:38" ht="12.75" customHeight="1" x14ac:dyDescent="0.25">
      <c r="A37" s="22">
        <v>2.0839999999999999E-3</v>
      </c>
      <c r="B37" s="22">
        <v>1.4339999999999999E-3</v>
      </c>
      <c r="C37" s="22">
        <v>8.8400000000000002E-4</v>
      </c>
      <c r="D37" s="22">
        <v>4.3100000000000001E-4</v>
      </c>
      <c r="E37" s="22">
        <v>1.16E-4</v>
      </c>
      <c r="F37" s="22">
        <v>-9.2999999999999997E-5</v>
      </c>
      <c r="G37" s="22">
        <v>-3.2299999999999999E-4</v>
      </c>
      <c r="H37" s="22">
        <v>-5.0000000000000001E-4</v>
      </c>
      <c r="I37" s="22">
        <v>-6.1799999999999995E-4</v>
      </c>
      <c r="J37" s="22">
        <v>-7.3899999999999997E-4</v>
      </c>
      <c r="K37" s="22">
        <v>-8.8400000000000002E-4</v>
      </c>
      <c r="L37" s="22">
        <v>-8.9400000000000005E-4</v>
      </c>
      <c r="M37" s="22">
        <v>-1.026E-3</v>
      </c>
      <c r="N37" s="22">
        <v>-1.1050000000000001E-3</v>
      </c>
      <c r="O37" s="22">
        <v>-1.129E-3</v>
      </c>
      <c r="P37" s="22">
        <v>-1.165E-3</v>
      </c>
      <c r="Q37" s="22">
        <v>-1.2210000000000001E-3</v>
      </c>
      <c r="R37" s="22">
        <v>-1.158E-3</v>
      </c>
      <c r="S37" s="22">
        <v>-1.08E-3</v>
      </c>
      <c r="T37" s="22">
        <v>-9.2100000000000005E-4</v>
      </c>
      <c r="U37" s="22">
        <v>-7.9299999999999998E-4</v>
      </c>
      <c r="V37" s="22">
        <v>-6.0700000000000001E-4</v>
      </c>
      <c r="W37" s="22">
        <v>-4.6000000000000001E-4</v>
      </c>
      <c r="X37" s="22">
        <v>-2.7799999999999998E-4</v>
      </c>
      <c r="Y37" s="72">
        <v>0</v>
      </c>
      <c r="Z37" s="22">
        <v>2.12E-4</v>
      </c>
      <c r="AA37" s="22">
        <v>4.2999999999999999E-4</v>
      </c>
      <c r="AB37" s="22">
        <v>7.0399999999999998E-4</v>
      </c>
      <c r="AC37" s="22">
        <v>8.8500000000000004E-4</v>
      </c>
      <c r="AD37" s="22">
        <v>1.124E-3</v>
      </c>
      <c r="AE37" s="22">
        <v>1.456E-3</v>
      </c>
      <c r="AF37" s="22">
        <v>1.8469999999999999E-3</v>
      </c>
      <c r="AG37" s="22">
        <v>2.1779999999999998E-3</v>
      </c>
      <c r="AH37" s="22">
        <v>2.5400000000000002E-3</v>
      </c>
      <c r="AI37" s="22">
        <v>2.905E-3</v>
      </c>
      <c r="AJ37" s="22">
        <v>3.3270000000000001E-3</v>
      </c>
      <c r="AK37" s="22">
        <v>3.6960000000000001E-3</v>
      </c>
      <c r="AL37" s="22">
        <v>3.735E-3</v>
      </c>
    </row>
    <row r="38" spans="1:38" ht="12.75" customHeight="1" x14ac:dyDescent="0.25">
      <c r="A38" s="22">
        <v>2.1979999999999999E-3</v>
      </c>
      <c r="B38" s="22">
        <v>1.531E-3</v>
      </c>
      <c r="C38" s="22">
        <v>9.4600000000000001E-4</v>
      </c>
      <c r="D38" s="22">
        <v>4.5199999999999998E-4</v>
      </c>
      <c r="E38" s="22">
        <v>1.25E-4</v>
      </c>
      <c r="F38" s="22">
        <v>-1.0399999999999999E-4</v>
      </c>
      <c r="G38" s="22">
        <v>-2.8499999999999999E-4</v>
      </c>
      <c r="H38" s="22">
        <v>-4.5600000000000003E-4</v>
      </c>
      <c r="I38" s="22">
        <v>-5.7799999999999995E-4</v>
      </c>
      <c r="J38" s="22">
        <v>-7.0200000000000004E-4</v>
      </c>
      <c r="K38" s="22">
        <v>-8.7200000000000005E-4</v>
      </c>
      <c r="L38" s="22">
        <v>-9.6299999999999999E-4</v>
      </c>
      <c r="M38" s="22">
        <v>-1.085E-3</v>
      </c>
      <c r="N38" s="22">
        <v>-1.181E-3</v>
      </c>
      <c r="O38" s="22">
        <v>-1.1800000000000001E-3</v>
      </c>
      <c r="P38" s="22">
        <v>-1.2099999999999999E-3</v>
      </c>
      <c r="Q38" s="22">
        <v>-1.214E-3</v>
      </c>
      <c r="R38" s="22">
        <v>-1.176E-3</v>
      </c>
      <c r="S38" s="22">
        <v>-1.0939999999999999E-3</v>
      </c>
      <c r="T38" s="22">
        <v>-9.68E-4</v>
      </c>
      <c r="U38" s="22">
        <v>-8.1099999999999998E-4</v>
      </c>
      <c r="V38" s="22">
        <v>-6.0800000000000003E-4</v>
      </c>
      <c r="W38" s="22">
        <v>-4.8000000000000001E-4</v>
      </c>
      <c r="X38" s="22">
        <v>-2.7099999999999997E-4</v>
      </c>
      <c r="Y38" s="72">
        <v>0</v>
      </c>
      <c r="Z38" s="22">
        <v>2.1699999999999999E-4</v>
      </c>
      <c r="AA38" s="22">
        <v>4.5300000000000001E-4</v>
      </c>
      <c r="AB38" s="22">
        <v>6.8400000000000004E-4</v>
      </c>
      <c r="AC38" s="22">
        <v>8.9899999999999995E-4</v>
      </c>
      <c r="AD38" s="22">
        <v>1.132E-3</v>
      </c>
      <c r="AE38" s="22">
        <v>1.5E-3</v>
      </c>
      <c r="AF38" s="22">
        <v>1.8799999999999999E-3</v>
      </c>
      <c r="AG38" s="22">
        <v>2.2439999999999999E-3</v>
      </c>
      <c r="AH38" s="22">
        <v>2.6250000000000002E-3</v>
      </c>
      <c r="AI38" s="22">
        <v>3.003E-3</v>
      </c>
      <c r="AJ38" s="22">
        <v>3.421E-3</v>
      </c>
      <c r="AK38" s="22">
        <v>3.7569999999999999E-3</v>
      </c>
      <c r="AL38" s="22">
        <v>3.8080000000000002E-3</v>
      </c>
    </row>
    <row r="39" spans="1:38" ht="12.75" customHeight="1" x14ac:dyDescent="0.25">
      <c r="A39" s="22">
        <v>1.939E-3</v>
      </c>
      <c r="B39" s="22">
        <v>1.24E-3</v>
      </c>
      <c r="C39" s="22">
        <v>7.0100000000000002E-4</v>
      </c>
      <c r="D39" s="22">
        <v>2.4800000000000001E-4</v>
      </c>
      <c r="E39" s="22">
        <v>-7.1000000000000005E-5</v>
      </c>
      <c r="F39" s="22">
        <v>-2.6499999999999999E-4</v>
      </c>
      <c r="G39" s="22">
        <v>-4.4499999999999997E-4</v>
      </c>
      <c r="H39" s="22">
        <v>-6.0800000000000003E-4</v>
      </c>
      <c r="I39" s="22">
        <v>-7.2099999999999996E-4</v>
      </c>
      <c r="J39" s="22">
        <v>-8.8199999999999997E-4</v>
      </c>
      <c r="K39" s="22">
        <v>-1.0430000000000001E-3</v>
      </c>
      <c r="L39" s="22">
        <v>-1.0709999999999999E-3</v>
      </c>
      <c r="M39" s="22">
        <v>-1.165E-3</v>
      </c>
      <c r="N39" s="22">
        <v>-1.2279999999999999E-3</v>
      </c>
      <c r="O39" s="22">
        <v>-1.2210000000000001E-3</v>
      </c>
      <c r="P39" s="22">
        <v>-1.2570000000000001E-3</v>
      </c>
      <c r="Q39" s="22">
        <v>-1.2459999999999999E-3</v>
      </c>
      <c r="R39" s="22">
        <v>-1.237E-3</v>
      </c>
      <c r="S39" s="22">
        <v>-1.1559999999999999E-3</v>
      </c>
      <c r="T39" s="22">
        <v>-1.018E-3</v>
      </c>
      <c r="U39" s="22">
        <v>-8.3900000000000001E-4</v>
      </c>
      <c r="V39" s="22">
        <v>-6.87E-4</v>
      </c>
      <c r="W39" s="22">
        <v>-4.7699999999999999E-4</v>
      </c>
      <c r="X39" s="22">
        <v>-2.7099999999999997E-4</v>
      </c>
      <c r="Y39" s="72">
        <v>0</v>
      </c>
      <c r="Z39" s="22">
        <v>2.12E-4</v>
      </c>
      <c r="AA39" s="22">
        <v>4.7100000000000001E-4</v>
      </c>
      <c r="AB39" s="22">
        <v>7.2999999999999996E-4</v>
      </c>
      <c r="AC39" s="22">
        <v>9.6199999999999996E-4</v>
      </c>
      <c r="AD39" s="22">
        <v>1.1919999999999999E-3</v>
      </c>
      <c r="AE39" s="22">
        <v>1.5770000000000001E-3</v>
      </c>
      <c r="AF39" s="22">
        <v>1.9819999999999998E-3</v>
      </c>
      <c r="AG39" s="22">
        <v>2.369E-3</v>
      </c>
      <c r="AH39" s="22">
        <v>2.7420000000000001E-3</v>
      </c>
      <c r="AI39" s="22">
        <v>3.0839999999999999E-3</v>
      </c>
      <c r="AJ39" s="22">
        <v>3.4640000000000001E-3</v>
      </c>
      <c r="AK39" s="22">
        <v>3.8070000000000001E-3</v>
      </c>
      <c r="AL39" s="22">
        <v>3.8839999999999999E-3</v>
      </c>
    </row>
    <row r="40" spans="1:38" ht="12.75" customHeight="1" x14ac:dyDescent="0.25">
      <c r="A40" s="22">
        <v>1.761E-3</v>
      </c>
      <c r="B40" s="22">
        <v>1.1249999999999999E-3</v>
      </c>
      <c r="C40" s="22">
        <v>5.8200000000000005E-4</v>
      </c>
      <c r="D40" s="22">
        <v>1.63E-4</v>
      </c>
      <c r="E40" s="22">
        <v>-1.45E-4</v>
      </c>
      <c r="F40" s="22">
        <v>-3.4000000000000002E-4</v>
      </c>
      <c r="G40" s="22">
        <v>-5.3899999999999998E-4</v>
      </c>
      <c r="H40" s="22">
        <v>-6.9899999999999997E-4</v>
      </c>
      <c r="I40" s="22">
        <v>-8.2700000000000004E-4</v>
      </c>
      <c r="J40" s="22">
        <v>-9.2500000000000004E-4</v>
      </c>
      <c r="K40" s="22">
        <v>-1.062E-3</v>
      </c>
      <c r="L40" s="22">
        <v>-1.088E-3</v>
      </c>
      <c r="M40" s="22">
        <v>-1.23E-3</v>
      </c>
      <c r="N40" s="22">
        <v>-1.305E-3</v>
      </c>
      <c r="O40" s="22">
        <v>-1.305E-3</v>
      </c>
      <c r="P40" s="22">
        <v>-1.3159999999999999E-3</v>
      </c>
      <c r="Q40" s="22">
        <v>-1.3649999999999999E-3</v>
      </c>
      <c r="R40" s="22">
        <v>-1.302E-3</v>
      </c>
      <c r="S40" s="22">
        <v>-1.1919999999999999E-3</v>
      </c>
      <c r="T40" s="22">
        <v>-1.0280000000000001E-3</v>
      </c>
      <c r="U40" s="22">
        <v>-8.9300000000000002E-4</v>
      </c>
      <c r="V40" s="22">
        <v>-6.9399999999999996E-4</v>
      </c>
      <c r="W40" s="22">
        <v>-4.8899999999999996E-4</v>
      </c>
      <c r="X40" s="22">
        <v>-3.0699999999999998E-4</v>
      </c>
      <c r="Y40" s="72">
        <v>0</v>
      </c>
      <c r="Z40" s="22">
        <v>2.05E-4</v>
      </c>
      <c r="AA40" s="22">
        <v>4.8700000000000002E-4</v>
      </c>
      <c r="AB40" s="22">
        <v>7.2300000000000001E-4</v>
      </c>
      <c r="AC40" s="22">
        <v>9.2000000000000003E-4</v>
      </c>
      <c r="AD40" s="22">
        <v>1.1709999999999999E-3</v>
      </c>
      <c r="AE40" s="22">
        <v>1.5269999999999999E-3</v>
      </c>
      <c r="AF40" s="22">
        <v>1.897E-3</v>
      </c>
      <c r="AG40" s="22">
        <v>2.271E-3</v>
      </c>
      <c r="AH40" s="22">
        <v>2.663E-3</v>
      </c>
      <c r="AI40" s="22">
        <v>3.026E-3</v>
      </c>
      <c r="AJ40" s="22">
        <v>3.4269999999999999E-3</v>
      </c>
      <c r="AK40" s="22">
        <v>3.7820000000000002E-3</v>
      </c>
      <c r="AL40" s="22">
        <v>3.8270000000000001E-3</v>
      </c>
    </row>
    <row r="41" spans="1:38" ht="12.75" customHeight="1" x14ac:dyDescent="0.25">
      <c r="A41" s="22">
        <v>1.9550000000000001E-3</v>
      </c>
      <c r="B41" s="22">
        <v>1.2650000000000001E-3</v>
      </c>
      <c r="C41" s="22">
        <v>6.7500000000000004E-4</v>
      </c>
      <c r="D41" s="22">
        <v>1.84E-4</v>
      </c>
      <c r="E41" s="22">
        <v>-1.47E-4</v>
      </c>
      <c r="F41" s="22">
        <v>-3.8200000000000002E-4</v>
      </c>
      <c r="G41" s="22">
        <v>-5.1500000000000005E-4</v>
      </c>
      <c r="H41" s="22">
        <v>-6.7599999999999995E-4</v>
      </c>
      <c r="I41" s="22">
        <v>-7.8399999999999997E-4</v>
      </c>
      <c r="J41" s="22">
        <v>-9.2699999999999998E-4</v>
      </c>
      <c r="K41" s="22">
        <v>-1.088E-3</v>
      </c>
      <c r="L41" s="22">
        <v>-1.163E-3</v>
      </c>
      <c r="M41" s="22">
        <v>-1.255E-3</v>
      </c>
      <c r="N41" s="22">
        <v>-1.338E-3</v>
      </c>
      <c r="O41" s="22">
        <v>-1.3110000000000001E-3</v>
      </c>
      <c r="P41" s="22">
        <v>-1.307E-3</v>
      </c>
      <c r="Q41" s="22">
        <v>-1.312E-3</v>
      </c>
      <c r="R41" s="22">
        <v>-1.3179999999999999E-3</v>
      </c>
      <c r="S41" s="22">
        <v>-1.196E-3</v>
      </c>
      <c r="T41" s="22">
        <v>-1.057E-3</v>
      </c>
      <c r="U41" s="22">
        <v>-8.8500000000000004E-4</v>
      </c>
      <c r="V41" s="22">
        <v>-7.0500000000000001E-4</v>
      </c>
      <c r="W41" s="22">
        <v>-4.7399999999999997E-4</v>
      </c>
      <c r="X41" s="22">
        <v>-2.5599999999999999E-4</v>
      </c>
      <c r="Y41" s="72">
        <v>0</v>
      </c>
      <c r="Z41" s="22">
        <v>2.4699999999999999E-4</v>
      </c>
      <c r="AA41" s="22">
        <v>5.0100000000000003E-4</v>
      </c>
      <c r="AB41" s="22">
        <v>7.7300000000000003E-4</v>
      </c>
      <c r="AC41" s="22">
        <v>9.6400000000000001E-4</v>
      </c>
      <c r="AD41" s="22">
        <v>1.2290000000000001E-3</v>
      </c>
      <c r="AE41" s="22">
        <v>1.5950000000000001E-3</v>
      </c>
      <c r="AF41" s="22">
        <v>1.9719999999999998E-3</v>
      </c>
      <c r="AG41" s="22">
        <v>2.3310000000000002E-3</v>
      </c>
      <c r="AH41" s="22">
        <v>2.7039999999999998E-3</v>
      </c>
      <c r="AI41" s="22">
        <v>3.0490000000000001E-3</v>
      </c>
      <c r="AJ41" s="22">
        <v>3.4269999999999999E-3</v>
      </c>
      <c r="AK41" s="22">
        <v>3.7699999999999999E-3</v>
      </c>
      <c r="AL41" s="22">
        <v>3.8349999999999999E-3</v>
      </c>
    </row>
    <row r="42" spans="1:38" ht="12.75" customHeight="1" x14ac:dyDescent="0.25">
      <c r="A42" s="22">
        <v>1.9940000000000001E-3</v>
      </c>
      <c r="B42" s="22">
        <v>1.312E-3</v>
      </c>
      <c r="C42" s="22">
        <v>7.76E-4</v>
      </c>
      <c r="D42" s="22">
        <v>3.2200000000000002E-4</v>
      </c>
      <c r="E42" s="22">
        <v>6.9999999999999999E-6</v>
      </c>
      <c r="F42" s="22">
        <v>-1.9000000000000001E-4</v>
      </c>
      <c r="G42" s="22">
        <v>-3.7300000000000001E-4</v>
      </c>
      <c r="H42" s="22">
        <v>-5.44E-4</v>
      </c>
      <c r="I42" s="22">
        <v>-6.7699999999999998E-4</v>
      </c>
      <c r="J42" s="22">
        <v>-8.4699999999999999E-4</v>
      </c>
      <c r="K42" s="22">
        <v>-1.0009999999999999E-3</v>
      </c>
      <c r="L42" s="22">
        <v>-9.9799999999999997E-4</v>
      </c>
      <c r="M42" s="22">
        <v>-1.1379999999999999E-3</v>
      </c>
      <c r="N42" s="22">
        <v>-1.204E-3</v>
      </c>
      <c r="O42" s="22">
        <v>-1.242E-3</v>
      </c>
      <c r="P42" s="22">
        <v>-1.2639999999999999E-3</v>
      </c>
      <c r="Q42" s="22">
        <v>-1.2750000000000001E-3</v>
      </c>
      <c r="R42" s="22">
        <v>-1.253E-3</v>
      </c>
      <c r="S42" s="22">
        <v>-1.1659999999999999E-3</v>
      </c>
      <c r="T42" s="22">
        <v>-9.9099999999999991E-4</v>
      </c>
      <c r="U42" s="22">
        <v>-8.5700000000000001E-4</v>
      </c>
      <c r="V42" s="22">
        <v>-6.8599999999999998E-4</v>
      </c>
      <c r="W42" s="22">
        <v>-4.6999999999999999E-4</v>
      </c>
      <c r="X42" s="22">
        <v>-2.9399999999999999E-4</v>
      </c>
      <c r="Y42" s="72">
        <v>0</v>
      </c>
      <c r="Z42" s="22">
        <v>2.2000000000000001E-4</v>
      </c>
      <c r="AA42" s="22">
        <v>4.6500000000000003E-4</v>
      </c>
      <c r="AB42" s="22">
        <v>7.36E-4</v>
      </c>
      <c r="AC42" s="22">
        <v>9.2699999999999998E-4</v>
      </c>
      <c r="AD42" s="22">
        <v>1.1820000000000001E-3</v>
      </c>
      <c r="AE42" s="22">
        <v>1.5E-3</v>
      </c>
      <c r="AF42" s="22">
        <v>1.8760000000000001E-3</v>
      </c>
      <c r="AG42" s="22">
        <v>2.1919999999999999E-3</v>
      </c>
      <c r="AH42" s="22">
        <v>2.5590000000000001E-3</v>
      </c>
      <c r="AI42" s="22">
        <v>2.8939999999999999E-3</v>
      </c>
      <c r="AJ42" s="22">
        <v>3.251E-3</v>
      </c>
      <c r="AK42" s="22">
        <v>3.6289999999999998E-3</v>
      </c>
      <c r="AL42" s="22">
        <v>3.6879999999999999E-3</v>
      </c>
    </row>
    <row r="43" spans="1:38" ht="12.75" customHeight="1" x14ac:dyDescent="0.25">
      <c r="A43" s="22">
        <v>2.0839999999999999E-3</v>
      </c>
      <c r="B43" s="22">
        <v>1.4350000000000001E-3</v>
      </c>
      <c r="C43" s="22">
        <v>8.5099999999999998E-4</v>
      </c>
      <c r="D43" s="22">
        <v>3.7399999999999998E-4</v>
      </c>
      <c r="E43" s="22">
        <v>5.5000000000000002E-5</v>
      </c>
      <c r="F43" s="22">
        <v>-1.7200000000000001E-4</v>
      </c>
      <c r="G43" s="22">
        <v>-3.79E-4</v>
      </c>
      <c r="H43" s="22">
        <v>-5.3600000000000002E-4</v>
      </c>
      <c r="I43" s="22">
        <v>-6.6200000000000005E-4</v>
      </c>
      <c r="J43" s="22">
        <v>-7.85E-4</v>
      </c>
      <c r="K43" s="22">
        <v>-9.3199999999999999E-4</v>
      </c>
      <c r="L43" s="22">
        <v>-9.7799999999999992E-4</v>
      </c>
      <c r="M43" s="22">
        <v>-1.109E-3</v>
      </c>
      <c r="N43" s="22">
        <v>-1.1950000000000001E-3</v>
      </c>
      <c r="O43" s="22">
        <v>-1.2110000000000001E-3</v>
      </c>
      <c r="P43" s="22">
        <v>-1.255E-3</v>
      </c>
      <c r="Q43" s="22">
        <v>-1.2719999999999999E-3</v>
      </c>
      <c r="R43" s="22">
        <v>-1.245E-3</v>
      </c>
      <c r="S43" s="22">
        <v>-1.1249999999999999E-3</v>
      </c>
      <c r="T43" s="22">
        <v>-9.810000000000001E-4</v>
      </c>
      <c r="U43" s="22">
        <v>-8.52E-4</v>
      </c>
      <c r="V43" s="22">
        <v>-6.8000000000000005E-4</v>
      </c>
      <c r="W43" s="22">
        <v>-4.7699999999999999E-4</v>
      </c>
      <c r="X43" s="22">
        <v>-2.7799999999999998E-4</v>
      </c>
      <c r="Y43" s="72">
        <v>0</v>
      </c>
      <c r="Z43" s="22">
        <v>2.0699999999999999E-4</v>
      </c>
      <c r="AA43" s="22">
        <v>4.84E-4</v>
      </c>
      <c r="AB43" s="22">
        <v>7.3099999999999999E-4</v>
      </c>
      <c r="AC43" s="22">
        <v>9.0499999999999999E-4</v>
      </c>
      <c r="AD43" s="22">
        <v>1.134E-3</v>
      </c>
      <c r="AE43" s="22">
        <v>1.4430000000000001E-3</v>
      </c>
      <c r="AF43" s="22">
        <v>1.758E-3</v>
      </c>
      <c r="AG43" s="22">
        <v>2.101E-3</v>
      </c>
      <c r="AH43" s="22">
        <v>2.4599999999999999E-3</v>
      </c>
      <c r="AI43" s="22">
        <v>2.7629999999999998E-3</v>
      </c>
      <c r="AJ43" s="22">
        <v>3.1689999999999999E-3</v>
      </c>
      <c r="AK43" s="22">
        <v>3.5500000000000002E-3</v>
      </c>
      <c r="AL43" s="22">
        <v>3.5929999999999998E-3</v>
      </c>
    </row>
    <row r="44" spans="1:38" ht="12.75" customHeight="1" x14ac:dyDescent="0.25">
      <c r="A44" s="22">
        <v>1.4289999999999999E-3</v>
      </c>
      <c r="B44" s="22">
        <v>8.7600000000000004E-4</v>
      </c>
      <c r="C44" s="22">
        <v>4.9799999999999996E-4</v>
      </c>
      <c r="D44" s="22">
        <v>1.54E-4</v>
      </c>
      <c r="E44" s="22">
        <v>-5.8E-5</v>
      </c>
      <c r="F44" s="22">
        <v>-1.9900000000000001E-4</v>
      </c>
      <c r="G44" s="22">
        <v>-3.0299999999999999E-4</v>
      </c>
      <c r="H44" s="22">
        <v>-4.5399999999999998E-4</v>
      </c>
      <c r="I44" s="22">
        <v>-5.1400000000000003E-4</v>
      </c>
      <c r="J44" s="22">
        <v>-6.9899999999999997E-4</v>
      </c>
      <c r="K44" s="22">
        <v>-8.1499999999999997E-4</v>
      </c>
      <c r="L44" s="22">
        <v>-8.3100000000000003E-4</v>
      </c>
      <c r="M44" s="22">
        <v>-9.2299999999999999E-4</v>
      </c>
      <c r="N44" s="22">
        <v>-9.8499999999999998E-4</v>
      </c>
      <c r="O44" s="22">
        <v>-9.8999999999999999E-4</v>
      </c>
      <c r="P44" s="22">
        <v>-1.026E-3</v>
      </c>
      <c r="Q44" s="22">
        <v>-1.039E-3</v>
      </c>
      <c r="R44" s="22">
        <v>-1.0499999999999999E-3</v>
      </c>
      <c r="S44" s="22">
        <v>-9.68E-4</v>
      </c>
      <c r="T44" s="22">
        <v>-8.3000000000000001E-4</v>
      </c>
      <c r="U44" s="22">
        <v>-7.2400000000000003E-4</v>
      </c>
      <c r="V44" s="22">
        <v>-5.6400000000000005E-4</v>
      </c>
      <c r="W44" s="22">
        <v>-4.0200000000000001E-4</v>
      </c>
      <c r="X44" s="22">
        <v>-2.6800000000000001E-4</v>
      </c>
      <c r="Y44" s="72">
        <v>0</v>
      </c>
      <c r="Z44" s="22">
        <v>1.8799999999999999E-4</v>
      </c>
      <c r="AA44" s="22">
        <v>3.97E-4</v>
      </c>
      <c r="AB44" s="22">
        <v>6.3599999999999996E-4</v>
      </c>
      <c r="AC44" s="22">
        <v>8.5599999999999999E-4</v>
      </c>
      <c r="AD44" s="22">
        <v>1.157E-3</v>
      </c>
      <c r="AE44" s="22">
        <v>1.6100000000000001E-3</v>
      </c>
      <c r="AF44" s="22">
        <v>2.0839999999999999E-3</v>
      </c>
      <c r="AG44" s="22">
        <v>2.5739999999999999E-3</v>
      </c>
      <c r="AH44" s="22">
        <v>3.0860000000000002E-3</v>
      </c>
      <c r="AI44" s="22">
        <v>3.5729999999999998E-3</v>
      </c>
      <c r="AJ44" s="22">
        <v>4.0850000000000001E-3</v>
      </c>
      <c r="AK44" s="22">
        <v>4.5929999999999999E-3</v>
      </c>
      <c r="AL44" s="22">
        <v>4.6249999999999998E-3</v>
      </c>
    </row>
    <row r="45" spans="1:38" ht="12.75" customHeight="1" x14ac:dyDescent="0.25">
      <c r="A45" s="22">
        <v>1.428E-3</v>
      </c>
      <c r="B45" s="22">
        <v>8.8999999999999995E-4</v>
      </c>
      <c r="C45" s="22">
        <v>4.2900000000000002E-4</v>
      </c>
      <c r="D45" s="22">
        <v>1.5999999999999999E-5</v>
      </c>
      <c r="E45" s="22">
        <v>-2.6499999999999999E-4</v>
      </c>
      <c r="F45" s="22">
        <v>-4.3399999999999998E-4</v>
      </c>
      <c r="G45" s="22">
        <v>-6.1600000000000001E-4</v>
      </c>
      <c r="H45" s="22">
        <v>-7.3899999999999997E-4</v>
      </c>
      <c r="I45" s="22">
        <v>-7.5900000000000002E-4</v>
      </c>
      <c r="J45" s="22">
        <v>-8.4599999999999996E-4</v>
      </c>
      <c r="K45" s="22">
        <v>-9.2199999999999997E-4</v>
      </c>
      <c r="L45" s="22">
        <v>-8.8900000000000003E-4</v>
      </c>
      <c r="M45" s="22">
        <v>-9.2299999999999999E-4</v>
      </c>
      <c r="N45" s="22">
        <v>-1.0330000000000001E-3</v>
      </c>
      <c r="O45" s="22">
        <v>-1.0430000000000001E-3</v>
      </c>
      <c r="P45" s="22">
        <v>-1.0939999999999999E-3</v>
      </c>
      <c r="Q45" s="22">
        <v>-1.0920000000000001E-3</v>
      </c>
      <c r="R45" s="22">
        <v>-1.077E-3</v>
      </c>
      <c r="S45" s="22">
        <v>-9.5399999999999999E-4</v>
      </c>
      <c r="T45" s="22">
        <v>-8.3699999999999996E-4</v>
      </c>
      <c r="U45" s="22">
        <v>-7.2999999999999996E-4</v>
      </c>
      <c r="V45" s="22">
        <v>-5.8799999999999998E-4</v>
      </c>
      <c r="W45" s="22">
        <v>-4.0499999999999998E-4</v>
      </c>
      <c r="X45" s="22">
        <v>-2.4899999999999998E-4</v>
      </c>
      <c r="Y45" s="72">
        <v>0</v>
      </c>
      <c r="Z45" s="22">
        <v>1.73E-4</v>
      </c>
      <c r="AA45" s="22">
        <v>3.86E-4</v>
      </c>
      <c r="AB45" s="22">
        <v>6.2100000000000002E-4</v>
      </c>
      <c r="AC45" s="22">
        <v>8.3000000000000001E-4</v>
      </c>
      <c r="AD45" s="22">
        <v>1.0200000000000001E-3</v>
      </c>
      <c r="AE45" s="22">
        <v>1.446E-3</v>
      </c>
      <c r="AF45" s="22">
        <v>1.8799999999999999E-3</v>
      </c>
      <c r="AG45" s="22">
        <v>2.3800000000000002E-3</v>
      </c>
      <c r="AH45" s="22">
        <v>2.8630000000000001E-3</v>
      </c>
      <c r="AI45" s="22">
        <v>3.3180000000000002E-3</v>
      </c>
      <c r="AJ45" s="22">
        <v>3.8539999999999998E-3</v>
      </c>
      <c r="AK45" s="22">
        <v>4.3280000000000002E-3</v>
      </c>
      <c r="AL45" s="22">
        <v>4.3620000000000004E-3</v>
      </c>
    </row>
    <row r="46" spans="1:38" ht="12.75" customHeight="1" x14ac:dyDescent="0.25">
      <c r="A46" s="22">
        <v>1.547E-3</v>
      </c>
      <c r="B46" s="22">
        <v>9.810000000000001E-4</v>
      </c>
      <c r="C46" s="22">
        <v>5.2800000000000004E-4</v>
      </c>
      <c r="D46" s="22">
        <v>1.4200000000000001E-4</v>
      </c>
      <c r="E46" s="22">
        <v>-1.21E-4</v>
      </c>
      <c r="F46" s="22">
        <v>-3.0899999999999998E-4</v>
      </c>
      <c r="G46" s="22">
        <v>-4.1199999999999999E-4</v>
      </c>
      <c r="H46" s="22">
        <v>-5.3799999999999996E-4</v>
      </c>
      <c r="I46" s="22">
        <v>-5.7399999999999997E-4</v>
      </c>
      <c r="J46" s="22">
        <v>-7.2000000000000005E-4</v>
      </c>
      <c r="K46" s="22">
        <v>-8.3600000000000005E-4</v>
      </c>
      <c r="L46" s="22">
        <v>-8.9800000000000004E-4</v>
      </c>
      <c r="M46" s="22">
        <v>-9.8700000000000003E-4</v>
      </c>
      <c r="N46" s="22">
        <v>-1.062E-3</v>
      </c>
      <c r="O46" s="22">
        <v>-1.0629999999999999E-3</v>
      </c>
      <c r="P46" s="22">
        <v>-1.077E-3</v>
      </c>
      <c r="Q46" s="22">
        <v>-1.062E-3</v>
      </c>
      <c r="R46" s="22">
        <v>-1.07E-3</v>
      </c>
      <c r="S46" s="22">
        <v>-9.6900000000000003E-4</v>
      </c>
      <c r="T46" s="22">
        <v>-8.3900000000000001E-4</v>
      </c>
      <c r="U46" s="22">
        <v>-7.2300000000000001E-4</v>
      </c>
      <c r="V46" s="22">
        <v>-5.6300000000000002E-4</v>
      </c>
      <c r="W46" s="22">
        <v>-4.2099999999999999E-4</v>
      </c>
      <c r="X46" s="22">
        <v>-2.6699999999999998E-4</v>
      </c>
      <c r="Y46" s="72">
        <v>0</v>
      </c>
      <c r="Z46" s="22">
        <v>1.7799999999999999E-4</v>
      </c>
      <c r="AA46" s="22">
        <v>3.7800000000000003E-4</v>
      </c>
      <c r="AB46" s="22">
        <v>5.7700000000000004E-4</v>
      </c>
      <c r="AC46" s="22">
        <v>7.4200000000000004E-4</v>
      </c>
      <c r="AD46" s="22">
        <v>9.2500000000000004E-4</v>
      </c>
      <c r="AE46" s="22">
        <v>1.2899999999999999E-3</v>
      </c>
      <c r="AF46" s="22">
        <v>1.7459999999999999E-3</v>
      </c>
      <c r="AG46" s="22">
        <v>2.2230000000000001E-3</v>
      </c>
      <c r="AH46" s="22">
        <v>2.6329999999999999E-3</v>
      </c>
      <c r="AI46" s="22">
        <v>3.078E-3</v>
      </c>
      <c r="AJ46" s="22">
        <v>3.6240000000000001E-3</v>
      </c>
      <c r="AK46" s="22">
        <v>4.0569999999999998E-3</v>
      </c>
      <c r="AL46" s="22">
        <v>4.1000000000000003E-3</v>
      </c>
    </row>
    <row r="47" spans="1:38" ht="12.75" customHeight="1" x14ac:dyDescent="0.25">
      <c r="A47" s="22">
        <v>1.7030000000000001E-3</v>
      </c>
      <c r="B47" s="22">
        <v>1.0889999999999999E-3</v>
      </c>
      <c r="C47" s="22">
        <v>6.4599999999999998E-4</v>
      </c>
      <c r="D47" s="22">
        <v>2.2599999999999999E-4</v>
      </c>
      <c r="E47" s="22">
        <v>-4.3999999999999999E-5</v>
      </c>
      <c r="F47" s="22">
        <v>-2.1100000000000001E-4</v>
      </c>
      <c r="G47" s="22">
        <v>-3.86E-4</v>
      </c>
      <c r="H47" s="22">
        <v>-5.4000000000000001E-4</v>
      </c>
      <c r="I47" s="22">
        <v>-6.1200000000000002E-4</v>
      </c>
      <c r="J47" s="22">
        <v>-7.7399999999999995E-4</v>
      </c>
      <c r="K47" s="22">
        <v>-9.0200000000000002E-4</v>
      </c>
      <c r="L47" s="22">
        <v>-8.8900000000000003E-4</v>
      </c>
      <c r="M47" s="22">
        <v>-9.9599999999999992E-4</v>
      </c>
      <c r="N47" s="22">
        <v>-1.062E-3</v>
      </c>
      <c r="O47" s="22">
        <v>-1.0759999999999999E-3</v>
      </c>
      <c r="P47" s="22">
        <v>-1.083E-3</v>
      </c>
      <c r="Q47" s="22">
        <v>-1.1069999999999999E-3</v>
      </c>
      <c r="R47" s="22">
        <v>-1.0690000000000001E-3</v>
      </c>
      <c r="S47" s="22">
        <v>-1.005E-3</v>
      </c>
      <c r="T47" s="22">
        <v>-8.4500000000000005E-4</v>
      </c>
      <c r="U47" s="22">
        <v>-7.1299999999999998E-4</v>
      </c>
      <c r="V47" s="22">
        <v>-5.5999999999999995E-4</v>
      </c>
      <c r="W47" s="22">
        <v>-4.0499999999999998E-4</v>
      </c>
      <c r="X47" s="22">
        <v>-2.61E-4</v>
      </c>
      <c r="Y47" s="72">
        <v>0</v>
      </c>
      <c r="Z47" s="22">
        <v>1.75E-4</v>
      </c>
      <c r="AA47" s="22">
        <v>3.5599999999999998E-4</v>
      </c>
      <c r="AB47" s="22">
        <v>5.5199999999999997E-4</v>
      </c>
      <c r="AC47" s="22">
        <v>6.7699999999999998E-4</v>
      </c>
      <c r="AD47" s="22">
        <v>8.7600000000000004E-4</v>
      </c>
      <c r="AE47" s="22">
        <v>1.2229999999999999E-3</v>
      </c>
      <c r="AF47" s="22">
        <v>1.6230000000000001E-3</v>
      </c>
      <c r="AG47" s="22">
        <v>2.0460000000000001E-3</v>
      </c>
      <c r="AH47" s="22">
        <v>2.4520000000000002E-3</v>
      </c>
      <c r="AI47" s="22">
        <v>2.8770000000000002E-3</v>
      </c>
      <c r="AJ47" s="22">
        <v>3.3860000000000001E-3</v>
      </c>
      <c r="AK47" s="22">
        <v>3.8409999999999998E-3</v>
      </c>
      <c r="AL47" s="22">
        <v>3.8739999999999998E-3</v>
      </c>
    </row>
    <row r="48" spans="1:38" ht="12.75" customHeight="1" x14ac:dyDescent="0.25">
      <c r="A48" s="22">
        <v>1.908E-3</v>
      </c>
      <c r="B48" s="22">
        <v>1.3159999999999999E-3</v>
      </c>
      <c r="C48" s="22">
        <v>8.1999999999999998E-4</v>
      </c>
      <c r="D48" s="22">
        <v>3.8900000000000002E-4</v>
      </c>
      <c r="E48" s="22">
        <v>1.01E-4</v>
      </c>
      <c r="F48" s="22">
        <v>-9.5000000000000005E-5</v>
      </c>
      <c r="G48" s="22">
        <v>-2.5900000000000001E-4</v>
      </c>
      <c r="H48" s="22">
        <v>-3.97E-4</v>
      </c>
      <c r="I48" s="22">
        <v>-4.6900000000000002E-4</v>
      </c>
      <c r="J48" s="22">
        <v>-5.9199999999999997E-4</v>
      </c>
      <c r="K48" s="22">
        <v>-7.4100000000000001E-4</v>
      </c>
      <c r="L48" s="22">
        <v>-7.7700000000000002E-4</v>
      </c>
      <c r="M48" s="22">
        <v>-8.83E-4</v>
      </c>
      <c r="N48" s="22">
        <v>-9.6699999999999998E-4</v>
      </c>
      <c r="O48" s="22">
        <v>-9.7599999999999998E-4</v>
      </c>
      <c r="P48" s="22">
        <v>-1.0070000000000001E-3</v>
      </c>
      <c r="Q48" s="22">
        <v>-1.034E-3</v>
      </c>
      <c r="R48" s="22">
        <v>-1.0089999999999999E-3</v>
      </c>
      <c r="S48" s="22">
        <v>-9.2000000000000003E-4</v>
      </c>
      <c r="T48" s="22">
        <v>-8.0099999999999995E-4</v>
      </c>
      <c r="U48" s="22">
        <v>-6.7199999999999996E-4</v>
      </c>
      <c r="V48" s="22">
        <v>-5.2899999999999996E-4</v>
      </c>
      <c r="W48" s="22">
        <v>-3.9100000000000002E-4</v>
      </c>
      <c r="X48" s="22">
        <v>-2.5599999999999999E-4</v>
      </c>
      <c r="Y48" s="72">
        <v>0</v>
      </c>
      <c r="Z48" s="22">
        <v>1.9699999999999999E-4</v>
      </c>
      <c r="AA48" s="22">
        <v>3.7199999999999999E-4</v>
      </c>
      <c r="AB48" s="22">
        <v>5.5699999999999999E-4</v>
      </c>
      <c r="AC48" s="22">
        <v>7.0299999999999996E-4</v>
      </c>
      <c r="AD48" s="22">
        <v>8.3600000000000005E-4</v>
      </c>
      <c r="AE48" s="22">
        <v>1.1529999999999999E-3</v>
      </c>
      <c r="AF48" s="22">
        <v>1.5410000000000001E-3</v>
      </c>
      <c r="AG48" s="22">
        <v>1.9350000000000001E-3</v>
      </c>
      <c r="AH48" s="22">
        <v>2.3600000000000001E-3</v>
      </c>
      <c r="AI48" s="22">
        <v>2.7629999999999998E-3</v>
      </c>
      <c r="AJ48" s="22">
        <v>3.2980000000000002E-3</v>
      </c>
      <c r="AK48" s="22">
        <v>3.7209999999999999E-3</v>
      </c>
      <c r="AL48" s="22">
        <v>3.7569999999999999E-3</v>
      </c>
    </row>
    <row r="49" spans="1:38" ht="12.75" customHeight="1" x14ac:dyDescent="0.25">
      <c r="A49" s="22">
        <v>1.861E-3</v>
      </c>
      <c r="B49" s="22">
        <v>1.2340000000000001E-3</v>
      </c>
      <c r="C49" s="22">
        <v>7.7200000000000001E-4</v>
      </c>
      <c r="D49" s="22">
        <v>3.6699999999999998E-4</v>
      </c>
      <c r="E49" s="22">
        <v>9.3999999999999994E-5</v>
      </c>
      <c r="F49" s="22">
        <v>-9.6000000000000002E-5</v>
      </c>
      <c r="G49" s="22">
        <v>-2.2000000000000001E-4</v>
      </c>
      <c r="H49" s="22">
        <v>-3.8000000000000002E-4</v>
      </c>
      <c r="I49" s="22">
        <v>-4.3899999999999999E-4</v>
      </c>
      <c r="J49" s="22">
        <v>-6.1600000000000001E-4</v>
      </c>
      <c r="K49" s="22">
        <v>-7.67E-4</v>
      </c>
      <c r="L49" s="22">
        <v>-8.0400000000000003E-4</v>
      </c>
      <c r="M49" s="22">
        <v>-9.1399999999999999E-4</v>
      </c>
      <c r="N49" s="22">
        <v>-9.7799999999999992E-4</v>
      </c>
      <c r="O49" s="22">
        <v>-1.0020000000000001E-3</v>
      </c>
      <c r="P49" s="22">
        <v>-1.008E-3</v>
      </c>
      <c r="Q49" s="22">
        <v>-1.0219999999999999E-3</v>
      </c>
      <c r="R49" s="22">
        <v>-1.034E-3</v>
      </c>
      <c r="S49" s="22">
        <v>-9.3700000000000001E-4</v>
      </c>
      <c r="T49" s="22">
        <v>-8.3500000000000002E-4</v>
      </c>
      <c r="U49" s="22">
        <v>-7.1199999999999996E-4</v>
      </c>
      <c r="V49" s="22">
        <v>-5.53E-4</v>
      </c>
      <c r="W49" s="22">
        <v>-4.28E-4</v>
      </c>
      <c r="X49" s="22">
        <v>-2.5399999999999999E-4</v>
      </c>
      <c r="Y49" s="72">
        <v>0</v>
      </c>
      <c r="Z49" s="22">
        <v>1.66E-4</v>
      </c>
      <c r="AA49" s="22">
        <v>3.3799999999999998E-4</v>
      </c>
      <c r="AB49" s="22">
        <v>5.1900000000000004E-4</v>
      </c>
      <c r="AC49" s="22">
        <v>6.5799999999999995E-4</v>
      </c>
      <c r="AD49" s="22">
        <v>8.0500000000000005E-4</v>
      </c>
      <c r="AE49" s="22">
        <v>1.093E-3</v>
      </c>
      <c r="AF49" s="22">
        <v>1.464E-3</v>
      </c>
      <c r="AG49" s="22">
        <v>1.843E-3</v>
      </c>
      <c r="AH49" s="22">
        <v>2.196E-3</v>
      </c>
      <c r="AI49" s="22">
        <v>2.6099999999999999E-3</v>
      </c>
      <c r="AJ49" s="22">
        <v>3.0790000000000001E-3</v>
      </c>
      <c r="AK49" s="22">
        <v>3.5260000000000001E-3</v>
      </c>
      <c r="AL49" s="22">
        <v>3.5539999999999999E-3</v>
      </c>
    </row>
    <row r="50" spans="1:38" ht="12.75" customHeight="1" x14ac:dyDescent="0.25">
      <c r="A50" s="22">
        <v>1.7949999999999999E-3</v>
      </c>
      <c r="B50" s="22">
        <v>1.188E-3</v>
      </c>
      <c r="C50" s="22">
        <v>7.2300000000000001E-4</v>
      </c>
      <c r="D50" s="22">
        <v>3.0200000000000002E-4</v>
      </c>
      <c r="E50" s="22">
        <v>1.5999999999999999E-5</v>
      </c>
      <c r="F50" s="22">
        <v>-1.8200000000000001E-4</v>
      </c>
      <c r="G50" s="22">
        <v>-3.5599999999999998E-4</v>
      </c>
      <c r="H50" s="22">
        <v>-5.0100000000000003E-4</v>
      </c>
      <c r="I50" s="22">
        <v>-5.8299999999999997E-4</v>
      </c>
      <c r="J50" s="22">
        <v>-6.8800000000000003E-4</v>
      </c>
      <c r="K50" s="22">
        <v>-8.2200000000000003E-4</v>
      </c>
      <c r="L50" s="22">
        <v>-8.0599999999999997E-4</v>
      </c>
      <c r="M50" s="22">
        <v>-9.2900000000000003E-4</v>
      </c>
      <c r="N50" s="22">
        <v>-9.8799999999999995E-4</v>
      </c>
      <c r="O50" s="22">
        <v>-1.0150000000000001E-3</v>
      </c>
      <c r="P50" s="22">
        <v>-1.052E-3</v>
      </c>
      <c r="Q50" s="22">
        <v>-1.054E-3</v>
      </c>
      <c r="R50" s="22">
        <v>-1.0369999999999999E-3</v>
      </c>
      <c r="S50" s="22">
        <v>-9.2900000000000003E-4</v>
      </c>
      <c r="T50" s="22">
        <v>-7.8899999999999999E-4</v>
      </c>
      <c r="U50" s="22">
        <v>-6.9800000000000005E-4</v>
      </c>
      <c r="V50" s="22">
        <v>-5.3600000000000002E-4</v>
      </c>
      <c r="W50" s="22">
        <v>-3.7599999999999998E-4</v>
      </c>
      <c r="X50" s="22">
        <v>-2.4899999999999998E-4</v>
      </c>
      <c r="Y50" s="72">
        <v>0</v>
      </c>
      <c r="Z50" s="22">
        <v>1.4999999999999999E-4</v>
      </c>
      <c r="AA50" s="22">
        <v>3.39E-4</v>
      </c>
      <c r="AB50" s="22">
        <v>5.0199999999999995E-4</v>
      </c>
      <c r="AC50" s="22">
        <v>6.2500000000000001E-4</v>
      </c>
      <c r="AD50" s="22">
        <v>7.5500000000000003E-4</v>
      </c>
      <c r="AE50" s="22">
        <v>1.044E-3</v>
      </c>
      <c r="AF50" s="22">
        <v>1.358E-3</v>
      </c>
      <c r="AG50" s="22">
        <v>1.6969999999999999E-3</v>
      </c>
      <c r="AH50" s="22">
        <v>2.081E-3</v>
      </c>
      <c r="AI50" s="22">
        <v>2.4529999999999999E-3</v>
      </c>
      <c r="AJ50" s="22">
        <v>2.9129999999999998E-3</v>
      </c>
      <c r="AK50" s="22">
        <v>3.372E-3</v>
      </c>
      <c r="AL50" s="22">
        <v>3.3960000000000001E-3</v>
      </c>
    </row>
    <row r="51" spans="1:38" ht="12.75" customHeight="1" x14ac:dyDescent="0.25">
      <c r="A51" s="22">
        <v>1.8730000000000001E-3</v>
      </c>
      <c r="B51" s="22">
        <v>1.2689999999999999E-3</v>
      </c>
      <c r="C51" s="22">
        <v>7.7099999999999998E-4</v>
      </c>
      <c r="D51" s="22">
        <v>3.4000000000000002E-4</v>
      </c>
      <c r="E51" s="22">
        <v>6.3999999999999997E-5</v>
      </c>
      <c r="F51" s="22">
        <v>-1.3300000000000001E-4</v>
      </c>
      <c r="G51" s="22">
        <v>-2.9300000000000002E-4</v>
      </c>
      <c r="H51" s="22">
        <v>-4.28E-4</v>
      </c>
      <c r="I51" s="22">
        <v>-4.9399999999999997E-4</v>
      </c>
      <c r="J51" s="22">
        <v>-6.2100000000000002E-4</v>
      </c>
      <c r="K51" s="22">
        <v>-7.6599999999999997E-4</v>
      </c>
      <c r="L51" s="22">
        <v>-8.1300000000000003E-4</v>
      </c>
      <c r="M51" s="22">
        <v>-8.7000000000000001E-4</v>
      </c>
      <c r="N51" s="22">
        <v>-9.1299999999999997E-4</v>
      </c>
      <c r="O51" s="22">
        <v>-9.1699999999999995E-4</v>
      </c>
      <c r="P51" s="22">
        <v>-9.2100000000000005E-4</v>
      </c>
      <c r="Q51" s="22">
        <v>-9.3300000000000002E-4</v>
      </c>
      <c r="R51" s="22">
        <v>-9.4700000000000003E-4</v>
      </c>
      <c r="S51" s="22">
        <v>-8.4699999999999999E-4</v>
      </c>
      <c r="T51" s="22">
        <v>-7.3899999999999997E-4</v>
      </c>
      <c r="U51" s="22">
        <v>-6.11E-4</v>
      </c>
      <c r="V51" s="22">
        <v>-4.9100000000000001E-4</v>
      </c>
      <c r="W51" s="22">
        <v>-3.4900000000000003E-4</v>
      </c>
      <c r="X51" s="22">
        <v>-2.2900000000000001E-4</v>
      </c>
      <c r="Y51" s="72">
        <v>0</v>
      </c>
      <c r="Z51" s="22">
        <v>2.03E-4</v>
      </c>
      <c r="AA51" s="22">
        <v>3.8200000000000002E-4</v>
      </c>
      <c r="AB51" s="22">
        <v>5.5400000000000002E-4</v>
      </c>
      <c r="AC51" s="22">
        <v>6.5499999999999998E-4</v>
      </c>
      <c r="AD51" s="22">
        <v>7.7099999999999998E-4</v>
      </c>
      <c r="AE51" s="22">
        <v>1.0250000000000001E-3</v>
      </c>
      <c r="AF51" s="22">
        <v>1.3569999999999999E-3</v>
      </c>
      <c r="AG51" s="22">
        <v>1.7110000000000001E-3</v>
      </c>
      <c r="AH51" s="22">
        <v>2.042E-3</v>
      </c>
      <c r="AI51" s="22">
        <v>2.4130000000000002E-3</v>
      </c>
      <c r="AJ51" s="22">
        <v>2.9060000000000002E-3</v>
      </c>
      <c r="AK51" s="22">
        <v>3.3040000000000001E-3</v>
      </c>
      <c r="AL51" s="22">
        <v>3.3379999999999998E-3</v>
      </c>
    </row>
    <row r="52" spans="1:38" ht="12.75" customHeight="1" x14ac:dyDescent="0.25">
      <c r="A52" s="22">
        <v>1.7979999999999999E-3</v>
      </c>
      <c r="B52" s="22">
        <v>1.1770000000000001E-3</v>
      </c>
      <c r="C52" s="22">
        <v>6.96E-4</v>
      </c>
      <c r="D52" s="22">
        <v>2.5799999999999998E-4</v>
      </c>
      <c r="E52" s="22">
        <v>-2.0000000000000002E-5</v>
      </c>
      <c r="F52" s="22">
        <v>-2.2900000000000001E-4</v>
      </c>
      <c r="G52" s="22">
        <v>-3.4099999999999999E-4</v>
      </c>
      <c r="H52" s="22">
        <v>-4.9899999999999999E-4</v>
      </c>
      <c r="I52" s="22">
        <v>-5.7499999999999999E-4</v>
      </c>
      <c r="J52" s="22">
        <v>-7.45E-4</v>
      </c>
      <c r="K52" s="22">
        <v>-9.0399999999999996E-4</v>
      </c>
      <c r="L52" s="22">
        <v>-8.9999999999999998E-4</v>
      </c>
      <c r="M52" s="22">
        <v>-1.013E-3</v>
      </c>
      <c r="N52" s="22">
        <v>-1.0809999999999999E-3</v>
      </c>
      <c r="O52" s="22">
        <v>-1.0579999999999999E-3</v>
      </c>
      <c r="P52" s="22">
        <v>-9.7799999999999992E-4</v>
      </c>
      <c r="Q52" s="22">
        <v>-9.9700000000000006E-4</v>
      </c>
      <c r="R52" s="22">
        <v>-1.008E-3</v>
      </c>
      <c r="S52" s="22">
        <v>-9.1100000000000003E-4</v>
      </c>
      <c r="T52" s="22">
        <v>-7.9299999999999998E-4</v>
      </c>
      <c r="U52" s="22">
        <v>-6.7599999999999995E-4</v>
      </c>
      <c r="V52" s="22">
        <v>-5.3700000000000004E-4</v>
      </c>
      <c r="W52" s="22">
        <v>-3.9599999999999998E-4</v>
      </c>
      <c r="X52" s="22">
        <v>-2.3800000000000001E-4</v>
      </c>
      <c r="Y52" s="72">
        <v>0</v>
      </c>
      <c r="Z52" s="22">
        <v>1.73E-4</v>
      </c>
      <c r="AA52" s="22">
        <v>3.2699999999999998E-4</v>
      </c>
      <c r="AB52" s="22">
        <v>5.13E-4</v>
      </c>
      <c r="AC52" s="22">
        <v>6.3900000000000003E-4</v>
      </c>
      <c r="AD52" s="22">
        <v>7.18E-4</v>
      </c>
      <c r="AE52" s="22">
        <v>9.6599999999999995E-4</v>
      </c>
      <c r="AF52" s="22">
        <v>1.2669999999999999E-3</v>
      </c>
      <c r="AG52" s="22">
        <v>1.5809999999999999E-3</v>
      </c>
      <c r="AH52" s="22">
        <v>1.8879999999999999E-3</v>
      </c>
      <c r="AI52" s="22">
        <v>2.2680000000000001E-3</v>
      </c>
      <c r="AJ52" s="22">
        <v>2.7009999999999998E-3</v>
      </c>
      <c r="AK52" s="22">
        <v>3.114E-3</v>
      </c>
      <c r="AL52" s="22">
        <v>3.1380000000000002E-3</v>
      </c>
    </row>
    <row r="53" spans="1:38" ht="12.75" customHeight="1" x14ac:dyDescent="0.25">
      <c r="A53" s="22">
        <v>1.7880000000000001E-3</v>
      </c>
      <c r="B53" s="22">
        <v>1.176E-3</v>
      </c>
      <c r="C53" s="22">
        <v>6.9399999999999996E-4</v>
      </c>
      <c r="D53" s="22">
        <v>2.6699999999999998E-4</v>
      </c>
      <c r="E53" s="22">
        <v>-6.9999999999999999E-6</v>
      </c>
      <c r="F53" s="22">
        <v>-2.1900000000000001E-4</v>
      </c>
      <c r="G53" s="22">
        <v>-3.86E-4</v>
      </c>
      <c r="H53" s="22">
        <v>-5.1800000000000001E-4</v>
      </c>
      <c r="I53" s="22">
        <v>-6.1399999999999996E-4</v>
      </c>
      <c r="J53" s="22">
        <v>-7.3300000000000004E-4</v>
      </c>
      <c r="K53" s="22">
        <v>-8.6899999999999998E-4</v>
      </c>
      <c r="L53" s="22">
        <v>-8.7900000000000001E-4</v>
      </c>
      <c r="M53" s="22">
        <v>-9.8400000000000007E-4</v>
      </c>
      <c r="N53" s="22">
        <v>-1.065E-3</v>
      </c>
      <c r="O53" s="22">
        <v>-1.0399999999999999E-3</v>
      </c>
      <c r="P53" s="22">
        <v>-1.029E-3</v>
      </c>
      <c r="Q53" s="22">
        <v>-1.026E-3</v>
      </c>
      <c r="R53" s="22">
        <v>-1.0380000000000001E-3</v>
      </c>
      <c r="S53" s="22">
        <v>-9.19E-4</v>
      </c>
      <c r="T53" s="22">
        <v>-7.9000000000000001E-4</v>
      </c>
      <c r="U53" s="22">
        <v>-6.8400000000000004E-4</v>
      </c>
      <c r="V53" s="22">
        <v>-5.4000000000000001E-4</v>
      </c>
      <c r="W53" s="22">
        <v>-3.8400000000000001E-4</v>
      </c>
      <c r="X53" s="22">
        <v>-2.6400000000000002E-4</v>
      </c>
      <c r="Y53" s="72">
        <v>0</v>
      </c>
      <c r="Z53" s="22">
        <v>1.7100000000000001E-4</v>
      </c>
      <c r="AA53" s="22">
        <v>3.7300000000000001E-4</v>
      </c>
      <c r="AB53" s="22">
        <v>5.0299999999999997E-4</v>
      </c>
      <c r="AC53" s="22">
        <v>6.4700000000000001E-4</v>
      </c>
      <c r="AD53" s="22">
        <v>7.4200000000000004E-4</v>
      </c>
      <c r="AE53" s="22">
        <v>9.8999999999999999E-4</v>
      </c>
      <c r="AF53" s="22">
        <v>1.258E-3</v>
      </c>
      <c r="AG53" s="22">
        <v>1.5529999999999999E-3</v>
      </c>
      <c r="AH53" s="22">
        <v>1.892E-3</v>
      </c>
      <c r="AI53" s="22">
        <v>2.2260000000000001E-3</v>
      </c>
      <c r="AJ53" s="22">
        <v>2.6919999999999999E-3</v>
      </c>
      <c r="AK53" s="22">
        <v>3.1180000000000001E-3</v>
      </c>
      <c r="AL53" s="22">
        <v>3.1419999999999998E-3</v>
      </c>
    </row>
    <row r="54" spans="1:38" ht="12.75" customHeight="1" x14ac:dyDescent="0.25">
      <c r="A54" s="22">
        <v>1.8500000000000001E-3</v>
      </c>
      <c r="B54" s="22">
        <v>1.1999999999999999E-3</v>
      </c>
      <c r="C54" s="22">
        <v>6.8800000000000003E-4</v>
      </c>
      <c r="D54" s="22">
        <v>2.5999999999999998E-4</v>
      </c>
      <c r="E54" s="22">
        <v>-3.4E-5</v>
      </c>
      <c r="F54" s="22">
        <v>-2.2900000000000001E-4</v>
      </c>
      <c r="G54" s="22">
        <v>-3.7300000000000001E-4</v>
      </c>
      <c r="H54" s="22">
        <v>-5.13E-4</v>
      </c>
      <c r="I54" s="22">
        <v>-5.9599999999999996E-4</v>
      </c>
      <c r="J54" s="22">
        <v>-7.0600000000000003E-4</v>
      </c>
      <c r="K54" s="22">
        <v>-8.4099999999999995E-4</v>
      </c>
      <c r="L54" s="22">
        <v>-8.6700000000000004E-4</v>
      </c>
      <c r="M54" s="22">
        <v>-9.0899999999999998E-4</v>
      </c>
      <c r="N54" s="22">
        <v>-9.6100000000000005E-4</v>
      </c>
      <c r="O54" s="22">
        <v>-9.5399999999999999E-4</v>
      </c>
      <c r="P54" s="22">
        <v>-9.77E-4</v>
      </c>
      <c r="Q54" s="22">
        <v>-1.003E-3</v>
      </c>
      <c r="R54" s="22">
        <v>-9.9400000000000009E-4</v>
      </c>
      <c r="S54" s="22">
        <v>-9.0300000000000005E-4</v>
      </c>
      <c r="T54" s="22">
        <v>-7.8700000000000005E-4</v>
      </c>
      <c r="U54" s="22">
        <v>-6.87E-4</v>
      </c>
      <c r="V54" s="22">
        <v>-5.22E-4</v>
      </c>
      <c r="W54" s="22">
        <v>-3.9800000000000002E-4</v>
      </c>
      <c r="X54" s="22">
        <v>-2.4000000000000001E-4</v>
      </c>
      <c r="Y54" s="72">
        <v>0</v>
      </c>
      <c r="Z54" s="22">
        <v>1.75E-4</v>
      </c>
      <c r="AA54" s="22">
        <v>3.5E-4</v>
      </c>
      <c r="AB54" s="22">
        <v>5.0500000000000002E-4</v>
      </c>
      <c r="AC54" s="22">
        <v>6.4300000000000002E-4</v>
      </c>
      <c r="AD54" s="22">
        <v>7.3399999999999995E-4</v>
      </c>
      <c r="AE54" s="22">
        <v>9.7099999999999997E-4</v>
      </c>
      <c r="AF54" s="22">
        <v>1.235E-3</v>
      </c>
      <c r="AG54" s="22">
        <v>1.523E-3</v>
      </c>
      <c r="AH54" s="22">
        <v>1.8600000000000001E-3</v>
      </c>
      <c r="AI54" s="22">
        <v>2.2009999999999998E-3</v>
      </c>
      <c r="AJ54" s="22">
        <v>2.6670000000000001E-3</v>
      </c>
      <c r="AK54" s="22">
        <v>3.0240000000000002E-3</v>
      </c>
      <c r="AL54" s="22">
        <v>3.0790000000000001E-3</v>
      </c>
    </row>
    <row r="55" spans="1:38" ht="12.75" customHeight="1" x14ac:dyDescent="0.25">
      <c r="A55" s="22">
        <v>1.854E-3</v>
      </c>
      <c r="B55" s="22">
        <v>1.1659999999999999E-3</v>
      </c>
      <c r="C55" s="22">
        <v>6.9499999999999998E-4</v>
      </c>
      <c r="D55" s="22">
        <v>2.8299999999999999E-4</v>
      </c>
      <c r="E55" s="22">
        <v>9.9999999999999995E-7</v>
      </c>
      <c r="F55" s="22">
        <v>-1.75E-4</v>
      </c>
      <c r="G55" s="22">
        <v>-2.8899999999999998E-4</v>
      </c>
      <c r="H55" s="22">
        <v>-4.2900000000000002E-4</v>
      </c>
      <c r="I55" s="22">
        <v>-4.9399999999999997E-4</v>
      </c>
      <c r="J55" s="22">
        <v>-6.5700000000000003E-4</v>
      </c>
      <c r="K55" s="22">
        <v>-7.7999999999999999E-4</v>
      </c>
      <c r="L55" s="22">
        <v>-7.8100000000000001E-4</v>
      </c>
      <c r="M55" s="22">
        <v>-8.8900000000000003E-4</v>
      </c>
      <c r="N55" s="22">
        <v>-9.5699999999999995E-4</v>
      </c>
      <c r="O55" s="22">
        <v>-9.8499999999999998E-4</v>
      </c>
      <c r="P55" s="22">
        <v>-1.0039999999999999E-3</v>
      </c>
      <c r="Q55" s="22">
        <v>-1.005E-3</v>
      </c>
      <c r="R55" s="22">
        <v>-9.7099999999999997E-4</v>
      </c>
      <c r="S55" s="22">
        <v>-9.0499999999999999E-4</v>
      </c>
      <c r="T55" s="22">
        <v>-7.9000000000000001E-4</v>
      </c>
      <c r="U55" s="22">
        <v>-6.69E-4</v>
      </c>
      <c r="V55" s="22">
        <v>-5.31E-4</v>
      </c>
      <c r="W55" s="22">
        <v>-3.97E-4</v>
      </c>
      <c r="X55" s="22">
        <v>-2.5700000000000001E-4</v>
      </c>
      <c r="Y55" s="72">
        <v>0</v>
      </c>
      <c r="Z55" s="22">
        <v>1.6799999999999999E-4</v>
      </c>
      <c r="AA55" s="22">
        <v>3.5300000000000002E-4</v>
      </c>
      <c r="AB55" s="22">
        <v>5.4299999999999997E-4</v>
      </c>
      <c r="AC55" s="22">
        <v>6.3599999999999996E-4</v>
      </c>
      <c r="AD55" s="22">
        <v>7.8700000000000005E-4</v>
      </c>
      <c r="AE55" s="22">
        <v>9.859999999999999E-4</v>
      </c>
      <c r="AF55" s="22">
        <v>1.2650000000000001E-3</v>
      </c>
      <c r="AG55" s="22">
        <v>1.5250000000000001E-3</v>
      </c>
      <c r="AH55" s="22">
        <v>1.825E-3</v>
      </c>
      <c r="AI55" s="22">
        <v>2.1719999999999999E-3</v>
      </c>
      <c r="AJ55" s="22">
        <v>2.5799999999999998E-3</v>
      </c>
      <c r="AK55" s="22">
        <v>2.983E-3</v>
      </c>
      <c r="AL55" s="22">
        <v>3.0279999999999999E-3</v>
      </c>
    </row>
    <row r="56" spans="1:38" ht="12.75" customHeight="1" x14ac:dyDescent="0.25">
      <c r="A56" s="22">
        <v>1.9419999999999999E-3</v>
      </c>
      <c r="B56" s="22">
        <v>1.3290000000000001E-3</v>
      </c>
      <c r="C56" s="22">
        <v>8.3600000000000005E-4</v>
      </c>
      <c r="D56" s="22">
        <v>4.3100000000000001E-4</v>
      </c>
      <c r="E56" s="22">
        <v>1.5300000000000001E-4</v>
      </c>
      <c r="F56" s="22">
        <v>-7.3999999999999996E-5</v>
      </c>
      <c r="G56" s="22">
        <v>-2.6200000000000003E-4</v>
      </c>
      <c r="H56" s="22">
        <v>-3.79E-4</v>
      </c>
      <c r="I56" s="22">
        <v>-4.6700000000000002E-4</v>
      </c>
      <c r="J56" s="22">
        <v>-5.9299999999999999E-4</v>
      </c>
      <c r="K56" s="22">
        <v>-7.2199999999999999E-4</v>
      </c>
      <c r="L56" s="22">
        <v>-7.5000000000000002E-4</v>
      </c>
      <c r="M56" s="22">
        <v>-8.4400000000000002E-4</v>
      </c>
      <c r="N56" s="22">
        <v>-9.3599999999999998E-4</v>
      </c>
      <c r="O56" s="22">
        <v>-9.3899999999999995E-4</v>
      </c>
      <c r="P56" s="22">
        <v>-9.7999999999999997E-4</v>
      </c>
      <c r="Q56" s="22">
        <v>-9.9299999999999996E-4</v>
      </c>
      <c r="R56" s="22">
        <v>-9.6400000000000001E-4</v>
      </c>
      <c r="S56" s="22">
        <v>-8.7900000000000001E-4</v>
      </c>
      <c r="T56" s="22">
        <v>-7.5699999999999997E-4</v>
      </c>
      <c r="U56" s="22">
        <v>-6.4499999999999996E-4</v>
      </c>
      <c r="V56" s="22">
        <v>-5.2899999999999996E-4</v>
      </c>
      <c r="W56" s="22">
        <v>-3.6999999999999999E-4</v>
      </c>
      <c r="X56" s="22">
        <v>-2.41E-4</v>
      </c>
      <c r="Y56" s="72">
        <v>0</v>
      </c>
      <c r="Z56" s="22">
        <v>1.83E-4</v>
      </c>
      <c r="AA56" s="22">
        <v>3.88E-4</v>
      </c>
      <c r="AB56" s="22">
        <v>5.6300000000000002E-4</v>
      </c>
      <c r="AC56" s="22">
        <v>6.4400000000000004E-4</v>
      </c>
      <c r="AD56" s="22">
        <v>7.6400000000000003E-4</v>
      </c>
      <c r="AE56" s="22">
        <v>9.7900000000000005E-4</v>
      </c>
      <c r="AF56" s="22">
        <v>1.2130000000000001E-3</v>
      </c>
      <c r="AG56" s="22">
        <v>1.4970000000000001E-3</v>
      </c>
      <c r="AH56" s="22">
        <v>1.794E-3</v>
      </c>
      <c r="AI56" s="22">
        <v>2.1099999999999999E-3</v>
      </c>
      <c r="AJ56" s="22">
        <v>2.5530000000000001E-3</v>
      </c>
      <c r="AK56" s="22">
        <v>2.944E-3</v>
      </c>
      <c r="AL56" s="22">
        <v>2.9889999999999999E-3</v>
      </c>
    </row>
    <row r="57" spans="1:38" ht="12.75" customHeight="1" x14ac:dyDescent="0.25">
      <c r="A57" s="22">
        <v>1.9719999999999998E-3</v>
      </c>
      <c r="B57" s="22">
        <v>1.3129999999999999E-3</v>
      </c>
      <c r="C57" s="22">
        <v>7.94E-4</v>
      </c>
      <c r="D57" s="22">
        <v>3.5799999999999997E-4</v>
      </c>
      <c r="E57" s="22">
        <v>6.9999999999999994E-5</v>
      </c>
      <c r="F57" s="22">
        <v>-1.44E-4</v>
      </c>
      <c r="G57" s="22">
        <v>-2.7399999999999999E-4</v>
      </c>
      <c r="H57" s="22">
        <v>-4.0400000000000001E-4</v>
      </c>
      <c r="I57" s="22">
        <v>-4.9600000000000002E-4</v>
      </c>
      <c r="J57" s="22">
        <v>-6.4700000000000001E-4</v>
      </c>
      <c r="K57" s="22">
        <v>-7.8100000000000001E-4</v>
      </c>
      <c r="L57" s="22">
        <v>-8.0800000000000002E-4</v>
      </c>
      <c r="M57" s="22">
        <v>-8.9300000000000002E-4</v>
      </c>
      <c r="N57" s="22">
        <v>-9.6000000000000002E-4</v>
      </c>
      <c r="O57" s="22">
        <v>-9.5200000000000005E-4</v>
      </c>
      <c r="P57" s="22">
        <v>-9.6199999999999996E-4</v>
      </c>
      <c r="Q57" s="22">
        <v>-1E-3</v>
      </c>
      <c r="R57" s="22">
        <v>-9.859999999999999E-4</v>
      </c>
      <c r="S57" s="22">
        <v>-9.1500000000000001E-4</v>
      </c>
      <c r="T57" s="22">
        <v>-7.76E-4</v>
      </c>
      <c r="U57" s="22">
        <v>-6.4999999999999997E-4</v>
      </c>
      <c r="V57" s="22">
        <v>-5.1000000000000004E-4</v>
      </c>
      <c r="W57" s="22">
        <v>-3.7399999999999998E-4</v>
      </c>
      <c r="X57" s="22">
        <v>-2.05E-4</v>
      </c>
      <c r="Y57" s="72">
        <v>0</v>
      </c>
      <c r="Z57" s="22">
        <v>2.1599999999999999E-4</v>
      </c>
      <c r="AA57" s="22">
        <v>3.8900000000000002E-4</v>
      </c>
      <c r="AB57" s="22">
        <v>5.9500000000000004E-4</v>
      </c>
      <c r="AC57" s="22">
        <v>7.1699999999999997E-4</v>
      </c>
      <c r="AD57" s="22">
        <v>8.4099999999999995E-4</v>
      </c>
      <c r="AE57" s="22">
        <v>1.0480000000000001E-3</v>
      </c>
      <c r="AF57" s="22">
        <v>1.3179999999999999E-3</v>
      </c>
      <c r="AG57" s="22">
        <v>1.5790000000000001E-3</v>
      </c>
      <c r="AH57" s="22">
        <v>1.869E-3</v>
      </c>
      <c r="AI57" s="22">
        <v>2.2009999999999998E-3</v>
      </c>
      <c r="AJ57" s="22">
        <v>2.6180000000000001E-3</v>
      </c>
      <c r="AK57" s="22">
        <v>2.9629999999999999E-3</v>
      </c>
      <c r="AL57" s="22">
        <v>3.0209999999999998E-3</v>
      </c>
    </row>
    <row r="58" spans="1:38" ht="12.75" customHeight="1" x14ac:dyDescent="0.25">
      <c r="A58" s="22">
        <v>1.8370000000000001E-3</v>
      </c>
      <c r="B58" s="22">
        <v>1.1820000000000001E-3</v>
      </c>
      <c r="C58" s="22">
        <v>6.9999999999999999E-4</v>
      </c>
      <c r="D58" s="22">
        <v>2.7500000000000002E-4</v>
      </c>
      <c r="E58" s="22">
        <v>-1.5E-5</v>
      </c>
      <c r="F58" s="22">
        <v>-2.0799999999999999E-4</v>
      </c>
      <c r="G58" s="22">
        <v>-3.6299999999999999E-4</v>
      </c>
      <c r="H58" s="22">
        <v>-4.9799999999999996E-4</v>
      </c>
      <c r="I58" s="22">
        <v>-5.71E-4</v>
      </c>
      <c r="J58" s="22">
        <v>-7.3300000000000004E-4</v>
      </c>
      <c r="K58" s="22">
        <v>-8.5400000000000005E-4</v>
      </c>
      <c r="L58" s="22">
        <v>-8.2600000000000002E-4</v>
      </c>
      <c r="M58" s="22">
        <v>-9.1500000000000001E-4</v>
      </c>
      <c r="N58" s="22">
        <v>-1.0009999999999999E-3</v>
      </c>
      <c r="O58" s="22">
        <v>-1E-3</v>
      </c>
      <c r="P58" s="22">
        <v>-1.0120000000000001E-3</v>
      </c>
      <c r="Q58" s="22">
        <v>-1.034E-3</v>
      </c>
      <c r="R58" s="22">
        <v>-9.9099999999999991E-4</v>
      </c>
      <c r="S58" s="22">
        <v>-9.1200000000000005E-4</v>
      </c>
      <c r="T58" s="22">
        <v>-7.7300000000000003E-4</v>
      </c>
      <c r="U58" s="22">
        <v>-6.7000000000000002E-4</v>
      </c>
      <c r="V58" s="22">
        <v>-5.4799999999999998E-4</v>
      </c>
      <c r="W58" s="22">
        <v>-4.0299999999999998E-4</v>
      </c>
      <c r="X58" s="22">
        <v>-2.3800000000000001E-4</v>
      </c>
      <c r="Y58" s="72">
        <v>0</v>
      </c>
      <c r="Z58" s="22">
        <v>1.5799999999999999E-4</v>
      </c>
      <c r="AA58" s="22">
        <v>3.8400000000000001E-4</v>
      </c>
      <c r="AB58" s="22">
        <v>5.5000000000000003E-4</v>
      </c>
      <c r="AC58" s="22">
        <v>6.4700000000000001E-4</v>
      </c>
      <c r="AD58" s="22">
        <v>7.7399999999999995E-4</v>
      </c>
      <c r="AE58" s="22">
        <v>9.7499999999999996E-4</v>
      </c>
      <c r="AF58" s="22">
        <v>1.212E-3</v>
      </c>
      <c r="AG58" s="22">
        <v>1.449E-3</v>
      </c>
      <c r="AH58" s="22">
        <v>1.72E-3</v>
      </c>
      <c r="AI58" s="22">
        <v>2.0349999999999999E-3</v>
      </c>
      <c r="AJ58" s="22">
        <v>2.4190000000000001E-3</v>
      </c>
      <c r="AK58" s="22">
        <v>2.8080000000000002E-3</v>
      </c>
      <c r="AL58" s="22">
        <v>2.869E-3</v>
      </c>
    </row>
    <row r="59" spans="1:38" ht="12.75" customHeight="1" x14ac:dyDescent="0.25">
      <c r="A59" s="22">
        <v>2.1020000000000001E-3</v>
      </c>
      <c r="B59" s="22">
        <v>1.4549999999999999E-3</v>
      </c>
      <c r="C59" s="22">
        <v>9.4499999999999998E-4</v>
      </c>
      <c r="D59" s="22">
        <v>4.9799999999999996E-4</v>
      </c>
      <c r="E59" s="22">
        <v>2.12E-4</v>
      </c>
      <c r="F59" s="22">
        <v>-3.0000000000000001E-6</v>
      </c>
      <c r="G59" s="22">
        <v>-1.6799999999999999E-4</v>
      </c>
      <c r="H59" s="22">
        <v>-3.0600000000000001E-4</v>
      </c>
      <c r="I59" s="22">
        <v>-4.1300000000000001E-4</v>
      </c>
      <c r="J59" s="22">
        <v>-5.1000000000000004E-4</v>
      </c>
      <c r="K59" s="22">
        <v>-6.7100000000000005E-4</v>
      </c>
      <c r="L59" s="22">
        <v>-6.8800000000000003E-4</v>
      </c>
      <c r="M59" s="22">
        <v>-8.1099999999999998E-4</v>
      </c>
      <c r="N59" s="22">
        <v>-8.8599999999999996E-4</v>
      </c>
      <c r="O59" s="22">
        <v>-8.8800000000000001E-4</v>
      </c>
      <c r="P59" s="22">
        <v>-8.9700000000000001E-4</v>
      </c>
      <c r="Q59" s="22">
        <v>-9.3999999999999997E-4</v>
      </c>
      <c r="R59" s="22">
        <v>-9.3000000000000005E-4</v>
      </c>
      <c r="S59" s="22">
        <v>-8.52E-4</v>
      </c>
      <c r="T59" s="22">
        <v>-7.3200000000000001E-4</v>
      </c>
      <c r="U59" s="22">
        <v>-6.3400000000000001E-4</v>
      </c>
      <c r="V59" s="22">
        <v>-5.0500000000000002E-4</v>
      </c>
      <c r="W59" s="22">
        <v>-3.7399999999999998E-4</v>
      </c>
      <c r="X59" s="22">
        <v>-2.3699999999999999E-4</v>
      </c>
      <c r="Y59" s="72">
        <v>0</v>
      </c>
      <c r="Z59" s="22">
        <v>1.6699999999999999E-4</v>
      </c>
      <c r="AA59" s="22">
        <v>3.6999999999999999E-4</v>
      </c>
      <c r="AB59" s="22">
        <v>5.5800000000000001E-4</v>
      </c>
      <c r="AC59" s="22">
        <v>6.7000000000000002E-4</v>
      </c>
      <c r="AD59" s="22">
        <v>8.0699999999999999E-4</v>
      </c>
      <c r="AE59" s="22">
        <v>1.0250000000000001E-3</v>
      </c>
      <c r="AF59" s="22">
        <v>1.25E-3</v>
      </c>
      <c r="AG59" s="22">
        <v>1.511E-3</v>
      </c>
      <c r="AH59" s="22">
        <v>1.817E-3</v>
      </c>
      <c r="AI59" s="22">
        <v>2.1150000000000001E-3</v>
      </c>
      <c r="AJ59" s="22">
        <v>2.5249999999999999E-3</v>
      </c>
      <c r="AK59" s="22">
        <v>2.9030000000000002E-3</v>
      </c>
      <c r="AL59" s="22">
        <v>2.9529999999999999E-3</v>
      </c>
    </row>
    <row r="60" spans="1:38" ht="12.75" customHeight="1" x14ac:dyDescent="0.25">
      <c r="A60" s="22">
        <v>2.0339999999999998E-3</v>
      </c>
      <c r="B60" s="22">
        <v>1.354E-3</v>
      </c>
      <c r="C60" s="22">
        <v>8.2299999999999995E-4</v>
      </c>
      <c r="D60" s="22">
        <v>3.7199999999999999E-4</v>
      </c>
      <c r="E60" s="22">
        <v>4.6999999999999997E-5</v>
      </c>
      <c r="F60" s="22">
        <v>-1.55E-4</v>
      </c>
      <c r="G60" s="22">
        <v>-3.0200000000000002E-4</v>
      </c>
      <c r="H60" s="22">
        <v>-4.6200000000000001E-4</v>
      </c>
      <c r="I60" s="22">
        <v>-5.5599999999999996E-4</v>
      </c>
      <c r="J60" s="22">
        <v>-7.27E-4</v>
      </c>
      <c r="K60" s="22">
        <v>-8.7600000000000004E-4</v>
      </c>
      <c r="L60" s="22">
        <v>-8.9400000000000005E-4</v>
      </c>
      <c r="M60" s="22">
        <v>-9.810000000000001E-4</v>
      </c>
      <c r="N60" s="22">
        <v>-1.0200000000000001E-3</v>
      </c>
      <c r="O60" s="22">
        <v>-1.0330000000000001E-3</v>
      </c>
      <c r="P60" s="22">
        <v>-1.0150000000000001E-3</v>
      </c>
      <c r="Q60" s="22">
        <v>-1.075E-3</v>
      </c>
      <c r="R60" s="22">
        <v>-1.0300000000000001E-3</v>
      </c>
      <c r="S60" s="22">
        <v>-9.2599999999999996E-4</v>
      </c>
      <c r="T60" s="22">
        <v>-8.12E-4</v>
      </c>
      <c r="U60" s="22">
        <v>-7.1599999999999995E-4</v>
      </c>
      <c r="V60" s="22">
        <v>-5.5000000000000003E-4</v>
      </c>
      <c r="W60" s="22">
        <v>-3.97E-4</v>
      </c>
      <c r="X60" s="22">
        <v>-2.5000000000000001E-4</v>
      </c>
      <c r="Y60" s="72">
        <v>0</v>
      </c>
      <c r="Z60" s="22">
        <v>1.65E-4</v>
      </c>
      <c r="AA60" s="22">
        <v>3.7599999999999998E-4</v>
      </c>
      <c r="AB60" s="22">
        <v>5.8299999999999997E-4</v>
      </c>
      <c r="AC60" s="22">
        <v>7.1100000000000004E-4</v>
      </c>
      <c r="AD60" s="22">
        <v>8.5499999999999997E-4</v>
      </c>
      <c r="AE60" s="22">
        <v>1.0870000000000001E-3</v>
      </c>
      <c r="AF60" s="22">
        <v>1.3240000000000001E-3</v>
      </c>
      <c r="AG60" s="22">
        <v>1.554E-3</v>
      </c>
      <c r="AH60" s="22">
        <v>1.8259999999999999E-3</v>
      </c>
      <c r="AI60" s="22">
        <v>2.1429999999999999E-3</v>
      </c>
      <c r="AJ60" s="22">
        <v>2.5179999999999998E-3</v>
      </c>
      <c r="AK60" s="22">
        <v>2.8800000000000002E-3</v>
      </c>
      <c r="AL60" s="22">
        <v>2.9459999999999998E-3</v>
      </c>
    </row>
    <row r="61" spans="1:38" ht="12.75" customHeight="1" x14ac:dyDescent="0.25">
      <c r="A61" s="22">
        <v>2.235E-3</v>
      </c>
      <c r="B61" s="22">
        <v>1.544E-3</v>
      </c>
      <c r="C61" s="22">
        <v>1.031E-3</v>
      </c>
      <c r="D61" s="22">
        <v>5.9500000000000004E-4</v>
      </c>
      <c r="E61" s="22">
        <v>2.9E-4</v>
      </c>
      <c r="F61" s="22">
        <v>8.2000000000000001E-5</v>
      </c>
      <c r="G61" s="22">
        <v>-1.0900000000000001E-4</v>
      </c>
      <c r="H61" s="22">
        <v>-2.6899999999999998E-4</v>
      </c>
      <c r="I61" s="22">
        <v>-3.7399999999999998E-4</v>
      </c>
      <c r="J61" s="22">
        <v>-5.2899999999999996E-4</v>
      </c>
      <c r="K61" s="22">
        <v>-6.7500000000000004E-4</v>
      </c>
      <c r="L61" s="22">
        <v>-6.8300000000000001E-4</v>
      </c>
      <c r="M61" s="22">
        <v>-8.3000000000000001E-4</v>
      </c>
      <c r="N61" s="22">
        <v>-9.0200000000000002E-4</v>
      </c>
      <c r="O61" s="22">
        <v>-9.1500000000000001E-4</v>
      </c>
      <c r="P61" s="22">
        <v>-9.4799999999999995E-4</v>
      </c>
      <c r="Q61" s="22">
        <v>-9.7199999999999999E-4</v>
      </c>
      <c r="R61" s="22">
        <v>-9.5200000000000005E-4</v>
      </c>
      <c r="S61" s="22">
        <v>-8.83E-4</v>
      </c>
      <c r="T61" s="22">
        <v>-7.2800000000000002E-4</v>
      </c>
      <c r="U61" s="22">
        <v>-6.5099999999999999E-4</v>
      </c>
      <c r="V61" s="22">
        <v>-5.3300000000000005E-4</v>
      </c>
      <c r="W61" s="22">
        <v>-4.0000000000000002E-4</v>
      </c>
      <c r="X61" s="22">
        <v>-2.6200000000000003E-4</v>
      </c>
      <c r="Y61" s="72">
        <v>0</v>
      </c>
      <c r="Z61" s="22">
        <v>1.6699999999999999E-4</v>
      </c>
      <c r="AA61" s="22">
        <v>4.0099999999999999E-4</v>
      </c>
      <c r="AB61" s="22">
        <v>5.7399999999999997E-4</v>
      </c>
      <c r="AC61" s="22">
        <v>7.2499999999999995E-4</v>
      </c>
      <c r="AD61" s="22">
        <v>8.5999999999999998E-4</v>
      </c>
      <c r="AE61" s="22">
        <v>1.0870000000000001E-3</v>
      </c>
      <c r="AF61" s="22">
        <v>1.2869999999999999E-3</v>
      </c>
      <c r="AG61" s="22">
        <v>1.5499999999999999E-3</v>
      </c>
      <c r="AH61" s="22">
        <v>1.8320000000000001E-3</v>
      </c>
      <c r="AI61" s="22">
        <v>2.1280000000000001E-3</v>
      </c>
      <c r="AJ61" s="22">
        <v>2.5089999999999999E-3</v>
      </c>
      <c r="AK61" s="22">
        <v>2.8990000000000001E-3</v>
      </c>
      <c r="AL61" s="22">
        <v>2.9659999999999999E-3</v>
      </c>
    </row>
    <row r="62" spans="1:38" ht="12.75" customHeight="1" x14ac:dyDescent="0.25">
      <c r="A62" s="22">
        <v>2.3440000000000002E-3</v>
      </c>
      <c r="B62" s="22">
        <v>1.621E-3</v>
      </c>
      <c r="C62" s="22">
        <v>1.057E-3</v>
      </c>
      <c r="D62" s="22">
        <v>5.8900000000000001E-4</v>
      </c>
      <c r="E62" s="22">
        <v>2.6800000000000001E-4</v>
      </c>
      <c r="F62" s="22">
        <v>3.4E-5</v>
      </c>
      <c r="G62" s="22">
        <v>-1.37E-4</v>
      </c>
      <c r="H62" s="22">
        <v>-2.7999999999999998E-4</v>
      </c>
      <c r="I62" s="22">
        <v>-3.7399999999999998E-4</v>
      </c>
      <c r="J62" s="22">
        <v>-5.2400000000000005E-4</v>
      </c>
      <c r="K62" s="22">
        <v>-6.9999999999999999E-4</v>
      </c>
      <c r="L62" s="22">
        <v>-7.1900000000000002E-4</v>
      </c>
      <c r="M62" s="22">
        <v>-8.1700000000000002E-4</v>
      </c>
      <c r="N62" s="22">
        <v>-9.0399999999999996E-4</v>
      </c>
      <c r="O62" s="22">
        <v>-9.1299999999999997E-4</v>
      </c>
      <c r="P62" s="22">
        <v>-9.3000000000000005E-4</v>
      </c>
      <c r="Q62" s="22">
        <v>-9.5299999999999996E-4</v>
      </c>
      <c r="R62" s="22">
        <v>-9.5100000000000002E-4</v>
      </c>
      <c r="S62" s="22">
        <v>-8.5700000000000001E-4</v>
      </c>
      <c r="T62" s="22">
        <v>-7.6000000000000004E-4</v>
      </c>
      <c r="U62" s="22">
        <v>-6.5799999999999995E-4</v>
      </c>
      <c r="V62" s="22">
        <v>-5.1800000000000001E-4</v>
      </c>
      <c r="W62" s="22">
        <v>-3.5100000000000002E-4</v>
      </c>
      <c r="X62" s="22">
        <v>-2.52E-4</v>
      </c>
      <c r="Y62" s="72">
        <v>0</v>
      </c>
      <c r="Z62" s="22">
        <v>1.74E-4</v>
      </c>
      <c r="AA62" s="22">
        <v>3.6600000000000001E-4</v>
      </c>
      <c r="AB62" s="22">
        <v>5.8299999999999997E-4</v>
      </c>
      <c r="AC62" s="22">
        <v>7.0100000000000002E-4</v>
      </c>
      <c r="AD62" s="22">
        <v>8.5999999999999998E-4</v>
      </c>
      <c r="AE62" s="22">
        <v>1.077E-3</v>
      </c>
      <c r="AF62" s="22">
        <v>1.3060000000000001E-3</v>
      </c>
      <c r="AG62" s="22">
        <v>1.5629999999999999E-3</v>
      </c>
      <c r="AH62" s="22">
        <v>1.8550000000000001E-3</v>
      </c>
      <c r="AI62" s="22">
        <v>2.1389999999999998E-3</v>
      </c>
      <c r="AJ62" s="22">
        <v>2.5200000000000001E-3</v>
      </c>
      <c r="AK62" s="22">
        <v>2.885E-3</v>
      </c>
      <c r="AL62" s="22">
        <v>2.9299999999999999E-3</v>
      </c>
    </row>
    <row r="63" spans="1:38" ht="12.75" customHeight="1" x14ac:dyDescent="0.25">
      <c r="A63" s="22">
        <v>2.3609999999999998E-3</v>
      </c>
      <c r="B63" s="22">
        <v>1.6490000000000001E-3</v>
      </c>
      <c r="C63" s="22">
        <v>1.1039999999999999E-3</v>
      </c>
      <c r="D63" s="22">
        <v>6.38E-4</v>
      </c>
      <c r="E63" s="22">
        <v>3.01E-4</v>
      </c>
      <c r="F63" s="22">
        <v>8.2999999999999998E-5</v>
      </c>
      <c r="G63" s="22">
        <v>-8.2999999999999998E-5</v>
      </c>
      <c r="H63" s="22">
        <v>-2.6699999999999998E-4</v>
      </c>
      <c r="I63" s="22">
        <v>-3.6200000000000002E-4</v>
      </c>
      <c r="J63" s="22">
        <v>-5.7200000000000003E-4</v>
      </c>
      <c r="K63" s="22">
        <v>-7.0500000000000001E-4</v>
      </c>
      <c r="L63" s="22">
        <v>-6.9999999999999999E-4</v>
      </c>
      <c r="M63" s="22">
        <v>-8.2299999999999995E-4</v>
      </c>
      <c r="N63" s="22">
        <v>-8.7799999999999998E-4</v>
      </c>
      <c r="O63" s="22">
        <v>-9.1E-4</v>
      </c>
      <c r="P63" s="22">
        <v>-9.0600000000000001E-4</v>
      </c>
      <c r="Q63" s="22">
        <v>-9.8400000000000007E-4</v>
      </c>
      <c r="R63" s="22">
        <v>-9.6599999999999995E-4</v>
      </c>
      <c r="S63" s="22">
        <v>-8.8699999999999998E-4</v>
      </c>
      <c r="T63" s="22">
        <v>-7.5000000000000002E-4</v>
      </c>
      <c r="U63" s="22">
        <v>-6.7599999999999995E-4</v>
      </c>
      <c r="V63" s="22">
        <v>-5.2999999999999998E-4</v>
      </c>
      <c r="W63" s="22">
        <v>-3.8200000000000002E-4</v>
      </c>
      <c r="X63" s="22">
        <v>-2.7E-4</v>
      </c>
      <c r="Y63" s="72">
        <v>0</v>
      </c>
      <c r="Z63" s="22">
        <v>1.5100000000000001E-4</v>
      </c>
      <c r="AA63" s="22">
        <v>3.5799999999999997E-4</v>
      </c>
      <c r="AB63" s="22">
        <v>5.8699999999999996E-4</v>
      </c>
      <c r="AC63" s="22">
        <v>7.2000000000000005E-4</v>
      </c>
      <c r="AD63" s="22">
        <v>8.7699999999999996E-4</v>
      </c>
      <c r="AE63" s="22">
        <v>1.109E-3</v>
      </c>
      <c r="AF63" s="22">
        <v>1.3450000000000001E-3</v>
      </c>
      <c r="AG63" s="22">
        <v>1.6000000000000001E-3</v>
      </c>
      <c r="AH63" s="22">
        <v>1.885E-3</v>
      </c>
      <c r="AI63" s="22">
        <v>2.1700000000000001E-3</v>
      </c>
      <c r="AJ63" s="22">
        <v>2.539E-3</v>
      </c>
      <c r="AK63" s="22">
        <v>2.8930000000000002E-3</v>
      </c>
      <c r="AL63" s="22">
        <v>2.9510000000000001E-3</v>
      </c>
    </row>
    <row r="64" spans="1:38" ht="12.75" customHeight="1" x14ac:dyDescent="0.25">
      <c r="A64" s="22">
        <v>2.3040000000000001E-3</v>
      </c>
      <c r="B64" s="22">
        <v>1.611E-3</v>
      </c>
      <c r="C64" s="22">
        <v>1.0859999999999999E-3</v>
      </c>
      <c r="D64" s="22">
        <v>6.2699999999999995E-4</v>
      </c>
      <c r="E64" s="22">
        <v>3.2400000000000001E-4</v>
      </c>
      <c r="F64" s="22">
        <v>9.3999999999999994E-5</v>
      </c>
      <c r="G64" s="22">
        <v>-9.6000000000000002E-5</v>
      </c>
      <c r="H64" s="22">
        <v>-2.4600000000000002E-4</v>
      </c>
      <c r="I64" s="22">
        <v>-3.1799999999999998E-4</v>
      </c>
      <c r="J64" s="22">
        <v>-4.7100000000000001E-4</v>
      </c>
      <c r="K64" s="22">
        <v>-6.3900000000000003E-4</v>
      </c>
      <c r="L64" s="22">
        <v>-6.5300000000000004E-4</v>
      </c>
      <c r="M64" s="22">
        <v>-7.94E-4</v>
      </c>
      <c r="N64" s="22">
        <v>-8.5700000000000001E-4</v>
      </c>
      <c r="O64" s="22">
        <v>-8.7699999999999996E-4</v>
      </c>
      <c r="P64" s="22">
        <v>-9.01E-4</v>
      </c>
      <c r="Q64" s="22">
        <v>-9.19E-4</v>
      </c>
      <c r="R64" s="22">
        <v>-9.0200000000000002E-4</v>
      </c>
      <c r="S64" s="22">
        <v>-8.12E-4</v>
      </c>
      <c r="T64" s="22">
        <v>-6.8400000000000004E-4</v>
      </c>
      <c r="U64" s="22">
        <v>-6.2699999999999995E-4</v>
      </c>
      <c r="V64" s="22">
        <v>-4.7199999999999998E-4</v>
      </c>
      <c r="W64" s="22">
        <v>-3.3700000000000001E-4</v>
      </c>
      <c r="X64" s="22">
        <v>-2.23E-4</v>
      </c>
      <c r="Y64" s="72">
        <v>0</v>
      </c>
      <c r="Z64" s="22">
        <v>1.84E-4</v>
      </c>
      <c r="AA64" s="22">
        <v>3.8200000000000002E-4</v>
      </c>
      <c r="AB64" s="22">
        <v>5.7600000000000001E-4</v>
      </c>
      <c r="AC64" s="22">
        <v>7.3300000000000004E-4</v>
      </c>
      <c r="AD64" s="22">
        <v>8.7600000000000004E-4</v>
      </c>
      <c r="AE64" s="22">
        <v>1.121E-3</v>
      </c>
      <c r="AF64" s="22">
        <v>1.3489999999999999E-3</v>
      </c>
      <c r="AG64" s="22">
        <v>1.5939999999999999E-3</v>
      </c>
      <c r="AH64" s="22">
        <v>1.8860000000000001E-3</v>
      </c>
      <c r="AI64" s="22">
        <v>2.1480000000000002E-3</v>
      </c>
      <c r="AJ64" s="22">
        <v>2.5000000000000001E-3</v>
      </c>
      <c r="AK64" s="22">
        <v>2.8890000000000001E-3</v>
      </c>
      <c r="AL64" s="22">
        <v>2.931E-3</v>
      </c>
    </row>
    <row r="65" spans="1:38" ht="12.75" customHeight="1" x14ac:dyDescent="0.25">
      <c r="A65" s="22">
        <v>2.398E-3</v>
      </c>
      <c r="B65" s="22">
        <v>1.6999999999999999E-3</v>
      </c>
      <c r="C65" s="22">
        <v>1.163E-3</v>
      </c>
      <c r="D65" s="22">
        <v>6.9999999999999999E-4</v>
      </c>
      <c r="E65" s="22">
        <v>3.8900000000000002E-4</v>
      </c>
      <c r="F65" s="22">
        <v>1.5699999999999999E-4</v>
      </c>
      <c r="G65" s="22">
        <v>7.9999999999999996E-6</v>
      </c>
      <c r="H65" s="22">
        <v>-1.6799999999999999E-4</v>
      </c>
      <c r="I65" s="22">
        <v>-2.7099999999999997E-4</v>
      </c>
      <c r="J65" s="22">
        <v>-4.4200000000000001E-4</v>
      </c>
      <c r="K65" s="22">
        <v>-6.3100000000000005E-4</v>
      </c>
      <c r="L65" s="22">
        <v>-6.5799999999999995E-4</v>
      </c>
      <c r="M65" s="22">
        <v>-7.5900000000000002E-4</v>
      </c>
      <c r="N65" s="22">
        <v>-8.3000000000000001E-4</v>
      </c>
      <c r="O65" s="22">
        <v>-8.5300000000000003E-4</v>
      </c>
      <c r="P65" s="22">
        <v>-8.4800000000000001E-4</v>
      </c>
      <c r="Q65" s="22">
        <v>-8.7500000000000002E-4</v>
      </c>
      <c r="R65" s="22">
        <v>-8.8000000000000003E-4</v>
      </c>
      <c r="S65" s="22">
        <v>-8.0199999999999998E-4</v>
      </c>
      <c r="T65" s="22">
        <v>-7.1100000000000004E-4</v>
      </c>
      <c r="U65" s="22">
        <v>-6.2500000000000001E-4</v>
      </c>
      <c r="V65" s="22">
        <v>-4.95E-4</v>
      </c>
      <c r="W65" s="22">
        <v>-3.6900000000000002E-4</v>
      </c>
      <c r="X65" s="22">
        <v>-2.4899999999999998E-4</v>
      </c>
      <c r="Y65" s="72">
        <v>0</v>
      </c>
      <c r="Z65" s="22">
        <v>1.4100000000000001E-4</v>
      </c>
      <c r="AA65" s="22">
        <v>3.3500000000000001E-4</v>
      </c>
      <c r="AB65" s="22">
        <v>5.5999999999999995E-4</v>
      </c>
      <c r="AC65" s="22">
        <v>6.9399999999999996E-4</v>
      </c>
      <c r="AD65" s="22">
        <v>8.4999999999999995E-4</v>
      </c>
      <c r="AE65" s="22">
        <v>1.1119999999999999E-3</v>
      </c>
      <c r="AF65" s="22">
        <v>1.3489999999999999E-3</v>
      </c>
      <c r="AG65" s="22">
        <v>1.624E-3</v>
      </c>
      <c r="AH65" s="22">
        <v>1.8929999999999999E-3</v>
      </c>
      <c r="AI65" s="22">
        <v>2.1310000000000001E-3</v>
      </c>
      <c r="AJ65" s="22">
        <v>2.5019999999999999E-3</v>
      </c>
      <c r="AK65" s="22">
        <v>2.849E-3</v>
      </c>
      <c r="AL65" s="22">
        <v>2.882E-3</v>
      </c>
    </row>
    <row r="66" spans="1:38" ht="12.75" customHeight="1" x14ac:dyDescent="0.25">
      <c r="A66" s="22">
        <v>2.4610000000000001E-3</v>
      </c>
      <c r="B66" s="22">
        <v>1.7880000000000001E-3</v>
      </c>
      <c r="C66" s="22">
        <v>1.261E-3</v>
      </c>
      <c r="D66" s="22">
        <v>8.2100000000000001E-4</v>
      </c>
      <c r="E66" s="22">
        <v>4.66E-4</v>
      </c>
      <c r="F66" s="22">
        <v>2.22E-4</v>
      </c>
      <c r="G66" s="22">
        <v>6.0999999999999999E-5</v>
      </c>
      <c r="H66" s="22">
        <v>-1.2400000000000001E-4</v>
      </c>
      <c r="I66" s="22">
        <v>-2.32E-4</v>
      </c>
      <c r="J66" s="22">
        <v>-4.37E-4</v>
      </c>
      <c r="K66" s="22">
        <v>-5.8500000000000002E-4</v>
      </c>
      <c r="L66" s="22">
        <v>-5.6099999999999998E-4</v>
      </c>
      <c r="M66" s="22">
        <v>-6.9700000000000003E-4</v>
      </c>
      <c r="N66" s="22">
        <v>-7.6300000000000001E-4</v>
      </c>
      <c r="O66" s="22">
        <v>-8.1599999999999999E-4</v>
      </c>
      <c r="P66" s="22">
        <v>-8.3900000000000001E-4</v>
      </c>
      <c r="Q66" s="22">
        <v>-8.7799999999999998E-4</v>
      </c>
      <c r="R66" s="22">
        <v>-8.7399999999999999E-4</v>
      </c>
      <c r="S66" s="22">
        <v>-7.6300000000000001E-4</v>
      </c>
      <c r="T66" s="22">
        <v>-6.4000000000000005E-4</v>
      </c>
      <c r="U66" s="22">
        <v>-6.2500000000000001E-4</v>
      </c>
      <c r="V66" s="22">
        <v>-4.5800000000000002E-4</v>
      </c>
      <c r="W66" s="22">
        <v>-3.2699999999999998E-4</v>
      </c>
      <c r="X66" s="22">
        <v>-2.1900000000000001E-4</v>
      </c>
      <c r="Y66" s="72">
        <v>0</v>
      </c>
      <c r="Z66" s="22">
        <v>1.35E-4</v>
      </c>
      <c r="AA66" s="22">
        <v>3.5799999999999997E-4</v>
      </c>
      <c r="AB66" s="22">
        <v>5.5400000000000002E-4</v>
      </c>
      <c r="AC66" s="22">
        <v>6.8900000000000005E-4</v>
      </c>
      <c r="AD66" s="22">
        <v>8.7100000000000003E-4</v>
      </c>
      <c r="AE66" s="22">
        <v>1.132E-3</v>
      </c>
      <c r="AF66" s="22">
        <v>1.39E-3</v>
      </c>
      <c r="AG66" s="22">
        <v>1.627E-3</v>
      </c>
      <c r="AH66" s="22">
        <v>1.9E-3</v>
      </c>
      <c r="AI66" s="22">
        <v>2.137E-3</v>
      </c>
      <c r="AJ66" s="22">
        <v>2.5079999999999998E-3</v>
      </c>
      <c r="AK66" s="22">
        <v>2.8349999999999998E-3</v>
      </c>
      <c r="AL66" s="22">
        <v>2.8649999999999999E-3</v>
      </c>
    </row>
    <row r="67" spans="1:38" ht="12.75" customHeight="1" x14ac:dyDescent="0.25">
      <c r="A67" s="22">
        <v>2.4009999999999999E-3</v>
      </c>
      <c r="B67" s="22">
        <v>1.7329999999999999E-3</v>
      </c>
      <c r="C67" s="22">
        <v>1.23E-3</v>
      </c>
      <c r="D67" s="22">
        <v>7.76E-4</v>
      </c>
      <c r="E67" s="22">
        <v>4.7600000000000002E-4</v>
      </c>
      <c r="F67" s="22">
        <v>2.42E-4</v>
      </c>
      <c r="G67" s="22">
        <v>6.4999999999999994E-5</v>
      </c>
      <c r="H67" s="22">
        <v>-1.07E-4</v>
      </c>
      <c r="I67" s="22">
        <v>-1.9900000000000001E-4</v>
      </c>
      <c r="J67" s="22">
        <v>-3.4299999999999999E-4</v>
      </c>
      <c r="K67" s="22">
        <v>-5.0600000000000005E-4</v>
      </c>
      <c r="L67" s="22">
        <v>-5.31E-4</v>
      </c>
      <c r="M67" s="22">
        <v>-6.6299999999999996E-4</v>
      </c>
      <c r="N67" s="22">
        <v>-7.3899999999999997E-4</v>
      </c>
      <c r="O67" s="22">
        <v>-7.7499999999999997E-4</v>
      </c>
      <c r="P67" s="22">
        <v>-7.94E-4</v>
      </c>
      <c r="Q67" s="22">
        <v>-8.4199999999999998E-4</v>
      </c>
      <c r="R67" s="22">
        <v>-8.2899999999999998E-4</v>
      </c>
      <c r="S67" s="22">
        <v>-7.5100000000000004E-4</v>
      </c>
      <c r="T67" s="22">
        <v>-6.4000000000000005E-4</v>
      </c>
      <c r="U67" s="22">
        <v>-5.9100000000000005E-4</v>
      </c>
      <c r="V67" s="22">
        <v>-4.6200000000000001E-4</v>
      </c>
      <c r="W67" s="22">
        <v>-3.2699999999999998E-4</v>
      </c>
      <c r="X67" s="22">
        <v>-2.0900000000000001E-4</v>
      </c>
      <c r="Y67" s="72">
        <v>0</v>
      </c>
      <c r="Z67" s="22">
        <v>1.5300000000000001E-4</v>
      </c>
      <c r="AA67" s="22">
        <v>3.2899999999999997E-4</v>
      </c>
      <c r="AB67" s="22">
        <v>5.31E-4</v>
      </c>
      <c r="AC67" s="22">
        <v>6.96E-4</v>
      </c>
      <c r="AD67" s="22">
        <v>8.1400000000000005E-4</v>
      </c>
      <c r="AE67" s="22">
        <v>1.0989999999999999E-3</v>
      </c>
      <c r="AF67" s="22">
        <v>1.3060000000000001E-3</v>
      </c>
      <c r="AG67" s="22">
        <v>1.5679999999999999E-3</v>
      </c>
      <c r="AH67" s="22">
        <v>1.864E-3</v>
      </c>
      <c r="AI67" s="22">
        <v>2.0539999999999998E-3</v>
      </c>
      <c r="AJ67" s="22">
        <v>2.3990000000000001E-3</v>
      </c>
      <c r="AK67" s="22">
        <v>2.7650000000000001E-3</v>
      </c>
      <c r="AL67" s="22">
        <v>2.7880000000000001E-3</v>
      </c>
    </row>
    <row r="68" spans="1:38" ht="12.75" customHeight="1" x14ac:dyDescent="0.25">
      <c r="A68" s="22">
        <v>2.7200000000000002E-3</v>
      </c>
      <c r="B68" s="22">
        <v>2.0270000000000002E-3</v>
      </c>
      <c r="C68" s="22">
        <v>1.4779999999999999E-3</v>
      </c>
      <c r="D68" s="22">
        <v>1.024E-3</v>
      </c>
      <c r="E68" s="22">
        <v>7.0399999999999998E-4</v>
      </c>
      <c r="F68" s="22">
        <v>4.5899999999999999E-4</v>
      </c>
      <c r="G68" s="22">
        <v>2.7799999999999998E-4</v>
      </c>
      <c r="H68" s="22">
        <v>1.07E-4</v>
      </c>
      <c r="I68" s="22">
        <v>-2.0000000000000002E-5</v>
      </c>
      <c r="J68" s="22">
        <v>-2.0799999999999999E-4</v>
      </c>
      <c r="K68" s="22">
        <v>-4.0000000000000002E-4</v>
      </c>
      <c r="L68" s="22">
        <v>-4.17E-4</v>
      </c>
      <c r="M68" s="22">
        <v>-5.2800000000000004E-4</v>
      </c>
      <c r="N68" s="22">
        <v>-6.5600000000000001E-4</v>
      </c>
      <c r="O68" s="22">
        <v>-6.9499999999999998E-4</v>
      </c>
      <c r="P68" s="22">
        <v>-7.4299999999999995E-4</v>
      </c>
      <c r="Q68" s="22">
        <v>-7.4600000000000003E-4</v>
      </c>
      <c r="R68" s="22">
        <v>-7.6999999999999996E-4</v>
      </c>
      <c r="S68" s="22">
        <v>-7.2400000000000003E-4</v>
      </c>
      <c r="T68" s="22">
        <v>-6.1200000000000002E-4</v>
      </c>
      <c r="U68" s="22">
        <v>-5.3399999999999997E-4</v>
      </c>
      <c r="V68" s="22">
        <v>-4.1300000000000001E-4</v>
      </c>
      <c r="W68" s="22">
        <v>-3.01E-4</v>
      </c>
      <c r="X68" s="22">
        <v>-2.0599999999999999E-4</v>
      </c>
      <c r="Y68" s="72">
        <v>0</v>
      </c>
      <c r="Z68" s="22">
        <v>9.7999999999999997E-5</v>
      </c>
      <c r="AA68" s="22">
        <v>2.6699999999999998E-4</v>
      </c>
      <c r="AB68" s="22">
        <v>4.8500000000000003E-4</v>
      </c>
      <c r="AC68" s="22">
        <v>6.1899999999999998E-4</v>
      </c>
      <c r="AD68" s="22">
        <v>7.6199999999999998E-4</v>
      </c>
      <c r="AE68" s="22">
        <v>1.0189999999999999E-3</v>
      </c>
      <c r="AF68" s="22">
        <v>1.2179999999999999E-3</v>
      </c>
      <c r="AG68" s="22">
        <v>1.4430000000000001E-3</v>
      </c>
      <c r="AH68" s="22">
        <v>1.7110000000000001E-3</v>
      </c>
      <c r="AI68" s="22">
        <v>1.916E-3</v>
      </c>
      <c r="AJ68" s="22">
        <v>2.2399999999999998E-3</v>
      </c>
      <c r="AK68" s="22">
        <v>2.5860000000000002E-3</v>
      </c>
      <c r="AL68" s="22">
        <v>2.6259999999999999E-3</v>
      </c>
    </row>
    <row r="69" spans="1:38" ht="12.75" customHeight="1" x14ac:dyDescent="0.25">
      <c r="A69" s="22">
        <v>2.7139999999999998E-3</v>
      </c>
      <c r="B69" s="22">
        <v>2.0330000000000001E-3</v>
      </c>
      <c r="C69" s="22">
        <v>1.5039999999999999E-3</v>
      </c>
      <c r="D69" s="22">
        <v>1.0610000000000001E-3</v>
      </c>
      <c r="E69" s="22">
        <v>7.2999999999999996E-4</v>
      </c>
      <c r="F69" s="22">
        <v>4.9100000000000001E-4</v>
      </c>
      <c r="G69" s="22">
        <v>3.2499999999999999E-4</v>
      </c>
      <c r="H69" s="22">
        <v>1.4300000000000001E-4</v>
      </c>
      <c r="I69" s="22">
        <v>2.5000000000000001E-5</v>
      </c>
      <c r="J69" s="22">
        <v>-1.44E-4</v>
      </c>
      <c r="K69" s="22">
        <v>-3.1500000000000001E-4</v>
      </c>
      <c r="L69" s="22">
        <v>-3.4499999999999998E-4</v>
      </c>
      <c r="M69" s="22">
        <v>-4.57E-4</v>
      </c>
      <c r="N69" s="22">
        <v>-5.6899999999999995E-4</v>
      </c>
      <c r="O69" s="22">
        <v>-6.3699999999999998E-4</v>
      </c>
      <c r="P69" s="22">
        <v>-6.5700000000000003E-4</v>
      </c>
      <c r="Q69" s="22">
        <v>-7.2099999999999996E-4</v>
      </c>
      <c r="R69" s="22">
        <v>-7.1699999999999997E-4</v>
      </c>
      <c r="S69" s="22">
        <v>-6.5300000000000004E-4</v>
      </c>
      <c r="T69" s="22">
        <v>-5.4299999999999997E-4</v>
      </c>
      <c r="U69" s="22">
        <v>-5.1500000000000005E-4</v>
      </c>
      <c r="V69" s="22">
        <v>-3.9599999999999998E-4</v>
      </c>
      <c r="W69" s="22">
        <v>-2.6899999999999998E-4</v>
      </c>
      <c r="X69" s="22">
        <v>-1.9599999999999999E-4</v>
      </c>
      <c r="Y69" s="72">
        <v>0</v>
      </c>
      <c r="Z69" s="22">
        <v>1.05E-4</v>
      </c>
      <c r="AA69" s="22">
        <v>2.8800000000000001E-4</v>
      </c>
      <c r="AB69" s="22">
        <v>4.4200000000000001E-4</v>
      </c>
      <c r="AC69" s="22">
        <v>5.3899999999999998E-4</v>
      </c>
      <c r="AD69" s="22">
        <v>6.7100000000000005E-4</v>
      </c>
      <c r="AE69" s="22">
        <v>9.3999999999999997E-4</v>
      </c>
      <c r="AF69" s="22">
        <v>1.111E-3</v>
      </c>
      <c r="AG69" s="22">
        <v>1.34E-3</v>
      </c>
      <c r="AH69" s="22">
        <v>1.555E-3</v>
      </c>
      <c r="AI69" s="22">
        <v>1.7390000000000001E-3</v>
      </c>
      <c r="AJ69" s="22">
        <v>2.081E-3</v>
      </c>
      <c r="AK69" s="22">
        <v>2.4260000000000002E-3</v>
      </c>
      <c r="AL69" s="22">
        <v>2.454E-3</v>
      </c>
    </row>
    <row r="70" spans="1:38" ht="12.75" customHeight="1" x14ac:dyDescent="0.25">
      <c r="A70" s="22">
        <v>2.6229999999999999E-3</v>
      </c>
      <c r="B70" s="22">
        <v>1.9499999999999999E-3</v>
      </c>
      <c r="C70" s="22">
        <v>1.4220000000000001E-3</v>
      </c>
      <c r="D70" s="22">
        <v>9.6900000000000003E-4</v>
      </c>
      <c r="E70" s="22">
        <v>6.69E-4</v>
      </c>
      <c r="F70" s="22">
        <v>4.1800000000000002E-4</v>
      </c>
      <c r="G70" s="22">
        <v>2.4399999999999999E-4</v>
      </c>
      <c r="H70" s="22">
        <v>8.1000000000000004E-5</v>
      </c>
      <c r="I70" s="22">
        <v>-1.2999999999999999E-5</v>
      </c>
      <c r="J70" s="22">
        <v>-1.84E-4</v>
      </c>
      <c r="K70" s="22">
        <v>-3.4400000000000001E-4</v>
      </c>
      <c r="L70" s="22">
        <v>-3.8900000000000002E-4</v>
      </c>
      <c r="M70" s="22">
        <v>-4.8999999999999998E-4</v>
      </c>
      <c r="N70" s="22">
        <v>-6.1399999999999996E-4</v>
      </c>
      <c r="O70" s="22">
        <v>-6.8099999999999996E-4</v>
      </c>
      <c r="P70" s="22">
        <v>-6.6E-4</v>
      </c>
      <c r="Q70" s="22">
        <v>-7.5500000000000003E-4</v>
      </c>
      <c r="R70" s="22">
        <v>-7.5199999999999996E-4</v>
      </c>
      <c r="S70" s="22">
        <v>-6.8599999999999998E-4</v>
      </c>
      <c r="T70" s="22">
        <v>-5.8E-4</v>
      </c>
      <c r="U70" s="22">
        <v>-5.4600000000000004E-4</v>
      </c>
      <c r="V70" s="22">
        <v>-4.5199999999999998E-4</v>
      </c>
      <c r="W70" s="22">
        <v>-3.1700000000000001E-4</v>
      </c>
      <c r="X70" s="22">
        <v>-2.3699999999999999E-4</v>
      </c>
      <c r="Y70" s="72">
        <v>0</v>
      </c>
      <c r="Z70" s="22">
        <v>4.3999999999999999E-5</v>
      </c>
      <c r="AA70" s="22">
        <v>2.2000000000000001E-4</v>
      </c>
      <c r="AB70" s="22">
        <v>4.08E-4</v>
      </c>
      <c r="AC70" s="22">
        <v>5.0900000000000001E-4</v>
      </c>
      <c r="AD70" s="22">
        <v>5.9199999999999997E-4</v>
      </c>
      <c r="AE70" s="22">
        <v>8.4500000000000005E-4</v>
      </c>
      <c r="AF70" s="22">
        <v>1.0039999999999999E-3</v>
      </c>
      <c r="AG70" s="22">
        <v>1.219E-3</v>
      </c>
      <c r="AH70" s="22">
        <v>1.4760000000000001E-3</v>
      </c>
      <c r="AI70" s="22">
        <v>1.6260000000000001E-3</v>
      </c>
      <c r="AJ70" s="22">
        <v>1.964E-3</v>
      </c>
      <c r="AK70" s="22">
        <v>2.3189999999999999E-3</v>
      </c>
      <c r="AL70" s="22">
        <v>2.3349999999999998E-3</v>
      </c>
    </row>
    <row r="71" spans="1:38" ht="12.75" customHeight="1" x14ac:dyDescent="0.25">
      <c r="A71" s="22">
        <v>3.0539999999999999E-3</v>
      </c>
      <c r="B71" s="22">
        <v>2.3540000000000002E-3</v>
      </c>
      <c r="C71" s="22">
        <v>1.7830000000000001E-3</v>
      </c>
      <c r="D71" s="22">
        <v>1.291E-3</v>
      </c>
      <c r="E71" s="22">
        <v>9.59E-4</v>
      </c>
      <c r="F71" s="22">
        <v>6.9499999999999998E-4</v>
      </c>
      <c r="G71" s="22">
        <v>5.3200000000000003E-4</v>
      </c>
      <c r="H71" s="22">
        <v>3.3799999999999998E-4</v>
      </c>
      <c r="I71" s="22">
        <v>2.2800000000000001E-4</v>
      </c>
      <c r="J71" s="22">
        <v>2.1999999999999999E-5</v>
      </c>
      <c r="K71" s="22">
        <v>-1.5300000000000001E-4</v>
      </c>
      <c r="L71" s="22">
        <v>-1.95E-4</v>
      </c>
      <c r="M71" s="22">
        <v>-2.7999999999999998E-4</v>
      </c>
      <c r="N71" s="22">
        <v>-4.1100000000000002E-4</v>
      </c>
      <c r="O71" s="22">
        <v>-5.2300000000000003E-4</v>
      </c>
      <c r="P71" s="22">
        <v>-5.2400000000000005E-4</v>
      </c>
      <c r="Q71" s="22">
        <v>-6.2799999999999998E-4</v>
      </c>
      <c r="R71" s="22">
        <v>-6.1300000000000005E-4</v>
      </c>
      <c r="S71" s="22">
        <v>-5.6099999999999998E-4</v>
      </c>
      <c r="T71" s="22">
        <v>-5.0900000000000001E-4</v>
      </c>
      <c r="U71" s="22">
        <v>-4.7699999999999999E-4</v>
      </c>
      <c r="V71" s="22">
        <v>-3.9599999999999998E-4</v>
      </c>
      <c r="W71" s="22">
        <v>-2.7399999999999999E-4</v>
      </c>
      <c r="X71" s="22">
        <v>-1.94E-4</v>
      </c>
      <c r="Y71" s="72">
        <v>0</v>
      </c>
      <c r="Z71" s="22">
        <v>6.7000000000000002E-5</v>
      </c>
      <c r="AA71" s="22">
        <v>1.9900000000000001E-4</v>
      </c>
      <c r="AB71" s="22">
        <v>3.6099999999999999E-4</v>
      </c>
      <c r="AC71" s="22">
        <v>4.1300000000000001E-4</v>
      </c>
      <c r="AD71" s="22">
        <v>5.31E-4</v>
      </c>
      <c r="AE71" s="22">
        <v>7.8299999999999995E-4</v>
      </c>
      <c r="AF71" s="22">
        <v>9.0399999999999996E-4</v>
      </c>
      <c r="AG71" s="22">
        <v>1.1410000000000001E-3</v>
      </c>
      <c r="AH71" s="22">
        <v>1.3110000000000001E-3</v>
      </c>
      <c r="AI71" s="22">
        <v>1.4909999999999999E-3</v>
      </c>
      <c r="AJ71" s="22">
        <v>1.812E-3</v>
      </c>
      <c r="AK71" s="22">
        <v>2.2030000000000001E-3</v>
      </c>
      <c r="AL71" s="22">
        <v>2.196E-3</v>
      </c>
    </row>
    <row r="72" spans="1:38" ht="12.75" customHeight="1" x14ac:dyDescent="0.25">
      <c r="A72" s="22">
        <v>2.604E-3</v>
      </c>
      <c r="B72" s="22">
        <v>1.951E-3</v>
      </c>
      <c r="C72" s="22">
        <v>1.407E-3</v>
      </c>
      <c r="D72" s="22">
        <v>9.7400000000000004E-4</v>
      </c>
      <c r="E72" s="22">
        <v>6.8999999999999997E-4</v>
      </c>
      <c r="F72" s="22">
        <v>4.3199999999999998E-4</v>
      </c>
      <c r="G72" s="22">
        <v>2.9700000000000001E-4</v>
      </c>
      <c r="H72" s="22">
        <v>1.22E-4</v>
      </c>
      <c r="I72" s="22">
        <v>7.1000000000000005E-5</v>
      </c>
      <c r="J72" s="22">
        <v>-1.02E-4</v>
      </c>
      <c r="K72" s="22">
        <v>-2.5300000000000002E-4</v>
      </c>
      <c r="L72" s="22">
        <v>-2.4399999999999999E-4</v>
      </c>
      <c r="M72" s="22">
        <v>-3.7199999999999999E-4</v>
      </c>
      <c r="N72" s="22">
        <v>-4.95E-4</v>
      </c>
      <c r="O72" s="22">
        <v>-5.7700000000000004E-4</v>
      </c>
      <c r="P72" s="22">
        <v>-5.7300000000000005E-4</v>
      </c>
      <c r="Q72" s="22">
        <v>-6.6500000000000001E-4</v>
      </c>
      <c r="R72" s="22">
        <v>-6.3400000000000001E-4</v>
      </c>
      <c r="S72" s="22">
        <v>-5.7300000000000005E-4</v>
      </c>
      <c r="T72" s="22">
        <v>-5.3300000000000005E-4</v>
      </c>
      <c r="U72" s="22">
        <v>-5.1999999999999995E-4</v>
      </c>
      <c r="V72" s="22">
        <v>-3.8099999999999999E-4</v>
      </c>
      <c r="W72" s="22">
        <v>-2.5399999999999999E-4</v>
      </c>
      <c r="X72" s="22">
        <v>-1.9900000000000001E-4</v>
      </c>
      <c r="Y72" s="72">
        <v>0</v>
      </c>
      <c r="Z72" s="22">
        <v>1.16E-4</v>
      </c>
      <c r="AA72" s="22">
        <v>2.23E-4</v>
      </c>
      <c r="AB72" s="22">
        <v>4.0999999999999999E-4</v>
      </c>
      <c r="AC72" s="22">
        <v>4.86E-4</v>
      </c>
      <c r="AD72" s="22">
        <v>5.4299999999999997E-4</v>
      </c>
      <c r="AE72" s="22">
        <v>7.7200000000000001E-4</v>
      </c>
      <c r="AF72" s="22">
        <v>9.2400000000000002E-4</v>
      </c>
      <c r="AG72" s="22">
        <v>1.1670000000000001E-3</v>
      </c>
      <c r="AH72" s="22">
        <v>1.359E-3</v>
      </c>
      <c r="AI72" s="22">
        <v>1.537E-3</v>
      </c>
      <c r="AJ72" s="22">
        <v>1.89E-3</v>
      </c>
      <c r="AK72" s="22">
        <v>2.2520000000000001E-3</v>
      </c>
      <c r="AL72" s="22">
        <v>2.248E-3</v>
      </c>
    </row>
    <row r="73" spans="1:38" ht="12.75" customHeight="1" x14ac:dyDescent="0.25">
      <c r="A73" s="22">
        <v>2.6319999999999998E-3</v>
      </c>
      <c r="B73" s="22">
        <v>1.951E-3</v>
      </c>
      <c r="C73" s="22">
        <v>1.3940000000000001E-3</v>
      </c>
      <c r="D73" s="22">
        <v>9.2699999999999998E-4</v>
      </c>
      <c r="E73" s="22">
        <v>6.0700000000000001E-4</v>
      </c>
      <c r="F73" s="22">
        <v>4.0999999999999999E-4</v>
      </c>
      <c r="G73" s="22">
        <v>2.9300000000000002E-4</v>
      </c>
      <c r="H73" s="22">
        <v>1.06E-4</v>
      </c>
      <c r="I73" s="22">
        <v>7.9999999999999996E-6</v>
      </c>
      <c r="J73" s="22">
        <v>-1.4899999999999999E-4</v>
      </c>
      <c r="K73" s="22">
        <v>-2.7799999999999998E-4</v>
      </c>
      <c r="L73" s="22">
        <v>-2.5500000000000002E-4</v>
      </c>
      <c r="M73" s="22">
        <v>-3.9100000000000002E-4</v>
      </c>
      <c r="N73" s="22">
        <v>-5.1400000000000003E-4</v>
      </c>
      <c r="O73" s="22">
        <v>-5.6899999999999995E-4</v>
      </c>
      <c r="P73" s="22">
        <v>-5.5699999999999999E-4</v>
      </c>
      <c r="Q73" s="22">
        <v>-6.6E-4</v>
      </c>
      <c r="R73" s="22">
        <v>-6.8000000000000005E-4</v>
      </c>
      <c r="S73" s="22">
        <v>-5.9199999999999997E-4</v>
      </c>
      <c r="T73" s="22">
        <v>-5.1900000000000004E-4</v>
      </c>
      <c r="U73" s="22">
        <v>-5.0900000000000001E-4</v>
      </c>
      <c r="V73" s="22">
        <v>-3.6699999999999998E-4</v>
      </c>
      <c r="W73" s="22">
        <v>-2.5700000000000001E-4</v>
      </c>
      <c r="X73" s="22">
        <v>-2.0599999999999999E-4</v>
      </c>
      <c r="Y73" s="72">
        <v>0</v>
      </c>
      <c r="Z73" s="22">
        <v>5.3999999999999998E-5</v>
      </c>
      <c r="AA73" s="22">
        <v>2.2000000000000001E-4</v>
      </c>
      <c r="AB73" s="22">
        <v>4.0999999999999999E-4</v>
      </c>
      <c r="AC73" s="22">
        <v>5.1000000000000004E-4</v>
      </c>
      <c r="AD73" s="22">
        <v>6.0899999999999995E-4</v>
      </c>
      <c r="AE73" s="22">
        <v>8.2899999999999998E-4</v>
      </c>
      <c r="AF73" s="22">
        <v>9.9500000000000001E-4</v>
      </c>
      <c r="AG73" s="22">
        <v>1.261E-3</v>
      </c>
      <c r="AH73" s="22">
        <v>1.47E-3</v>
      </c>
      <c r="AI73" s="22">
        <v>1.6609999999999999E-3</v>
      </c>
      <c r="AJ73" s="22">
        <v>2.036E-3</v>
      </c>
      <c r="AK73" s="22">
        <v>2.4260000000000002E-3</v>
      </c>
      <c r="AL73" s="22">
        <v>2.3709999999999998E-3</v>
      </c>
    </row>
    <row r="74" spans="1:38" ht="12.75" customHeight="1" x14ac:dyDescent="0.25">
      <c r="A74" s="22">
        <v>2.8869999999999998E-3</v>
      </c>
      <c r="B74" s="22">
        <v>2.1689999999999999E-3</v>
      </c>
      <c r="C74" s="22">
        <v>1.591E-3</v>
      </c>
      <c r="D74" s="22">
        <v>1.134E-3</v>
      </c>
      <c r="E74" s="22">
        <v>8.2100000000000001E-4</v>
      </c>
      <c r="F74" s="22">
        <v>5.9199999999999997E-4</v>
      </c>
      <c r="G74" s="22">
        <v>4.26E-4</v>
      </c>
      <c r="H74" s="22">
        <v>2.8600000000000001E-4</v>
      </c>
      <c r="I74" s="22">
        <v>1.73E-4</v>
      </c>
      <c r="J74" s="22">
        <v>-6.9999999999999999E-6</v>
      </c>
      <c r="K74" s="22">
        <v>-1.74E-4</v>
      </c>
      <c r="L74" s="22">
        <v>-1.2400000000000001E-4</v>
      </c>
      <c r="M74" s="22">
        <v>-2.4699999999999999E-4</v>
      </c>
      <c r="N74" s="22">
        <v>-3.8099999999999999E-4</v>
      </c>
      <c r="O74" s="22">
        <v>-4.7600000000000002E-4</v>
      </c>
      <c r="P74" s="22">
        <v>-4.6999999999999999E-4</v>
      </c>
      <c r="Q74" s="22">
        <v>-5.4199999999999995E-4</v>
      </c>
      <c r="R74" s="22">
        <v>-5.8799999999999998E-4</v>
      </c>
      <c r="S74" s="22">
        <v>-5.2700000000000002E-4</v>
      </c>
      <c r="T74" s="22">
        <v>-4.57E-4</v>
      </c>
      <c r="U74" s="22">
        <v>-4.9299999999999995E-4</v>
      </c>
      <c r="V74" s="22">
        <v>-3.6000000000000002E-4</v>
      </c>
      <c r="W74" s="22">
        <v>-2.52E-4</v>
      </c>
      <c r="X74" s="22">
        <v>-2.5099999999999998E-4</v>
      </c>
      <c r="Y74" s="72">
        <v>0</v>
      </c>
      <c r="Z74" s="22">
        <v>4.0000000000000003E-5</v>
      </c>
      <c r="AA74" s="22">
        <v>1.7100000000000001E-4</v>
      </c>
      <c r="AB74" s="22">
        <v>3.3599999999999998E-4</v>
      </c>
      <c r="AC74" s="22">
        <v>4.8500000000000003E-4</v>
      </c>
      <c r="AD74" s="22">
        <v>5.6499999999999996E-4</v>
      </c>
      <c r="AE74" s="22">
        <v>8.0800000000000002E-4</v>
      </c>
      <c r="AF74" s="22">
        <v>9.9700000000000006E-4</v>
      </c>
      <c r="AG74" s="22">
        <v>1.227E-3</v>
      </c>
      <c r="AH74" s="22">
        <v>1.4530000000000001E-3</v>
      </c>
      <c r="AI74" s="22">
        <v>1.7049999999999999E-3</v>
      </c>
      <c r="AJ74" s="22">
        <v>2.0609999999999999E-3</v>
      </c>
      <c r="AK74" s="22">
        <v>2.48E-3</v>
      </c>
      <c r="AL74" s="22">
        <v>2.4359999999999998E-3</v>
      </c>
    </row>
    <row r="75" spans="1:38" ht="12.75" customHeight="1" x14ac:dyDescent="0.25">
      <c r="A75" s="22">
        <v>2.5990000000000002E-3</v>
      </c>
      <c r="B75" s="22">
        <v>1.916E-3</v>
      </c>
      <c r="C75" s="22">
        <v>1.3500000000000001E-3</v>
      </c>
      <c r="D75" s="22">
        <v>8.8800000000000001E-4</v>
      </c>
      <c r="E75" s="22">
        <v>6.0700000000000001E-4</v>
      </c>
      <c r="F75" s="22">
        <v>3.9800000000000002E-4</v>
      </c>
      <c r="G75" s="22">
        <v>2.7099999999999997E-4</v>
      </c>
      <c r="H75" s="22">
        <v>1.3999999999999999E-4</v>
      </c>
      <c r="I75" s="22">
        <v>1.2300000000000001E-4</v>
      </c>
      <c r="J75" s="22">
        <v>-6.0999999999999999E-5</v>
      </c>
      <c r="K75" s="22">
        <v>-1.92E-4</v>
      </c>
      <c r="L75" s="22">
        <v>-1.5699999999999999E-4</v>
      </c>
      <c r="M75" s="22">
        <v>-2.41E-4</v>
      </c>
      <c r="N75" s="22">
        <v>-4.0700000000000003E-4</v>
      </c>
      <c r="O75" s="22">
        <v>-4.2299999999999998E-4</v>
      </c>
      <c r="P75" s="22">
        <v>-4.66E-4</v>
      </c>
      <c r="Q75" s="22">
        <v>-5.2499999999999997E-4</v>
      </c>
      <c r="R75" s="22">
        <v>-5.5699999999999999E-4</v>
      </c>
      <c r="S75" s="22">
        <v>-4.8200000000000001E-4</v>
      </c>
      <c r="T75" s="22">
        <v>-4.17E-4</v>
      </c>
      <c r="U75" s="22">
        <v>-4.8999999999999998E-4</v>
      </c>
      <c r="V75" s="22">
        <v>-3.6000000000000002E-4</v>
      </c>
      <c r="W75" s="22">
        <v>-2.1800000000000001E-4</v>
      </c>
      <c r="X75" s="22">
        <v>-2.33E-4</v>
      </c>
      <c r="Y75" s="72">
        <v>0</v>
      </c>
      <c r="Z75" s="22">
        <v>8.6000000000000003E-5</v>
      </c>
      <c r="AA75" s="22">
        <v>2.0699999999999999E-4</v>
      </c>
      <c r="AB75" s="22">
        <v>4.0999999999999999E-4</v>
      </c>
      <c r="AC75" s="22">
        <v>5.7499999999999999E-4</v>
      </c>
      <c r="AD75" s="22">
        <v>6.2E-4</v>
      </c>
      <c r="AE75" s="22">
        <v>8.6499999999999999E-4</v>
      </c>
      <c r="AF75" s="22">
        <v>1.1169999999999999E-3</v>
      </c>
      <c r="AG75" s="22">
        <v>1.407E-3</v>
      </c>
      <c r="AH75" s="22">
        <v>1.665E-3</v>
      </c>
      <c r="AI75" s="22">
        <v>1.8829999999999999E-3</v>
      </c>
      <c r="AJ75" s="22">
        <v>2.2989999999999998E-3</v>
      </c>
      <c r="AK75" s="22">
        <v>2.7130000000000001E-3</v>
      </c>
      <c r="AL75" s="22">
        <v>2.6559999999999999E-3</v>
      </c>
    </row>
    <row r="76" spans="1:38" ht="12.75" customHeight="1" x14ac:dyDescent="0.25">
      <c r="A76" s="22">
        <v>2.016E-3</v>
      </c>
      <c r="B76" s="22">
        <v>1.3569999999999999E-3</v>
      </c>
      <c r="C76" s="22">
        <v>8.4699999999999999E-4</v>
      </c>
      <c r="D76" s="22">
        <v>4.0400000000000001E-4</v>
      </c>
      <c r="E76" s="22">
        <v>1.8699999999999999E-4</v>
      </c>
      <c r="F76" s="22">
        <v>1.9999999999999999E-6</v>
      </c>
      <c r="G76" s="22">
        <v>-8.5000000000000006E-5</v>
      </c>
      <c r="H76" s="22">
        <v>-2.4600000000000002E-4</v>
      </c>
      <c r="I76" s="22">
        <v>-2.4800000000000001E-4</v>
      </c>
      <c r="J76" s="22">
        <v>-4.08E-4</v>
      </c>
      <c r="K76" s="22">
        <v>-4.9200000000000003E-4</v>
      </c>
      <c r="L76" s="22">
        <v>-4.2900000000000002E-4</v>
      </c>
      <c r="M76" s="22">
        <v>-4.8500000000000003E-4</v>
      </c>
      <c r="N76" s="22">
        <v>-6.0599999999999998E-4</v>
      </c>
      <c r="O76" s="22">
        <v>-6.6600000000000003E-4</v>
      </c>
      <c r="P76" s="22">
        <v>-6.6299999999999996E-4</v>
      </c>
      <c r="Q76" s="22">
        <v>-6.9800000000000005E-4</v>
      </c>
      <c r="R76" s="22">
        <v>-6.9800000000000005E-4</v>
      </c>
      <c r="S76" s="22">
        <v>-5.7799999999999995E-4</v>
      </c>
      <c r="T76" s="22">
        <v>-5.2099999999999998E-4</v>
      </c>
      <c r="U76" s="22">
        <v>-5.3899999999999998E-4</v>
      </c>
      <c r="V76" s="22">
        <v>-3.9500000000000001E-4</v>
      </c>
      <c r="W76" s="22">
        <v>-2.22E-4</v>
      </c>
      <c r="X76" s="22">
        <v>-1.8200000000000001E-4</v>
      </c>
      <c r="Y76" s="72">
        <v>0</v>
      </c>
      <c r="Z76" s="22">
        <v>9.0000000000000006E-5</v>
      </c>
      <c r="AA76" s="22">
        <v>3.01E-4</v>
      </c>
      <c r="AB76" s="22">
        <v>5.0600000000000005E-4</v>
      </c>
      <c r="AC76" s="22">
        <v>6.9899999999999997E-4</v>
      </c>
      <c r="AD76" s="22">
        <v>8.1400000000000005E-4</v>
      </c>
      <c r="AE76" s="22">
        <v>1.07E-3</v>
      </c>
      <c r="AF76" s="22">
        <v>1.343E-3</v>
      </c>
      <c r="AG76" s="22">
        <v>1.58E-3</v>
      </c>
      <c r="AH76" s="22">
        <v>1.882E-3</v>
      </c>
      <c r="AI76" s="22">
        <v>2.1199999999999999E-3</v>
      </c>
      <c r="AJ76" s="22">
        <v>2.5209999999999998E-3</v>
      </c>
      <c r="AK76" s="22">
        <v>2.9759999999999999E-3</v>
      </c>
      <c r="AL76" s="22">
        <v>2.895E-3</v>
      </c>
    </row>
    <row r="77" spans="1:38" ht="12.75" customHeight="1" x14ac:dyDescent="0.25">
      <c r="A77" s="22">
        <v>1.9350000000000001E-3</v>
      </c>
      <c r="B77" s="22">
        <v>1.2589999999999999E-3</v>
      </c>
      <c r="C77" s="22">
        <v>7.18E-4</v>
      </c>
      <c r="D77" s="22">
        <v>3.3300000000000002E-4</v>
      </c>
      <c r="E77" s="22">
        <v>9.2999999999999997E-5</v>
      </c>
      <c r="F77" s="22">
        <v>-1.07E-4</v>
      </c>
      <c r="G77" s="22">
        <v>-1.9799999999999999E-4</v>
      </c>
      <c r="H77" s="22">
        <v>-3.0600000000000001E-4</v>
      </c>
      <c r="I77" s="22">
        <v>-3.6299999999999999E-4</v>
      </c>
      <c r="J77" s="22">
        <v>-4.6799999999999999E-4</v>
      </c>
      <c r="K77" s="22">
        <v>-5.1999999999999995E-4</v>
      </c>
      <c r="L77" s="22">
        <v>-4.9700000000000005E-4</v>
      </c>
      <c r="M77" s="22">
        <v>-5.7399999999999997E-4</v>
      </c>
      <c r="N77" s="22">
        <v>-7.0399999999999998E-4</v>
      </c>
      <c r="O77" s="22">
        <v>-7.0600000000000003E-4</v>
      </c>
      <c r="P77" s="22">
        <v>-7.7399999999999995E-4</v>
      </c>
      <c r="Q77" s="22">
        <v>-7.6199999999999998E-4</v>
      </c>
      <c r="R77" s="22">
        <v>-8.1899999999999996E-4</v>
      </c>
      <c r="S77" s="22">
        <v>-7.0899999999999999E-4</v>
      </c>
      <c r="T77" s="22">
        <v>-5.9400000000000002E-4</v>
      </c>
      <c r="U77" s="22">
        <v>-6.3299999999999999E-4</v>
      </c>
      <c r="V77" s="22">
        <v>-4.73E-4</v>
      </c>
      <c r="W77" s="22">
        <v>-3.4200000000000002E-4</v>
      </c>
      <c r="X77" s="22">
        <v>-2.9999999999999997E-4</v>
      </c>
      <c r="Y77" s="72">
        <v>0</v>
      </c>
      <c r="Z77" s="22">
        <v>3.8999999999999999E-5</v>
      </c>
      <c r="AA77" s="22">
        <v>2.1000000000000001E-4</v>
      </c>
      <c r="AB77" s="22">
        <v>5.2099999999999998E-4</v>
      </c>
      <c r="AC77" s="22">
        <v>6.5899999999999997E-4</v>
      </c>
      <c r="AD77" s="22">
        <v>8.0599999999999997E-4</v>
      </c>
      <c r="AE77" s="22">
        <v>1.077E-3</v>
      </c>
      <c r="AF77" s="22">
        <v>1.354E-3</v>
      </c>
      <c r="AG77" s="22">
        <v>1.6260000000000001E-3</v>
      </c>
      <c r="AH77" s="22">
        <v>1.915E-3</v>
      </c>
      <c r="AI77" s="22">
        <v>2.1299999999999999E-3</v>
      </c>
      <c r="AJ77" s="22">
        <v>2.6059999999999998E-3</v>
      </c>
      <c r="AK77" s="22">
        <v>2.9910000000000002E-3</v>
      </c>
      <c r="AL77" s="22">
        <v>2.8939999999999999E-3</v>
      </c>
    </row>
    <row r="78" spans="1:38" ht="12.75" customHeight="1" x14ac:dyDescent="0.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73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</row>
    <row r="79" spans="1:38" ht="12.7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 spans="1:38" ht="12.7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2.7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spans="1:38" ht="12.7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spans="1:38" ht="12.7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spans="1:38" ht="12.7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spans="1:38" ht="12.7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spans="1:38" ht="12.7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spans="1:38" ht="12.7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spans="1:38" ht="12.7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 spans="1:38" ht="12.7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 spans="1:38" ht="12.7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 spans="1:38" ht="12.7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 spans="1:38" ht="12.7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 spans="1:38" ht="12.7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 spans="1:38" ht="12.7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 spans="1:38" ht="12.7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 spans="1:38" ht="12.7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 spans="1:38" ht="12.7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 spans="1:38" ht="12.7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 spans="1:38" ht="12.7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 spans="1:38" ht="12.7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 spans="1:38" ht="12.7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 spans="1:38" ht="12.7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 spans="1:38" ht="12.7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 spans="1:38" ht="12.7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 spans="1:38" ht="12.7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 spans="1:38" ht="12.7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 spans="1:38" ht="12.7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 spans="1:38" ht="12.7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 spans="1:38" ht="12.7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 spans="1:38" ht="12.7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 spans="1:38" ht="12.7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 spans="1:38" ht="12.7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 spans="1:38" ht="12.7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 spans="1:38" ht="12.7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 spans="1:38" ht="12.7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 spans="1:38" ht="12.7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 spans="1:38" ht="12.7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 spans="1:38" ht="12.7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 spans="1:38" ht="12.7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 spans="1:38" ht="12.7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 spans="1:38" ht="12.7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 spans="1:38" ht="12.7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 spans="1:38" ht="12.7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 spans="1:38" ht="12.7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 spans="1:38" ht="12.7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 spans="1:38" ht="12.7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 spans="1:38" ht="12.7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 spans="1:38" ht="12.7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 spans="1:38" ht="12.7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 spans="1:38" ht="12.7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 spans="1:38" ht="12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 spans="1:38" ht="12.7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 spans="1:38" ht="12.7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 spans="1:38" ht="12.7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 spans="1:38" ht="12.7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 spans="1:38" ht="12.7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 spans="1:38" ht="12.7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 spans="1:38" ht="12.7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 spans="1:38" ht="12.7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 spans="1:38" ht="12.7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 spans="1:38" ht="12.7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 spans="1:38" ht="12.7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 spans="1:38" ht="12.7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 spans="1:38" ht="12.7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 spans="1:38" ht="12.7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 spans="1:38" ht="12.7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 spans="1:38" ht="12.7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 spans="1:38" ht="12.7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 spans="1:38" ht="12.7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 spans="1:38" ht="12.7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 spans="1:38" ht="12.7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 spans="1:38" ht="12.7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 spans="1:38" ht="12.7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 spans="1:38" ht="12.7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 spans="1:38" ht="12.7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 spans="1:38" ht="12.7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 spans="1:38" ht="12.7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 spans="1:38" ht="12.7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 spans="1:38" ht="12.7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 spans="1:38" ht="12.7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 spans="1:38" ht="12.7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 spans="1:38" ht="12.7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 spans="1:38" ht="12.7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 spans="1:38" ht="12.7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 spans="1:38" ht="12.7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 spans="1:38" ht="12.7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 spans="1:38" ht="12.7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 spans="1:38" ht="12.7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 spans="1:38" ht="12.7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 spans="1:38" ht="12.7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 spans="1:38" ht="12.7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 spans="1:38" ht="12.7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 spans="1:38" ht="12.7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 spans="1:38" ht="12.7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 spans="1:38" ht="12.7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 spans="1:38" ht="12.7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 spans="1:38" ht="12.7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 spans="1:38" ht="12.7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 spans="1:38" ht="12.7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 spans="1:38" ht="12.7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 spans="1:38" ht="12.7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 spans="1:38" ht="12.7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 spans="1:38" ht="12.7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 spans="1:38" ht="12.7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 spans="1:38" ht="12.7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 spans="1:38" ht="12.7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 spans="1:38" ht="12.7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 spans="1:38" ht="12.7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 spans="1:38" ht="12.7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 spans="1:38" ht="12.7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 spans="1:38" ht="12.7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 spans="1:38" ht="12.7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 spans="1:38" ht="12.7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 spans="1:38" ht="12.7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 spans="1:38" ht="12.7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 spans="1:38" ht="12.7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 spans="1:38" ht="12.7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 spans="1:38" ht="12.7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 spans="1:38" ht="12.7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 spans="1:38" ht="12.7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 spans="1:38" ht="12.7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 spans="1:38" ht="12.7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 spans="1:38" ht="12.7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 spans="1:38" ht="12.7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 spans="1:38" ht="12.7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 spans="1:38" ht="12.7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 spans="1:38" ht="12.7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 spans="1:38" ht="12.7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 spans="1:38" ht="12.7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 spans="1:38" ht="12.7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 spans="1:38" ht="12.7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 spans="1:38" ht="12.7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 spans="1:38" ht="12.7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 spans="1:38" ht="12.7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 spans="1:38" ht="12.7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 spans="1:38" ht="12.7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 spans="1:38" ht="12.7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 spans="1:38" ht="12.7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 spans="1:38" ht="12.7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 spans="1:38" ht="12.7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 spans="1:38" ht="12.7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 spans="1:38" ht="12.7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 spans="1:38" ht="12.7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 spans="1:38" ht="12.7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 spans="1:38" ht="12.7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 spans="1:38" ht="12.7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 spans="1:38" ht="12.7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 spans="1:38" ht="12.7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 spans="1:38" ht="12.7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 spans="1:38" ht="12.7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 spans="1:38" ht="12.7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 spans="1:38" ht="12.7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 spans="1:38" ht="12.7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 spans="1:38" ht="12.7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 spans="1:38" ht="12.7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 spans="1:38" ht="12.7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 spans="1:38" ht="12.7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 spans="1:38" ht="12.7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 spans="1:38" ht="12.7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 spans="1:38" ht="12.7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 spans="1:38" ht="12.7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 spans="1:38" ht="12.7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 spans="1:38" ht="12.7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 spans="1:38" ht="12.7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 spans="1:38" ht="12.7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 spans="1:38" ht="12.7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 spans="1:38" ht="12.7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 spans="1:38" ht="12.7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 spans="1:38" ht="12.7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 spans="1:38" ht="12.7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 spans="1:38" ht="12.7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 spans="1:38" ht="12.7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 spans="1:38" ht="12.7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 spans="1:38" ht="12.7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 spans="1:38" ht="12.7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 spans="1:38" ht="12.7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 spans="1:38" ht="12.7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 spans="1:38" ht="12.7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 spans="1:38" ht="12.7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 spans="1:38" ht="12.7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 spans="1:38" ht="12.7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 spans="1:38" ht="12.7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 spans="1:38" ht="12.7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 spans="1:38" ht="12.7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 spans="1:38" ht="12.7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 spans="1:38" ht="12.7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 spans="1:38" ht="12.7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 spans="1:38" ht="12.7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 spans="1:38" ht="12.7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 spans="1:38" ht="12.7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 spans="1:38" ht="12.7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 spans="1:38" ht="12.7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 spans="1:38" ht="12.7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 spans="1:38" ht="12.7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 spans="1:38" ht="12.7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 spans="1:38" ht="12.7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 spans="1:38" ht="12.7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 spans="1:38" ht="12.7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 spans="1:38" ht="12.7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 spans="1:38" ht="12.7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 spans="1:38" ht="12.7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 spans="1:38" ht="12.7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 spans="1:38" ht="12.7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 spans="1:38" ht="12.7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 spans="1:38" ht="12.7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 spans="1:38" ht="12.7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 spans="1:38" ht="12.7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 spans="1:38" ht="12.7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 spans="1:38" ht="12.7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 spans="1:38" ht="12.7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 spans="1:38" ht="12.7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 spans="1:38" ht="12.7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 spans="1:38" ht="12.7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 spans="1:38" ht="12.7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 spans="1:38" ht="12.7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 spans="1:38" ht="12.7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 spans="1:38" ht="12.7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 spans="1:38" ht="12.7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 spans="1:38" ht="12.7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 spans="1:38" ht="12.7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 spans="1:38" ht="12.7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 spans="1:38" ht="12.7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 spans="1:38" ht="12.7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 spans="1:38" ht="12.7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 spans="1:38" ht="12.7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 spans="1:38" ht="12.7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 spans="1:38" ht="12.7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 spans="1:38" ht="12.7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 spans="1:38" ht="12.7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 spans="1:38" ht="12.7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 spans="1:38" ht="12.7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 spans="1:38" ht="12.7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 spans="1:38" ht="12.7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 spans="1:38" ht="12.7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 spans="1:38" ht="12.7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 spans="1:38" ht="12.7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 spans="1:38" ht="12.7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 spans="1:38" ht="12.7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 spans="1:38" ht="12.7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 spans="1:38" ht="12.7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 spans="1:38" ht="12.7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 spans="1:38" ht="12.7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 spans="1:38" ht="12.7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 spans="1:38" ht="12.7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 spans="1:38" ht="12.7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 spans="1:38" ht="12.7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 spans="1:38" ht="12.7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 spans="1:38" ht="12.7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 spans="1:38" ht="12.7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 spans="1:38" ht="12.7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 spans="1:38" ht="12.7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 spans="1:38" ht="12.7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 spans="1:38" ht="12.7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 spans="1:38" ht="12.7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 spans="1:38" ht="12.7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 spans="1:38" ht="12.7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 spans="1:38" ht="12.7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 spans="1:38" ht="12.7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 spans="1:38" ht="12.7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 spans="1:38" ht="12.7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 spans="1:38" ht="12.7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 spans="1:38" ht="12.7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 spans="1:38" ht="12.7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 spans="1:38" ht="12.7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 spans="1:38" ht="12.7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 spans="1:38" ht="12.7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 spans="1:38" ht="12.7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 spans="1:38" ht="12.7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 spans="1:38" ht="12.7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 spans="1:38" ht="12.7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 spans="1:38" ht="12.7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 spans="1:38" ht="12.7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 spans="1:38" ht="12.7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 spans="1:38" ht="12.7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 spans="1:38" ht="12.7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 spans="1:38" ht="12.7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 spans="1:38" ht="12.7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 spans="1:38" ht="12.7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 spans="1:38" ht="12.7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 spans="1:38" ht="12.7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 spans="1:38" ht="12.7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 spans="1:38" ht="12.7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 spans="1:38" ht="12.7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 spans="1:38" ht="12.7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 spans="1:38" ht="12.7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 spans="1:38" ht="12.7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 spans="1:38" ht="12.7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 spans="1:38" ht="12.7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 spans="1:38" ht="12.7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 spans="1:38" ht="12.7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 spans="1:38" ht="12.7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 spans="1:38" ht="12.7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 spans="1:38" ht="12.7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 spans="1:38" ht="12.7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 spans="1:38" ht="12.7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 spans="1:38" ht="12.7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 spans="1:38" ht="12.7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 spans="1:38" ht="12.7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 spans="1:38" ht="12.7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 spans="1:38" ht="12.7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 spans="1:38" ht="12.7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 spans="1:38" ht="12.7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 spans="1:38" ht="12.7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 spans="1:38" ht="12.7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 spans="1:38" ht="12.7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 spans="1:38" ht="12.7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 spans="1:38" ht="12.7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 spans="1:38" ht="12.7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 spans="1:38" ht="12.7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 spans="1:38" ht="12.7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 spans="1:38" ht="12.7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 spans="1:38" ht="12.7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 spans="1:38" ht="12.7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 spans="1:38" ht="12.7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 spans="1:38" ht="12.7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 spans="1:38" ht="12.7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 spans="1:38" ht="12.7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 spans="1:38" ht="12.7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 spans="1:38" ht="12.7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 spans="1:38" ht="12.7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 spans="1:38" ht="12.7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 spans="1:38" ht="12.7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 spans="1:38" ht="12.7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 spans="1:38" ht="12.7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 spans="1:38" ht="12.7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 spans="1:38" ht="12.7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 spans="1:38" ht="12.7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 spans="1:38" ht="12.7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 spans="1:38" ht="12.7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 spans="1:38" ht="12.7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 spans="1:38" ht="12.7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 spans="1:38" ht="12.7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 spans="1:38" ht="12.7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 spans="1:38" ht="12.7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 spans="1:38" ht="12.7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 spans="1:38" ht="12.7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 spans="1:38" ht="12.7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 spans="1:38" ht="12.7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 spans="1:38" ht="12.7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 spans="1:38" ht="12.7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 spans="1:38" ht="12.7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 spans="1:38" ht="12.7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 spans="1:38" ht="12.7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 spans="1:38" ht="12.7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 spans="1:38" ht="12.7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 spans="1:38" ht="12.7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 spans="1:38" ht="12.7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 spans="1:38" ht="12.7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 spans="1:38" ht="12.7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 spans="1:38" ht="12.7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 spans="1:38" ht="12.7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 spans="1:38" ht="12.7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 spans="1:38" ht="12.7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 spans="1:38" ht="12.7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 spans="1:38" ht="12.7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 spans="1:38" ht="12.7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 spans="1:38" ht="12.7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 spans="1:38" ht="12.7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 spans="1:38" ht="12.7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 spans="1:38" ht="12.7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 spans="1:38" ht="12.7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 spans="1:38" ht="12.7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 spans="1:38" ht="12.7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 spans="1:38" ht="12.7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 spans="1:38" ht="12.7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 spans="1:38" ht="12.7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 spans="1:38" ht="12.7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 spans="1:38" ht="12.7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 spans="1:38" ht="12.7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 spans="1:38" ht="12.7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 spans="1:38" ht="12.7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 spans="1:38" ht="12.7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 spans="1:38" ht="12.7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 spans="1:38" ht="12.7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 spans="1:38" ht="12.7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 spans="1:38" ht="12.7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 spans="1:38" ht="12.7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 spans="1:38" ht="12.7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 spans="1:38" ht="12.7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 spans="1:38" ht="12.7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 spans="1:38" ht="12.7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 spans="1:38" ht="12.7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 spans="1:38" ht="12.7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 spans="1:38" ht="12.7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 spans="1:38" ht="12.7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 spans="1:38" ht="12.7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 spans="1:38" ht="12.7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 spans="1:38" ht="12.7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 spans="1:38" ht="12.7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 spans="1:38" ht="12.7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 spans="1:38" ht="12.7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 spans="1:38" ht="12.7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 spans="1:38" ht="12.7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 spans="1:38" ht="12.7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 spans="1:38" ht="12.7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 spans="1:38" ht="12.7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 spans="1:38" ht="12.7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 spans="1:38" ht="12.7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 spans="1:38" ht="12.7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 spans="1:38" ht="12.7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 spans="1:38" ht="12.7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 spans="1:38" ht="12.7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 spans="1:38" ht="12.7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 spans="1:38" ht="12.7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 spans="1:38" ht="12.7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 spans="1:38" ht="12.7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 spans="1:38" ht="12.7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 spans="1:38" ht="12.7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 spans="1:38" ht="12.7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 spans="1:38" ht="12.7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 spans="1:38" ht="12.7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 spans="1:38" ht="12.7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 spans="1:38" ht="12.7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 spans="1:38" ht="12.7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 spans="1:38" ht="12.7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 spans="1:38" ht="12.7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 spans="1:38" ht="12.7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 spans="1:38" ht="12.7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 spans="1:38" ht="12.7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 spans="1:38" ht="12.7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 spans="1:38" ht="12.7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 spans="1:38" ht="12.7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 spans="1:38" ht="12.7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 spans="1:38" ht="12.7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 spans="1:38" ht="12.7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 spans="1:38" ht="12.7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 spans="1:38" ht="12.7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 spans="1:38" ht="12.7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 spans="1:38" ht="12.7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 spans="1:38" ht="12.7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 spans="1:38" ht="12.7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 spans="1:38" ht="12.7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 spans="1:38" ht="12.7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 spans="1:38" ht="12.7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 spans="1:38" ht="12.7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 spans="1:38" ht="12.7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 spans="1:38" ht="12.7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 spans="1:38" ht="12.7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 spans="1:38" ht="12.7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 spans="1:38" ht="12.7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 spans="1:38" ht="12.7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 spans="1:38" ht="12.7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 spans="1:38" ht="12.7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 spans="1:38" ht="12.7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 spans="1:38" ht="12.7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 spans="1:38" ht="12.7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 spans="1:38" ht="12.7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 spans="1:38" ht="12.7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 spans="1:38" ht="12.7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 spans="1:38" ht="12.7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 spans="1:38" ht="12.7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 spans="1:38" ht="12.7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 spans="1:38" ht="12.7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 spans="1:38" ht="12.7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 spans="1:38" ht="12.7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 spans="1:38" ht="12.7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 spans="1:38" ht="12.7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 spans="1:38" ht="12.7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 spans="1:38" ht="12.7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 spans="1:38" ht="12.7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 spans="1:38" ht="12.7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 spans="1:38" ht="12.7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 spans="1:38" ht="12.7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 spans="1:38" ht="12.7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 spans="1:38" ht="12.7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 spans="1:38" ht="12.7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 spans="1:38" ht="12.7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 spans="1:38" ht="12.7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 spans="1:38" ht="12.7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 spans="1:38" ht="12.7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 spans="1:38" ht="12.7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 spans="1:38" ht="12.7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 spans="1:38" ht="12.7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 spans="1:38" ht="12.7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 spans="1:38" ht="12.7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 spans="1:38" ht="12.7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 spans="1:38" ht="12.7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 spans="1:38" ht="12.7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 spans="1:38" ht="12.7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 spans="1:38" ht="12.7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 spans="1:38" ht="12.7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 spans="1:38" ht="12.7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 spans="1:38" ht="12.7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 spans="1:38" ht="12.7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 spans="1:38" ht="12.7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 spans="1:38" ht="12.7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 spans="1:38" ht="12.7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 spans="1:38" ht="12.7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 spans="1:38" ht="12.7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 spans="1:38" ht="12.7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 spans="1:38" ht="12.7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 spans="1:38" ht="12.7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 spans="1:38" ht="12.7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 spans="1:38" ht="12.7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 spans="1:38" ht="12.7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 spans="1:38" ht="12.7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 spans="1:38" ht="12.7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 spans="1:38" ht="12.7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 spans="1:38" ht="12.7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 spans="1:38" ht="12.7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 spans="1:38" ht="12.7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 spans="1:38" ht="12.7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 spans="1:38" ht="12.7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 spans="1:38" ht="12.7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 spans="1:38" ht="12.7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 spans="1:38" ht="12.7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 spans="1:38" ht="12.7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 spans="1:38" ht="12.7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 spans="1:38" ht="12.7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 spans="1:38" ht="12.7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 spans="1:38" ht="12.7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 spans="1:38" ht="12.7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 spans="1:38" ht="12.7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 spans="1:38" ht="12.7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 spans="1:38" ht="12.7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 spans="1:38" ht="12.7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 spans="1:38" ht="12.7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 spans="1:38" ht="12.7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 spans="1:38" ht="12.7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 spans="1:38" ht="12.7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 spans="1:38" ht="12.7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 spans="1:38" ht="12.7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 spans="1:38" ht="12.7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 spans="1:38" ht="12.7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 spans="1:38" ht="12.7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 spans="1:38" ht="12.7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 spans="1:38" ht="12.7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 spans="1:38" ht="12.7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 spans="1:38" ht="12.7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 spans="1:38" ht="12.7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 spans="1:38" ht="12.7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 spans="1:38" ht="12.7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 spans="1:38" ht="12.7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 spans="1:38" ht="12.7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 spans="1:38" ht="12.7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 spans="1:38" ht="12.7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 spans="1:38" ht="12.7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 spans="1:38" ht="12.7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 spans="1:38" ht="12.7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 spans="1:38" ht="12.7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 spans="1:38" ht="12.7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 spans="1:38" ht="12.7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 spans="1:38" ht="12.7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 spans="1:38" ht="12.7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 spans="1:38" ht="12.7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 spans="1:38" ht="12.7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 spans="1:38" ht="12.7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 spans="1:38" ht="12.7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 spans="1:38" ht="12.7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 spans="1:38" ht="12.7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 spans="1:38" ht="12.7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 spans="1:38" ht="12.7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 spans="1:38" ht="12.7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 spans="1:38" ht="12.7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 spans="1:38" ht="12.7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 spans="1:38" ht="12.7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 spans="1:38" ht="12.7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 spans="1:38" ht="12.7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 spans="1:38" ht="12.7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 spans="1:38" ht="12.7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 spans="1:38" ht="12.7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 spans="1:38" ht="12.7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 spans="1:38" ht="12.7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 spans="1:38" ht="12.7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 spans="1:38" ht="12.7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 spans="1:38" ht="12.7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 spans="1:38" ht="12.7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 spans="1:38" ht="12.7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 spans="1:38" ht="12.7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 spans="1:38" ht="12.7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 spans="1:38" ht="12.7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 spans="1:38" ht="12.7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 spans="1:38" ht="12.7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 spans="1:38" ht="12.7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 spans="1:38" ht="12.7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 spans="1:38" ht="12.7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 spans="1:38" ht="12.7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 spans="1:38" ht="12.7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 spans="1:38" ht="12.7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 spans="1:38" ht="12.7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 spans="1:38" ht="12.7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 spans="1:38" ht="12.7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 spans="1:38" ht="12.7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 spans="1:38" ht="12.7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 spans="1:38" ht="12.7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 spans="1:38" ht="12.7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 spans="1:38" ht="12.7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 spans="1:38" ht="12.7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 spans="1:38" ht="12.7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 spans="1:38" ht="12.7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 spans="1:38" ht="12.7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 spans="1:38" ht="12.7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 spans="1:38" ht="12.7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 spans="1:38" ht="12.7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 spans="1:38" ht="12.7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 spans="1:38" ht="12.7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 spans="1:38" ht="12.7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 spans="1:38" ht="12.7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 spans="1:38" ht="12.7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 spans="1:38" ht="12.7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 spans="1:38" ht="12.7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 spans="1:38" ht="12.7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 spans="1:38" ht="12.7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 spans="1:38" ht="12.7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 spans="1:38" ht="12.7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 spans="1:38" ht="12.7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 spans="1:38" ht="12.7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 spans="1:38" ht="12.7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 spans="1:38" ht="12.7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 spans="1:38" ht="12.7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 spans="1:38" ht="12.7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 spans="1:38" ht="12.7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 spans="1:38" ht="12.7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 spans="1:38" ht="12.7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 spans="1:38" ht="12.7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 spans="1:38" ht="12.7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 spans="1:38" ht="12.7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 spans="1:38" ht="12.7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 spans="1:38" ht="12.7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 spans="1:38" ht="12.7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 spans="1:38" ht="12.7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 spans="1:38" ht="12.7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 spans="1:38" ht="12.7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 spans="1:38" ht="12.7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 spans="1:38" ht="12.7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 spans="1:38" ht="12.7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 spans="1:38" ht="12.7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 spans="1:38" ht="12.7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 spans="1:38" ht="12.7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 spans="1:38" ht="12.7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 spans="1:38" ht="12.7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 spans="1:38" ht="12.7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 spans="1:38" ht="12.7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 spans="1:38" ht="12.7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 spans="1:38" ht="12.7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 spans="1:38" ht="12.7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 spans="1:38" ht="12.7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 spans="1:38" ht="12.7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 spans="1:38" ht="12.7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 spans="1:38" ht="12.7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 spans="1:38" ht="12.7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 spans="1:38" ht="12.7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 spans="1:38" ht="12.7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 spans="1:38" ht="12.7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 spans="1:38" ht="12.7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 spans="1:38" ht="12.7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 spans="1:38" ht="12.7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 spans="1:38" ht="12.7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 spans="1:38" ht="12.7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 spans="1:38" ht="12.7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 spans="1:38" ht="12.7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 spans="1:38" ht="12.7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 spans="1:38" ht="12.7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 spans="1:38" ht="12.7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 spans="1:38" ht="12.7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 spans="1:38" ht="12.7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 spans="1:38" ht="12.7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 spans="1:38" ht="12.7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 spans="1:38" ht="12.7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 spans="1:38" ht="12.7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 spans="1:38" ht="12.7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 spans="1:38" ht="12.7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 spans="1:38" ht="12.7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 spans="1:38" ht="12.7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 spans="1:38" ht="12.7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 spans="1:38" ht="12.7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 spans="1:38" ht="12.7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 spans="1:38" ht="12.7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 spans="1:38" ht="12.7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 spans="1:38" ht="12.7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 spans="1:38" ht="12.7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 spans="1:38" ht="12.7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 spans="1:38" ht="12.7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 spans="1:38" ht="12.7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 spans="1:38" ht="12.7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 spans="1:38" ht="12.7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 spans="1:38" ht="12.7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 spans="1:38" ht="12.7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 spans="1:38" ht="12.7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 spans="1:38" ht="12.7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 spans="1:38" ht="12.7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 spans="1:38" ht="12.7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 spans="1:38" ht="12.7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 spans="1:38" ht="12.7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 spans="1:38" ht="12.7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 spans="1:38" ht="12.7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 spans="1:38" ht="12.7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 spans="1:38" ht="12.7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 spans="1:38" ht="12.7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 spans="1:38" ht="12.7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 spans="1:38" ht="12.7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 spans="1:38" ht="12.7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 spans="1:38" ht="12.7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 spans="1:38" ht="12.7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 spans="1:38" ht="12.7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 spans="1:38" ht="12.7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 spans="1:38" ht="12.7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 spans="1:38" ht="12.7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 spans="1:38" ht="12.7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 spans="1:38" ht="12.7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 spans="1:38" ht="12.7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 spans="1:38" ht="12.7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 spans="1:38" ht="12.7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 spans="1:38" ht="12.7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 spans="1:38" ht="12.7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 spans="1:38" ht="12.7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 spans="1:38" ht="12.7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 spans="1:38" ht="12.7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 spans="1:38" ht="12.7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 spans="1:38" ht="12.7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 spans="1:38" ht="12.7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 spans="1:38" ht="12.7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 spans="1:38" ht="12.7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 spans="1:38" ht="12.7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 spans="1:38" ht="12.7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 spans="1:38" ht="12.7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 spans="1:38" ht="12.7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 spans="1:38" ht="12.7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 spans="1:38" ht="12.7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 spans="1:38" ht="12.7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 spans="1:38" ht="12.7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 spans="1:38" ht="12.7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 spans="1:38" ht="12.7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 spans="1:38" ht="12.7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 spans="1:38" ht="12.7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 spans="1:38" ht="12.7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 spans="1:38" ht="12.7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 spans="1:38" ht="12.7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 spans="1:38" ht="12.7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 spans="1:38" ht="12.7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 spans="1:38" ht="12.7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 spans="1:38" ht="12.7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 spans="1:38" ht="12.7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 spans="1:38" ht="12.7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 spans="1:38" ht="12.7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 spans="1:38" ht="12.7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 spans="1:38" ht="12.7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 spans="1:38" ht="12.7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 spans="1:38" ht="12.7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 spans="1:38" ht="12.7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 spans="1:38" ht="12.7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 spans="1:38" ht="12.7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 spans="1:38" ht="12.7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 spans="1:38" ht="12.7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 spans="1:38" ht="12.7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 spans="1:38" ht="12.7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 spans="1:38" ht="12.7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 spans="1:38" ht="12.7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 spans="1:38" ht="12.7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 spans="1:38" ht="12.7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 spans="1:38" ht="12.7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 spans="1:38" ht="12.7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 spans="1:38" ht="12.7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 spans="1:38" ht="12.7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 spans="1:38" ht="12.7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 spans="1:38" ht="12.7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 spans="1:38" ht="12.7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 spans="1:38" ht="12.7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 spans="1:38" ht="12.7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 spans="1:38" ht="12.7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 spans="1:38" ht="12.7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 spans="1:38" ht="12.7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 spans="1:38" ht="12.7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 spans="1:38" ht="12.7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 spans="1:38" ht="12.7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 spans="1:38" ht="12.7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 spans="1:38" ht="12.7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 spans="1:38" ht="12.7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 spans="1:38" ht="12.7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 spans="1:38" ht="12.7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 spans="1:38" ht="12.7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 spans="1:38" ht="12.7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 spans="1:38" ht="12.7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 spans="1:38" ht="12.7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 spans="1:38" ht="12.7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 spans="1:38" ht="12.7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 spans="1:38" ht="12.7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 spans="1:38" ht="12.7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 spans="1:38" ht="12.7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 spans="1:38" ht="12.7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 spans="1:38" ht="12.7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 spans="1:38" ht="12.7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 spans="1:38" ht="12.7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 spans="1:38" ht="12.7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 spans="1:38" ht="12.7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 spans="1:38" ht="12.7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 spans="1:38" ht="12.7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 spans="1:38" ht="12.7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 spans="1:38" ht="12.7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 spans="1:38" ht="12.7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 spans="1:38" ht="12.7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 spans="1:38" ht="12.7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 spans="1:38" ht="12.7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 spans="1:38" ht="12.7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 spans="1:38" ht="12.7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 spans="1:38" ht="12.7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 spans="1:38" ht="12.7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 spans="1:38" ht="12.7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 spans="1:38" ht="12.7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 spans="1:38" ht="12.7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 spans="1:38" ht="12.7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 spans="1:38" ht="12.7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 spans="1:38" ht="12.7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 spans="1:38" ht="12.7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 spans="1:38" ht="12.7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 spans="1:38" ht="12.7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 spans="1:38" ht="12.7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 spans="1:38" ht="12.7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 spans="1:38" ht="12.7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 spans="1:38" ht="12.7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 spans="1:38" ht="12.7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 spans="1:38" ht="12.7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 spans="1:38" ht="12.7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 spans="1:38" ht="12.7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 spans="1:38" ht="12.7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 spans="1:38" ht="12.7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 spans="1:38" ht="12.7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 spans="1:38" ht="12.7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 spans="1:38" ht="12.7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 spans="1:38" ht="12.7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 spans="1:38" ht="12.7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 spans="1:38" ht="12.7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 spans="1:38" ht="12.7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 spans="1:38" ht="12.7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 spans="1:38" ht="12.7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 spans="1:38" ht="12.7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 spans="1:38" ht="12.7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 spans="1:38" ht="12.7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 spans="1:38" ht="12.7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 spans="1:38" ht="12.7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 spans="1:38" ht="12.7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 spans="1:38" ht="12.7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 spans="1:38" ht="12.7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 spans="1:38" ht="12.7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 spans="1:38" ht="12.7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 spans="1:38" ht="12.7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 spans="1:38" ht="12.7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 spans="1:38" ht="12.7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 spans="1:38" ht="12.7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 spans="1:38" ht="12.7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 spans="1:38" ht="12.7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 spans="1:38" ht="12.7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 spans="1:38" ht="12.7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 spans="1:38" ht="12.7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 spans="1:38" ht="12.7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 spans="1:38" ht="12.7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 spans="1:38" ht="12.7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 spans="1:38" ht="12.7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 spans="1:38" ht="12.7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 spans="1:38" ht="12.7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 spans="1:38" ht="12.7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 spans="1:38" ht="12.7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 spans="1:38" ht="12.7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 spans="1:38" ht="12.7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 spans="1:38" ht="12.7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 spans="1:38" ht="12.7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 spans="1:38" ht="12.7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 spans="1:38" ht="12.7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 spans="1:38" ht="12.7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 spans="1:38" ht="12.7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 spans="1:38" ht="12.7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 spans="1:38" ht="12.7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 spans="1:38" ht="12.7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 spans="1:38" ht="12.7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 spans="1:38" ht="12.7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 spans="1:38" ht="12.7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 spans="1:38" ht="12.7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 spans="1:38" ht="12.7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 spans="1:38" ht="12.7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 spans="1:38" ht="12.7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 spans="1:38" ht="12.7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 spans="1:38" ht="12.7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 spans="1:38" ht="12.7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 spans="1:38" ht="12.7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 spans="1:38" ht="12.7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 spans="1:38" ht="12.7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 spans="1:38" ht="12.7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 spans="1:38" ht="12.7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 spans="1:38" ht="12.7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 spans="1:38" ht="12.7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 spans="1:38" ht="12.7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 spans="1:38" ht="12.7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 spans="1:38" ht="12.7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 spans="1:38" ht="12.7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 spans="1:38" ht="12.7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 spans="1:38" ht="12.7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 spans="1:38" ht="12.7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 spans="1:38" ht="12.7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 spans="1:38" ht="12.7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 spans="1:38" ht="12.7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 spans="1:38" ht="12.7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 spans="1:38" ht="12.7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 spans="1:38" ht="12.7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 spans="1:38" ht="12.7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 spans="1:38" ht="12.7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 spans="1:38" ht="12.7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 spans="1:38" ht="12.7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 spans="1:38" ht="12.7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 spans="1:38" ht="12.7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 spans="1:38" ht="12.7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 spans="1:38" ht="12.7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 spans="1:38" ht="12.7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 spans="1:38" ht="12.7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 spans="1:38" ht="12.7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 spans="1:38" ht="12.7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 spans="1:38" ht="12.7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 spans="1:38" ht="12.7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 spans="1:38" ht="12.7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 spans="1:38" ht="12.7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 spans="1:38" ht="12.7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 spans="1:38" ht="12.7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 spans="1:38" ht="12.7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 spans="1:38" ht="12.7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 spans="1:38" ht="12.7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 spans="1:38" ht="12.7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 spans="1:38" ht="12.7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 spans="1:38" ht="12.7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 spans="1:38" ht="12.7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 spans="1:38" ht="12.7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 spans="1:38" ht="12.7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25" width="9.28515625" customWidth="1"/>
    <col min="26" max="26" width="9" customWidth="1"/>
    <col min="27" max="38" width="9.28515625" customWidth="1"/>
  </cols>
  <sheetData>
    <row r="1" spans="1:38" ht="12.75" customHeight="1" x14ac:dyDescent="0.2">
      <c r="A1" s="74">
        <v>-8.6680000000000004E-3</v>
      </c>
      <c r="B1" s="74">
        <v>-5.7340000000000004E-3</v>
      </c>
      <c r="C1" s="74">
        <v>-4.6930000000000001E-3</v>
      </c>
      <c r="D1" s="74">
        <v>-4.5110000000000003E-3</v>
      </c>
      <c r="E1" s="74">
        <v>-1.596E-3</v>
      </c>
      <c r="F1" s="74">
        <v>-5.1910000000000003E-3</v>
      </c>
      <c r="G1" s="74">
        <v>-4.3270000000000001E-3</v>
      </c>
      <c r="H1" s="74">
        <v>-7.1209999999999997E-3</v>
      </c>
      <c r="I1" s="74">
        <v>-6.6039999999999996E-3</v>
      </c>
      <c r="J1" s="74">
        <v>-6.6049999999999998E-3</v>
      </c>
      <c r="K1" s="74">
        <v>-5.7019999999999996E-3</v>
      </c>
      <c r="L1" s="74">
        <v>-6.1130000000000004E-3</v>
      </c>
      <c r="M1" s="74">
        <v>-6.5510000000000004E-3</v>
      </c>
      <c r="N1" s="74">
        <v>-4.3200000000000001E-3</v>
      </c>
      <c r="O1" s="74">
        <v>-2.0660000000000001E-3</v>
      </c>
      <c r="P1" s="74">
        <v>-2.9750000000000002E-3</v>
      </c>
      <c r="Q1" s="74">
        <v>-3.6189999999999998E-3</v>
      </c>
      <c r="R1" s="74">
        <v>-4.2389999999999997E-3</v>
      </c>
      <c r="S1" s="74">
        <v>-3.127E-3</v>
      </c>
      <c r="T1" s="74">
        <v>-2.8389999999999999E-3</v>
      </c>
      <c r="U1" s="74">
        <v>-2.647E-3</v>
      </c>
      <c r="V1" s="74">
        <v>-1.469E-3</v>
      </c>
      <c r="W1" s="74">
        <v>-3.6970000000000002E-3</v>
      </c>
      <c r="X1" s="74">
        <v>4.8000000000000001E-4</v>
      </c>
      <c r="Y1" s="74">
        <v>3.0699999999999998E-4</v>
      </c>
      <c r="Z1" s="74">
        <v>0</v>
      </c>
      <c r="AA1" s="74">
        <v>1.567E-3</v>
      </c>
      <c r="AB1" s="74">
        <v>3.8289999999999999E-3</v>
      </c>
      <c r="AC1" s="74">
        <v>4.3270000000000001E-3</v>
      </c>
      <c r="AD1" s="74">
        <v>5.0489999999999997E-3</v>
      </c>
      <c r="AE1" s="74">
        <v>4.6420000000000003E-3</v>
      </c>
      <c r="AF1" s="74">
        <v>8.4939999999999998E-3</v>
      </c>
      <c r="AG1" s="74">
        <v>8.1620000000000009E-3</v>
      </c>
      <c r="AH1" s="74">
        <v>7.5430000000000002E-3</v>
      </c>
      <c r="AI1" s="74">
        <v>7.6540000000000002E-3</v>
      </c>
      <c r="AJ1" s="74">
        <v>1.0732E-2</v>
      </c>
      <c r="AK1" s="74">
        <v>1.2722000000000001E-2</v>
      </c>
      <c r="AL1" s="74">
        <v>9.8119999999999995E-3</v>
      </c>
    </row>
    <row r="2" spans="1:38" ht="12.75" customHeight="1" x14ac:dyDescent="0.2">
      <c r="A2" s="74">
        <v>-4.7790000000000003E-3</v>
      </c>
      <c r="B2" s="74">
        <v>-2.918E-3</v>
      </c>
      <c r="C2" s="74">
        <v>-2.2279999999999999E-3</v>
      </c>
      <c r="D2" s="74">
        <v>-1.869E-3</v>
      </c>
      <c r="E2" s="74">
        <v>-3.0639999999999999E-3</v>
      </c>
      <c r="F2" s="74">
        <v>-2.7390000000000001E-3</v>
      </c>
      <c r="G2" s="74">
        <v>-3.9769999999999996E-3</v>
      </c>
      <c r="H2" s="74">
        <v>-4.6049999999999997E-3</v>
      </c>
      <c r="I2" s="74">
        <v>-3.2929999999999999E-3</v>
      </c>
      <c r="J2" s="74">
        <v>-5.1710000000000002E-3</v>
      </c>
      <c r="K2" s="74">
        <v>-4.5059999999999996E-3</v>
      </c>
      <c r="L2" s="74">
        <v>-5.4159999999999998E-3</v>
      </c>
      <c r="M2" s="74">
        <v>-6.0039999999999998E-3</v>
      </c>
      <c r="N2" s="74">
        <v>-3.7799999999999999E-3</v>
      </c>
      <c r="O2" s="74">
        <v>-4.3899999999999998E-3</v>
      </c>
      <c r="P2" s="74">
        <v>-4.7939999999999997E-3</v>
      </c>
      <c r="Q2" s="74">
        <v>-3.15E-3</v>
      </c>
      <c r="R2" s="74">
        <v>-4.908E-3</v>
      </c>
      <c r="S2" s="74">
        <v>-4.5620000000000001E-3</v>
      </c>
      <c r="T2" s="74">
        <v>-2.928E-3</v>
      </c>
      <c r="U2" s="74">
        <v>-2.4580000000000001E-3</v>
      </c>
      <c r="V2" s="74">
        <v>-2.7590000000000002E-3</v>
      </c>
      <c r="W2" s="74">
        <v>-3.673E-3</v>
      </c>
      <c r="X2" s="74">
        <v>-1.214E-3</v>
      </c>
      <c r="Y2" s="74">
        <v>-3.2429999999999998E-3</v>
      </c>
      <c r="Z2" s="74">
        <v>0</v>
      </c>
      <c r="AA2" s="74">
        <v>2.9399999999999999E-4</v>
      </c>
      <c r="AB2" s="74">
        <v>1.624E-3</v>
      </c>
      <c r="AC2" s="74">
        <v>2.6700000000000001E-3</v>
      </c>
      <c r="AD2" s="74">
        <v>4.0150000000000003E-3</v>
      </c>
      <c r="AE2" s="74">
        <v>3.3579999999999999E-3</v>
      </c>
      <c r="AF2" s="74">
        <v>4.0390000000000001E-3</v>
      </c>
      <c r="AG2" s="74">
        <v>4.9579999999999997E-3</v>
      </c>
      <c r="AH2" s="74">
        <v>4.7130000000000002E-3</v>
      </c>
      <c r="AI2" s="74">
        <v>5.3829999999999998E-3</v>
      </c>
      <c r="AJ2" s="74">
        <v>7.6439999999999998E-3</v>
      </c>
      <c r="AK2" s="74">
        <v>9.5390000000000006E-3</v>
      </c>
      <c r="AL2" s="74">
        <v>7.4749999999999999E-3</v>
      </c>
    </row>
    <row r="3" spans="1:38" ht="12.75" customHeight="1" x14ac:dyDescent="0.2">
      <c r="A3" s="74">
        <v>1.74E-4</v>
      </c>
      <c r="B3" s="74">
        <v>2.8570000000000002E-3</v>
      </c>
      <c r="C3" s="74">
        <v>2.653E-3</v>
      </c>
      <c r="D3" s="74">
        <v>1.3359999999999999E-3</v>
      </c>
      <c r="E3" s="74">
        <v>2.7659999999999998E-3</v>
      </c>
      <c r="F3" s="74">
        <v>-1.2E-5</v>
      </c>
      <c r="G3" s="74">
        <v>1.6280000000000001E-3</v>
      </c>
      <c r="H3" s="74">
        <v>-1.14E-3</v>
      </c>
      <c r="I3" s="74">
        <v>-1.6899999999999999E-4</v>
      </c>
      <c r="J3" s="74">
        <v>-2.2300000000000002E-3</v>
      </c>
      <c r="K3" s="74">
        <v>-6.2600000000000004E-4</v>
      </c>
      <c r="L3" s="74">
        <v>-1.4450000000000001E-3</v>
      </c>
      <c r="M3" s="74">
        <v>-3.382E-3</v>
      </c>
      <c r="N3" s="74">
        <v>1.8200000000000001E-4</v>
      </c>
      <c r="O3" s="74">
        <v>-7.5100000000000004E-4</v>
      </c>
      <c r="P3" s="74">
        <v>-1.0300000000000001E-3</v>
      </c>
      <c r="Q3" s="74">
        <v>-2.2130000000000001E-3</v>
      </c>
      <c r="R3" s="74">
        <v>-8.5899999999999995E-4</v>
      </c>
      <c r="S3" s="74">
        <v>-2.8189999999999999E-3</v>
      </c>
      <c r="T3" s="74">
        <v>-7.76E-4</v>
      </c>
      <c r="U3" s="74">
        <v>-3.6299999999999999E-4</v>
      </c>
      <c r="V3" s="74">
        <v>-2.2669999999999999E-3</v>
      </c>
      <c r="W3" s="74">
        <v>-1.957E-3</v>
      </c>
      <c r="X3" s="74">
        <v>6.4000000000000005E-4</v>
      </c>
      <c r="Y3" s="74">
        <v>-4.4499999999999997E-4</v>
      </c>
      <c r="Z3" s="74">
        <v>0</v>
      </c>
      <c r="AA3" s="74">
        <v>1.1839999999999999E-3</v>
      </c>
      <c r="AB3" s="74">
        <v>2.8089999999999999E-3</v>
      </c>
      <c r="AC3" s="74">
        <v>3.3479999999999998E-3</v>
      </c>
      <c r="AD3" s="74">
        <v>4.5859999999999998E-3</v>
      </c>
      <c r="AE3" s="74">
        <v>3.686E-3</v>
      </c>
      <c r="AF3" s="74">
        <v>5.7549999999999997E-3</v>
      </c>
      <c r="AG3" s="74">
        <v>5.8149999999999999E-3</v>
      </c>
      <c r="AH3" s="74">
        <v>6.777E-3</v>
      </c>
      <c r="AI3" s="74">
        <v>7.6270000000000001E-3</v>
      </c>
      <c r="AJ3" s="74">
        <v>7.43E-3</v>
      </c>
      <c r="AK3" s="74">
        <v>9.7769999999999992E-3</v>
      </c>
      <c r="AL3" s="74">
        <v>8.5579999999999996E-3</v>
      </c>
    </row>
    <row r="4" spans="1:38" ht="12.75" customHeight="1" x14ac:dyDescent="0.2">
      <c r="A4" s="74">
        <v>4.7679999999999997E-3</v>
      </c>
      <c r="B4" s="74">
        <v>6.0800000000000003E-3</v>
      </c>
      <c r="C4" s="74">
        <v>5.751E-3</v>
      </c>
      <c r="D4" s="74">
        <v>5.4060000000000002E-3</v>
      </c>
      <c r="E4" s="74">
        <v>5.3629999999999997E-3</v>
      </c>
      <c r="F4" s="74">
        <v>2.8779999999999999E-3</v>
      </c>
      <c r="G4" s="74">
        <v>2.5279999999999999E-3</v>
      </c>
      <c r="H4" s="74">
        <v>1.0380000000000001E-3</v>
      </c>
      <c r="I4" s="74">
        <v>1.3879999999999999E-3</v>
      </c>
      <c r="J4" s="74">
        <v>3.6699999999999998E-4</v>
      </c>
      <c r="K4" s="74">
        <v>3.4499999999999998E-4</v>
      </c>
      <c r="L4" s="74">
        <v>3.7800000000000003E-4</v>
      </c>
      <c r="M4" s="74">
        <v>-1.6249999999999999E-3</v>
      </c>
      <c r="N4" s="74">
        <v>2.8E-5</v>
      </c>
      <c r="O4" s="74">
        <v>7.8600000000000002E-4</v>
      </c>
      <c r="P4" s="74">
        <v>-4.3199999999999998E-4</v>
      </c>
      <c r="Q4" s="74">
        <v>-1.047E-3</v>
      </c>
      <c r="R4" s="74">
        <v>-1.681E-3</v>
      </c>
      <c r="S4" s="74">
        <v>-1.4139999999999999E-3</v>
      </c>
      <c r="T4" s="74">
        <v>-1.9999999999999999E-6</v>
      </c>
      <c r="U4" s="74">
        <v>-2.2490000000000001E-3</v>
      </c>
      <c r="V4" s="74">
        <v>-1.5410000000000001E-3</v>
      </c>
      <c r="W4" s="74">
        <v>-2.1689999999999999E-3</v>
      </c>
      <c r="X4" s="74">
        <v>-6.3500000000000004E-4</v>
      </c>
      <c r="Y4" s="74">
        <v>-1.3619999999999999E-3</v>
      </c>
      <c r="Z4" s="74">
        <v>0</v>
      </c>
      <c r="AA4" s="74">
        <v>-1.9000000000000001E-4</v>
      </c>
      <c r="AB4" s="74">
        <v>9.8400000000000007E-4</v>
      </c>
      <c r="AC4" s="74">
        <v>1.841E-3</v>
      </c>
      <c r="AD4" s="74">
        <v>2.5769999999999999E-3</v>
      </c>
      <c r="AE4" s="74">
        <v>2.1259999999999999E-3</v>
      </c>
      <c r="AF4" s="74">
        <v>3.4949999999999998E-3</v>
      </c>
      <c r="AG4" s="74">
        <v>3.9870000000000001E-3</v>
      </c>
      <c r="AH4" s="74">
        <v>3.3909999999999999E-3</v>
      </c>
      <c r="AI4" s="74">
        <v>3.3960000000000001E-3</v>
      </c>
      <c r="AJ4" s="74">
        <v>5.6109999999999997E-3</v>
      </c>
      <c r="AK4" s="74">
        <v>6.1089999999999998E-3</v>
      </c>
      <c r="AL4" s="74">
        <v>5.1380000000000002E-3</v>
      </c>
    </row>
    <row r="5" spans="1:38" ht="12.75" customHeight="1" x14ac:dyDescent="0.2">
      <c r="A5" s="74">
        <v>9.3179999999999999E-3</v>
      </c>
      <c r="B5" s="74">
        <v>9.6450000000000008E-3</v>
      </c>
      <c r="C5" s="74">
        <v>8.9350000000000002E-3</v>
      </c>
      <c r="D5" s="74">
        <v>7.4409999999999997E-3</v>
      </c>
      <c r="E5" s="74">
        <v>7.3959999999999998E-3</v>
      </c>
      <c r="F5" s="74">
        <v>6.0980000000000001E-3</v>
      </c>
      <c r="G5" s="74">
        <v>5.117E-3</v>
      </c>
      <c r="H5" s="74">
        <v>3.65E-3</v>
      </c>
      <c r="I5" s="74">
        <v>4.4650000000000002E-3</v>
      </c>
      <c r="J5" s="74">
        <v>3.3440000000000002E-3</v>
      </c>
      <c r="K5" s="74">
        <v>3.6080000000000001E-3</v>
      </c>
      <c r="L5" s="74">
        <v>1.9289999999999999E-3</v>
      </c>
      <c r="M5" s="74">
        <v>4.0499999999999998E-4</v>
      </c>
      <c r="N5" s="74">
        <v>2.2980000000000001E-3</v>
      </c>
      <c r="O5" s="74">
        <v>2.4139999999999999E-3</v>
      </c>
      <c r="P5" s="74">
        <v>2.2910000000000001E-3</v>
      </c>
      <c r="Q5" s="74">
        <v>1.4760000000000001E-3</v>
      </c>
      <c r="R5" s="74">
        <v>8.3999999999999995E-5</v>
      </c>
      <c r="S5" s="74">
        <v>-1.5100000000000001E-4</v>
      </c>
      <c r="T5" s="74">
        <v>3.0299999999999999E-4</v>
      </c>
      <c r="U5" s="74">
        <v>9.6599999999999995E-4</v>
      </c>
      <c r="V5" s="74">
        <v>-6.3E-5</v>
      </c>
      <c r="W5" s="74">
        <v>5.3000000000000001E-5</v>
      </c>
      <c r="X5" s="74">
        <v>1.5100000000000001E-4</v>
      </c>
      <c r="Y5" s="74">
        <v>-6.1600000000000001E-4</v>
      </c>
      <c r="Z5" s="74">
        <v>0</v>
      </c>
      <c r="AA5" s="74">
        <v>8.8000000000000003E-4</v>
      </c>
      <c r="AB5" s="74">
        <v>1.8910000000000001E-3</v>
      </c>
      <c r="AC5" s="74">
        <v>3.3349999999999999E-3</v>
      </c>
      <c r="AD5" s="74">
        <v>2.5799999999999998E-3</v>
      </c>
      <c r="AE5" s="74">
        <v>2.336E-3</v>
      </c>
      <c r="AF5" s="74">
        <v>3.5569999999999998E-3</v>
      </c>
      <c r="AG5" s="74">
        <v>2.6589999999999999E-3</v>
      </c>
      <c r="AH5" s="74">
        <v>3.9550000000000002E-3</v>
      </c>
      <c r="AI5" s="74">
        <v>3.5609999999999999E-3</v>
      </c>
      <c r="AJ5" s="74">
        <v>5.1219999999999998E-3</v>
      </c>
      <c r="AK5" s="74">
        <v>5.9909999999999998E-3</v>
      </c>
      <c r="AL5" s="74">
        <v>4.2960000000000003E-3</v>
      </c>
    </row>
    <row r="6" spans="1:38" ht="12.75" customHeight="1" x14ac:dyDescent="0.2">
      <c r="A6" s="74">
        <v>1.2435E-2</v>
      </c>
      <c r="B6" s="74">
        <v>1.2729000000000001E-2</v>
      </c>
      <c r="C6" s="74">
        <v>1.1483999999999999E-2</v>
      </c>
      <c r="D6" s="74">
        <v>1.0159E-2</v>
      </c>
      <c r="E6" s="74">
        <v>9.2499999999999995E-3</v>
      </c>
      <c r="F6" s="74">
        <v>7.3439999999999998E-3</v>
      </c>
      <c r="G6" s="74">
        <v>6.7089999999999997E-3</v>
      </c>
      <c r="H6" s="74">
        <v>4.4460000000000003E-3</v>
      </c>
      <c r="I6" s="74">
        <v>4.8739999999999999E-3</v>
      </c>
      <c r="J6" s="74">
        <v>3.2529999999999998E-3</v>
      </c>
      <c r="K6" s="74">
        <v>3.7529999999999998E-3</v>
      </c>
      <c r="L6" s="74">
        <v>3.0630000000000002E-3</v>
      </c>
      <c r="M6" s="74">
        <v>1.585E-3</v>
      </c>
      <c r="N6" s="74">
        <v>2.7499999999999998E-3</v>
      </c>
      <c r="O6" s="74">
        <v>2.2959999999999999E-3</v>
      </c>
      <c r="P6" s="74">
        <v>1.0560000000000001E-3</v>
      </c>
      <c r="Q6" s="74">
        <v>9.990000000000001E-4</v>
      </c>
      <c r="R6" s="74">
        <v>9.9500000000000001E-4</v>
      </c>
      <c r="S6" s="74">
        <v>2.0599999999999999E-4</v>
      </c>
      <c r="T6" s="74">
        <v>-3.6600000000000001E-4</v>
      </c>
      <c r="U6" s="74">
        <v>-1.005E-3</v>
      </c>
      <c r="V6" s="74">
        <v>-1.145E-3</v>
      </c>
      <c r="W6" s="74">
        <v>-1.3190000000000001E-3</v>
      </c>
      <c r="X6" s="74">
        <v>2.5999999999999998E-4</v>
      </c>
      <c r="Y6" s="74">
        <v>-1.7910000000000001E-3</v>
      </c>
      <c r="Z6" s="74">
        <v>0</v>
      </c>
      <c r="AA6" s="74">
        <v>-9.5E-4</v>
      </c>
      <c r="AB6" s="74">
        <v>-2.1599999999999999E-4</v>
      </c>
      <c r="AC6" s="74">
        <v>-4.8899999999999996E-4</v>
      </c>
      <c r="AD6" s="74">
        <v>7.6099999999999996E-4</v>
      </c>
      <c r="AE6" s="74">
        <v>-7.3700000000000002E-4</v>
      </c>
      <c r="AF6" s="74">
        <v>1.253E-3</v>
      </c>
      <c r="AG6" s="74">
        <v>8.3999999999999995E-5</v>
      </c>
      <c r="AH6" s="74">
        <v>1.273E-3</v>
      </c>
      <c r="AI6" s="74">
        <v>1.688E-3</v>
      </c>
      <c r="AJ6" s="74">
        <v>1.9949999999999998E-3</v>
      </c>
      <c r="AK6" s="74">
        <v>3.46E-3</v>
      </c>
      <c r="AL6" s="74">
        <v>2.5019999999999999E-3</v>
      </c>
    </row>
    <row r="7" spans="1:38" ht="12.75" customHeight="1" x14ac:dyDescent="0.2">
      <c r="A7" s="74">
        <v>1.3618E-2</v>
      </c>
      <c r="B7" s="74">
        <v>1.4456E-2</v>
      </c>
      <c r="C7" s="74">
        <v>1.2929E-2</v>
      </c>
      <c r="D7" s="74">
        <v>1.1413E-2</v>
      </c>
      <c r="E7" s="74">
        <v>1.0741000000000001E-2</v>
      </c>
      <c r="F7" s="74">
        <v>9.2329999999999999E-3</v>
      </c>
      <c r="G7" s="74">
        <v>8.7089999999999997E-3</v>
      </c>
      <c r="H7" s="74">
        <v>7.1279999999999998E-3</v>
      </c>
      <c r="I7" s="74">
        <v>6.4570000000000001E-3</v>
      </c>
      <c r="J7" s="74">
        <v>6.6579999999999999E-3</v>
      </c>
      <c r="K7" s="74">
        <v>5.5500000000000002E-3</v>
      </c>
      <c r="L7" s="74">
        <v>4.6820000000000004E-3</v>
      </c>
      <c r="M7" s="74">
        <v>3.055E-3</v>
      </c>
      <c r="N7" s="74">
        <v>5.1390000000000003E-3</v>
      </c>
      <c r="O7" s="74">
        <v>2.9849999999999998E-3</v>
      </c>
      <c r="P7" s="74">
        <v>3.3319999999999999E-3</v>
      </c>
      <c r="Q7" s="74">
        <v>1.9959999999999999E-3</v>
      </c>
      <c r="R7" s="74">
        <v>1.1529999999999999E-3</v>
      </c>
      <c r="S7" s="74">
        <v>1.1310000000000001E-3</v>
      </c>
      <c r="T7" s="74">
        <v>1.763E-3</v>
      </c>
      <c r="U7" s="74">
        <v>1.263E-3</v>
      </c>
      <c r="V7" s="74">
        <v>-2.34E-4</v>
      </c>
      <c r="W7" s="74">
        <v>-2.24E-4</v>
      </c>
      <c r="X7" s="74">
        <v>6.69E-4</v>
      </c>
      <c r="Y7" s="74">
        <v>-1.5300000000000001E-4</v>
      </c>
      <c r="Z7" s="74">
        <v>0</v>
      </c>
      <c r="AA7" s="74">
        <v>7.2999999999999996E-4</v>
      </c>
      <c r="AB7" s="74">
        <v>7.9699999999999997E-4</v>
      </c>
      <c r="AC7" s="74">
        <v>1.9350000000000001E-3</v>
      </c>
      <c r="AD7" s="74">
        <v>1.6379999999999999E-3</v>
      </c>
      <c r="AE7" s="74">
        <v>1.6639999999999999E-3</v>
      </c>
      <c r="AF7" s="74">
        <v>2.0140000000000002E-3</v>
      </c>
      <c r="AG7" s="74">
        <v>1.7489999999999999E-3</v>
      </c>
      <c r="AH7" s="74">
        <v>1.245E-3</v>
      </c>
      <c r="AI7" s="74">
        <v>1.586E-3</v>
      </c>
      <c r="AJ7" s="74">
        <v>2.862E-3</v>
      </c>
      <c r="AK7" s="74">
        <v>3.3E-3</v>
      </c>
      <c r="AL7" s="74">
        <v>2.643E-3</v>
      </c>
    </row>
    <row r="8" spans="1:38" ht="12.75" customHeight="1" x14ac:dyDescent="0.2">
      <c r="A8" s="74">
        <v>1.55E-2</v>
      </c>
      <c r="B8" s="74">
        <v>1.6313999999999999E-2</v>
      </c>
      <c r="C8" s="74">
        <v>1.5008000000000001E-2</v>
      </c>
      <c r="D8" s="74">
        <v>1.3453E-2</v>
      </c>
      <c r="E8" s="74">
        <v>1.1861999999999999E-2</v>
      </c>
      <c r="F8" s="74">
        <v>1.0659E-2</v>
      </c>
      <c r="G8" s="74">
        <v>9.7389999999999994E-3</v>
      </c>
      <c r="H8" s="74">
        <v>8.0820000000000006E-3</v>
      </c>
      <c r="I8" s="74">
        <v>8.0859999999999994E-3</v>
      </c>
      <c r="J8" s="74">
        <v>6.5690000000000002E-3</v>
      </c>
      <c r="K8" s="74">
        <v>7.0899999999999999E-3</v>
      </c>
      <c r="L8" s="74">
        <v>5.5160000000000001E-3</v>
      </c>
      <c r="M8" s="74">
        <v>5.0400000000000002E-3</v>
      </c>
      <c r="N8" s="74">
        <v>5.2139999999999999E-3</v>
      </c>
      <c r="O8" s="74">
        <v>4.6810000000000003E-3</v>
      </c>
      <c r="P8" s="74">
        <v>3.8470000000000002E-3</v>
      </c>
      <c r="Q8" s="74">
        <v>3.4819999999999999E-3</v>
      </c>
      <c r="R8" s="74">
        <v>2.715E-3</v>
      </c>
      <c r="S8" s="74">
        <v>2.2820000000000002E-3</v>
      </c>
      <c r="T8" s="74">
        <v>2.2439999999999999E-3</v>
      </c>
      <c r="U8" s="74">
        <v>1.7619999999999999E-3</v>
      </c>
      <c r="V8" s="74">
        <v>8.7000000000000001E-4</v>
      </c>
      <c r="W8" s="74">
        <v>4.75E-4</v>
      </c>
      <c r="X8" s="74">
        <v>1.3389999999999999E-3</v>
      </c>
      <c r="Y8" s="74">
        <v>1.27E-4</v>
      </c>
      <c r="Z8" s="74">
        <v>0</v>
      </c>
      <c r="AA8" s="74">
        <v>2.3E-5</v>
      </c>
      <c r="AB8" s="74">
        <v>1.323E-3</v>
      </c>
      <c r="AC8" s="74">
        <v>1.0039999999999999E-3</v>
      </c>
      <c r="AD8" s="74">
        <v>1.91E-3</v>
      </c>
      <c r="AE8" s="74">
        <v>1.0169999999999999E-3</v>
      </c>
      <c r="AF8" s="74">
        <v>1.201E-3</v>
      </c>
      <c r="AG8" s="74">
        <v>6.1300000000000005E-4</v>
      </c>
      <c r="AH8" s="74">
        <v>1.2979999999999999E-3</v>
      </c>
      <c r="AI8" s="74">
        <v>1.472E-3</v>
      </c>
      <c r="AJ8" s="74">
        <v>1.9580000000000001E-3</v>
      </c>
      <c r="AK8" s="74">
        <v>3.4190000000000002E-3</v>
      </c>
      <c r="AL8" s="74">
        <v>2.2070000000000002E-3</v>
      </c>
    </row>
    <row r="9" spans="1:38" ht="12.75" customHeight="1" x14ac:dyDescent="0.2">
      <c r="A9" s="74">
        <v>1.5834999999999998E-2</v>
      </c>
      <c r="B9" s="74">
        <v>1.6854000000000001E-2</v>
      </c>
      <c r="C9" s="74">
        <v>1.6343E-2</v>
      </c>
      <c r="D9" s="74">
        <v>1.4415000000000001E-2</v>
      </c>
      <c r="E9" s="74">
        <v>1.3578E-2</v>
      </c>
      <c r="F9" s="74">
        <v>1.1401E-2</v>
      </c>
      <c r="G9" s="74">
        <v>1.0602E-2</v>
      </c>
      <c r="H9" s="74">
        <v>8.9040000000000005E-3</v>
      </c>
      <c r="I9" s="74">
        <v>9.2160000000000002E-3</v>
      </c>
      <c r="J9" s="74">
        <v>7.2129999999999998E-3</v>
      </c>
      <c r="K9" s="74">
        <v>6.9890000000000004E-3</v>
      </c>
      <c r="L9" s="74">
        <v>5.8500000000000002E-3</v>
      </c>
      <c r="M9" s="74">
        <v>4.6490000000000004E-3</v>
      </c>
      <c r="N9" s="74">
        <v>5.202E-3</v>
      </c>
      <c r="O9" s="74">
        <v>4.581E-3</v>
      </c>
      <c r="P9" s="74">
        <v>3.7799999999999999E-3</v>
      </c>
      <c r="Q9" s="74">
        <v>2.6740000000000002E-3</v>
      </c>
      <c r="R9" s="74">
        <v>2.4529999999999999E-3</v>
      </c>
      <c r="S9" s="74">
        <v>1.5839999999999999E-3</v>
      </c>
      <c r="T9" s="74">
        <v>1.732E-3</v>
      </c>
      <c r="U9" s="74">
        <v>8.6700000000000004E-4</v>
      </c>
      <c r="V9" s="74">
        <v>3.3500000000000001E-4</v>
      </c>
      <c r="W9" s="74">
        <v>-3.3700000000000001E-4</v>
      </c>
      <c r="X9" s="74">
        <v>-2.0900000000000001E-4</v>
      </c>
      <c r="Y9" s="74">
        <v>-7.36E-4</v>
      </c>
      <c r="Z9" s="74">
        <v>0</v>
      </c>
      <c r="AA9" s="74">
        <v>-5.2300000000000003E-4</v>
      </c>
      <c r="AB9" s="74">
        <v>3.6999999999999998E-5</v>
      </c>
      <c r="AC9" s="74">
        <v>2.2100000000000001E-4</v>
      </c>
      <c r="AD9" s="74">
        <v>4.0999999999999999E-4</v>
      </c>
      <c r="AE9" s="74">
        <v>-1.2400000000000001E-4</v>
      </c>
      <c r="AF9" s="74">
        <v>5.22E-4</v>
      </c>
      <c r="AG9" s="74">
        <v>-2.0999999999999999E-5</v>
      </c>
      <c r="AH9" s="74">
        <v>-2.8499999999999999E-4</v>
      </c>
      <c r="AI9" s="74">
        <v>1.73E-4</v>
      </c>
      <c r="AJ9" s="74">
        <v>4.44E-4</v>
      </c>
      <c r="AK9" s="74">
        <v>1.0839999999999999E-3</v>
      </c>
      <c r="AL9" s="74">
        <v>7.6599999999999997E-4</v>
      </c>
    </row>
    <row r="10" spans="1:38" ht="12.75" customHeight="1" x14ac:dyDescent="0.2">
      <c r="A10" s="74">
        <v>1.5720000000000001E-2</v>
      </c>
      <c r="B10" s="74">
        <v>1.6695000000000002E-2</v>
      </c>
      <c r="C10" s="74">
        <v>1.5994000000000001E-2</v>
      </c>
      <c r="D10" s="74">
        <v>1.4852000000000001E-2</v>
      </c>
      <c r="E10" s="74">
        <v>1.4021E-2</v>
      </c>
      <c r="F10" s="74">
        <v>1.2574999999999999E-2</v>
      </c>
      <c r="G10" s="74">
        <v>1.1731E-2</v>
      </c>
      <c r="H10" s="74">
        <v>9.8289999999999992E-3</v>
      </c>
      <c r="I10" s="74">
        <v>9.6259999999999991E-3</v>
      </c>
      <c r="J10" s="74">
        <v>8.6420000000000004E-3</v>
      </c>
      <c r="K10" s="74">
        <v>8.1309999999999993E-3</v>
      </c>
      <c r="L10" s="74">
        <v>6.8669999999999998E-3</v>
      </c>
      <c r="M10" s="74">
        <v>5.2319999999999997E-3</v>
      </c>
      <c r="N10" s="74">
        <v>6.5880000000000001E-3</v>
      </c>
      <c r="O10" s="74">
        <v>4.9969999999999997E-3</v>
      </c>
      <c r="P10" s="74">
        <v>4.3090000000000003E-3</v>
      </c>
      <c r="Q10" s="74">
        <v>3.4269999999999999E-3</v>
      </c>
      <c r="R10" s="74">
        <v>2.8760000000000001E-3</v>
      </c>
      <c r="S10" s="74">
        <v>2.4970000000000001E-3</v>
      </c>
      <c r="T10" s="74">
        <v>2.3389999999999999E-3</v>
      </c>
      <c r="U10" s="74">
        <v>1.7080000000000001E-3</v>
      </c>
      <c r="V10" s="74">
        <v>1.0039999999999999E-3</v>
      </c>
      <c r="W10" s="74">
        <v>2.33E-4</v>
      </c>
      <c r="X10" s="74">
        <v>4.4099999999999999E-4</v>
      </c>
      <c r="Y10" s="74">
        <v>-8.0000000000000007E-5</v>
      </c>
      <c r="Z10" s="74">
        <v>0</v>
      </c>
      <c r="AA10" s="74">
        <v>1.4200000000000001E-4</v>
      </c>
      <c r="AB10" s="74">
        <v>7.9799999999999999E-4</v>
      </c>
      <c r="AC10" s="74">
        <v>7.8399999999999997E-4</v>
      </c>
      <c r="AD10" s="74">
        <v>5.2999999999999998E-4</v>
      </c>
      <c r="AE10" s="74">
        <v>1.5100000000000001E-4</v>
      </c>
      <c r="AF10" s="74">
        <v>4.6900000000000002E-4</v>
      </c>
      <c r="AG10" s="74">
        <v>1.1E-5</v>
      </c>
      <c r="AH10" s="74">
        <v>7.4899999999999999E-4</v>
      </c>
      <c r="AI10" s="74">
        <v>-1.34E-4</v>
      </c>
      <c r="AJ10" s="74">
        <v>3.3599999999999998E-4</v>
      </c>
      <c r="AK10" s="74">
        <v>1.2880000000000001E-3</v>
      </c>
      <c r="AL10" s="74">
        <v>3.0899999999999998E-4</v>
      </c>
    </row>
    <row r="11" spans="1:38" ht="12.75" customHeight="1" x14ac:dyDescent="0.2">
      <c r="A11" s="74">
        <v>1.7023E-2</v>
      </c>
      <c r="B11" s="74">
        <v>1.7656000000000002E-2</v>
      </c>
      <c r="C11" s="74">
        <v>1.6582E-2</v>
      </c>
      <c r="D11" s="74">
        <v>1.5181999999999999E-2</v>
      </c>
      <c r="E11" s="74">
        <v>1.3920999999999999E-2</v>
      </c>
      <c r="F11" s="74">
        <v>1.2588999999999999E-2</v>
      </c>
      <c r="G11" s="74">
        <v>1.1610000000000001E-2</v>
      </c>
      <c r="H11" s="74">
        <v>1.0488000000000001E-2</v>
      </c>
      <c r="I11" s="74">
        <v>9.9489999999999995E-3</v>
      </c>
      <c r="J11" s="74">
        <v>8.7229999999999999E-3</v>
      </c>
      <c r="K11" s="74">
        <v>8.4290000000000007E-3</v>
      </c>
      <c r="L11" s="74">
        <v>7.8220000000000008E-3</v>
      </c>
      <c r="M11" s="74">
        <v>6.4669999999999997E-3</v>
      </c>
      <c r="N11" s="74">
        <v>6.0530000000000002E-3</v>
      </c>
      <c r="O11" s="74">
        <v>5.4720000000000003E-3</v>
      </c>
      <c r="P11" s="74">
        <v>4.6699999999999997E-3</v>
      </c>
      <c r="Q11" s="74">
        <v>4.5329999999999997E-3</v>
      </c>
      <c r="R11" s="74">
        <v>3.163E-3</v>
      </c>
      <c r="S11" s="74">
        <v>3.4390000000000002E-3</v>
      </c>
      <c r="T11" s="74">
        <v>2.898E-3</v>
      </c>
      <c r="U11" s="74">
        <v>2.4919999999999999E-3</v>
      </c>
      <c r="V11" s="74">
        <v>1.302E-3</v>
      </c>
      <c r="W11" s="74">
        <v>6.6100000000000002E-4</v>
      </c>
      <c r="X11" s="74">
        <v>1.054E-3</v>
      </c>
      <c r="Y11" s="74">
        <v>-3.1999999999999999E-5</v>
      </c>
      <c r="Z11" s="74">
        <v>0</v>
      </c>
      <c r="AA11" s="74">
        <v>4.3300000000000001E-4</v>
      </c>
      <c r="AB11" s="74">
        <v>7.1500000000000003E-4</v>
      </c>
      <c r="AC11" s="74">
        <v>1.1590000000000001E-3</v>
      </c>
      <c r="AD11" s="74">
        <v>1.047E-3</v>
      </c>
      <c r="AE11" s="74">
        <v>4.6299999999999998E-4</v>
      </c>
      <c r="AF11" s="74">
        <v>6.6299999999999996E-4</v>
      </c>
      <c r="AG11" s="74">
        <v>2.9599999999999998E-4</v>
      </c>
      <c r="AH11" s="74">
        <v>-1.5E-5</v>
      </c>
      <c r="AI11" s="74">
        <v>5.4900000000000001E-4</v>
      </c>
      <c r="AJ11" s="74">
        <v>5.9199999999999997E-4</v>
      </c>
      <c r="AK11" s="74">
        <v>9.1799999999999998E-4</v>
      </c>
      <c r="AL11" s="74">
        <v>5.9100000000000005E-4</v>
      </c>
    </row>
    <row r="12" spans="1:38" ht="12.75" customHeight="1" x14ac:dyDescent="0.2">
      <c r="A12" s="74">
        <v>1.7162E-2</v>
      </c>
      <c r="B12" s="74">
        <v>1.702E-2</v>
      </c>
      <c r="C12" s="74">
        <v>1.5685000000000001E-2</v>
      </c>
      <c r="D12" s="74">
        <v>1.3937E-2</v>
      </c>
      <c r="E12" s="74">
        <v>1.3258000000000001E-2</v>
      </c>
      <c r="F12" s="74">
        <v>1.1806000000000001E-2</v>
      </c>
      <c r="G12" s="74">
        <v>1.1276E-2</v>
      </c>
      <c r="H12" s="74">
        <v>9.8390000000000005E-3</v>
      </c>
      <c r="I12" s="74">
        <v>9.5449999999999997E-3</v>
      </c>
      <c r="J12" s="74">
        <v>8.4770000000000002E-3</v>
      </c>
      <c r="K12" s="74">
        <v>7.9030000000000003E-3</v>
      </c>
      <c r="L12" s="74">
        <v>6.9750000000000003E-3</v>
      </c>
      <c r="M12" s="74">
        <v>5.4910000000000002E-3</v>
      </c>
      <c r="N12" s="74">
        <v>6.0289999999999996E-3</v>
      </c>
      <c r="O12" s="74">
        <v>5.2940000000000001E-3</v>
      </c>
      <c r="P12" s="74">
        <v>4.594E-3</v>
      </c>
      <c r="Q12" s="74">
        <v>3.4499999999999999E-3</v>
      </c>
      <c r="R12" s="74">
        <v>3.418E-3</v>
      </c>
      <c r="S12" s="74">
        <v>2.33E-3</v>
      </c>
      <c r="T12" s="74">
        <v>2.7720000000000002E-3</v>
      </c>
      <c r="U12" s="74">
        <v>1.835E-3</v>
      </c>
      <c r="V12" s="74">
        <v>1.1039999999999999E-3</v>
      </c>
      <c r="W12" s="74">
        <v>3.21E-4</v>
      </c>
      <c r="X12" s="74">
        <v>6.6399999999999999E-4</v>
      </c>
      <c r="Y12" s="74">
        <v>-3.8000000000000002E-5</v>
      </c>
      <c r="Z12" s="74">
        <v>0</v>
      </c>
      <c r="AA12" s="74">
        <v>-2.5000000000000001E-5</v>
      </c>
      <c r="AB12" s="74">
        <v>3.2899999999999997E-4</v>
      </c>
      <c r="AC12" s="74">
        <v>4.9299999999999995E-4</v>
      </c>
      <c r="AD12" s="74">
        <v>6.69E-4</v>
      </c>
      <c r="AE12" s="74">
        <v>5.7499999999999999E-4</v>
      </c>
      <c r="AF12" s="74">
        <v>4.2400000000000001E-4</v>
      </c>
      <c r="AG12" s="74">
        <v>6.0999999999999999E-5</v>
      </c>
      <c r="AH12" s="74">
        <v>1.8E-5</v>
      </c>
      <c r="AI12" s="74">
        <v>6.0000000000000002E-6</v>
      </c>
      <c r="AJ12" s="74">
        <v>2.0000000000000002E-5</v>
      </c>
      <c r="AK12" s="74">
        <v>3.7599999999999998E-4</v>
      </c>
      <c r="AL12" s="74">
        <v>1.15E-4</v>
      </c>
    </row>
    <row r="13" spans="1:38" ht="12.75" customHeight="1" x14ac:dyDescent="0.2">
      <c r="A13" s="74">
        <v>1.8544999999999999E-2</v>
      </c>
      <c r="B13" s="74">
        <v>1.8047000000000001E-2</v>
      </c>
      <c r="C13" s="74">
        <v>1.6441000000000001E-2</v>
      </c>
      <c r="D13" s="74">
        <v>1.4945999999999999E-2</v>
      </c>
      <c r="E13" s="74">
        <v>1.3752E-2</v>
      </c>
      <c r="F13" s="74">
        <v>1.2574999999999999E-2</v>
      </c>
      <c r="G13" s="74">
        <v>1.1721000000000001E-2</v>
      </c>
      <c r="H13" s="74">
        <v>1.0378E-2</v>
      </c>
      <c r="I13" s="74">
        <v>1.0004000000000001E-2</v>
      </c>
      <c r="J13" s="74">
        <v>9.2589999999999999E-3</v>
      </c>
      <c r="K13" s="74">
        <v>8.5629999999999994E-3</v>
      </c>
      <c r="L13" s="74">
        <v>7.4520000000000003E-3</v>
      </c>
      <c r="M13" s="74">
        <v>6.3610000000000003E-3</v>
      </c>
      <c r="N13" s="74">
        <v>6.4060000000000002E-3</v>
      </c>
      <c r="O13" s="74">
        <v>5.7730000000000004E-3</v>
      </c>
      <c r="P13" s="74">
        <v>4.7169999999999998E-3</v>
      </c>
      <c r="Q13" s="74">
        <v>4.535E-3</v>
      </c>
      <c r="R13" s="74">
        <v>3.31E-3</v>
      </c>
      <c r="S13" s="74">
        <v>3.1909999999999998E-3</v>
      </c>
      <c r="T13" s="74">
        <v>2.4489999999999998E-3</v>
      </c>
      <c r="U13" s="74">
        <v>2.0929999999999998E-3</v>
      </c>
      <c r="V13" s="74">
        <v>1.204E-3</v>
      </c>
      <c r="W13" s="74">
        <v>7.0299999999999996E-4</v>
      </c>
      <c r="X13" s="74">
        <v>5.04E-4</v>
      </c>
      <c r="Y13" s="74">
        <v>-1.74E-4</v>
      </c>
      <c r="Z13" s="74">
        <v>0</v>
      </c>
      <c r="AA13" s="74">
        <v>1.8599999999999999E-4</v>
      </c>
      <c r="AB13" s="74">
        <v>8.7100000000000003E-4</v>
      </c>
      <c r="AC13" s="74">
        <v>1.207E-3</v>
      </c>
      <c r="AD13" s="74">
        <v>8.8800000000000001E-4</v>
      </c>
      <c r="AE13" s="74">
        <v>4.3300000000000001E-4</v>
      </c>
      <c r="AF13" s="74">
        <v>3.77E-4</v>
      </c>
      <c r="AG13" s="74">
        <v>-2.13E-4</v>
      </c>
      <c r="AH13" s="74">
        <v>-3.0000000000000001E-6</v>
      </c>
      <c r="AI13" s="74">
        <v>-1.0900000000000001E-4</v>
      </c>
      <c r="AJ13" s="74">
        <v>5.1E-5</v>
      </c>
      <c r="AK13" s="74">
        <v>4.5199999999999998E-4</v>
      </c>
      <c r="AL13" s="74">
        <v>-2.7900000000000001E-4</v>
      </c>
    </row>
    <row r="14" spans="1:38" ht="12.75" customHeight="1" x14ac:dyDescent="0.2">
      <c r="A14" s="74">
        <v>1.8794999999999999E-2</v>
      </c>
      <c r="B14" s="74">
        <v>1.84E-2</v>
      </c>
      <c r="C14" s="74">
        <v>1.6653000000000001E-2</v>
      </c>
      <c r="D14" s="74">
        <v>1.4718E-2</v>
      </c>
      <c r="E14" s="74">
        <v>1.3587E-2</v>
      </c>
      <c r="F14" s="74">
        <v>1.2246999999999999E-2</v>
      </c>
      <c r="G14" s="74">
        <v>1.1271E-2</v>
      </c>
      <c r="H14" s="74">
        <v>1.0045E-2</v>
      </c>
      <c r="I14" s="74">
        <v>9.8580000000000004E-3</v>
      </c>
      <c r="J14" s="74">
        <v>8.6409999999999994E-3</v>
      </c>
      <c r="K14" s="74">
        <v>8.1759999999999992E-3</v>
      </c>
      <c r="L14" s="74">
        <v>7.1799999999999998E-3</v>
      </c>
      <c r="M14" s="74">
        <v>6.0239999999999998E-3</v>
      </c>
      <c r="N14" s="74">
        <v>6.2859999999999999E-3</v>
      </c>
      <c r="O14" s="74">
        <v>5.2090000000000001E-3</v>
      </c>
      <c r="P14" s="74">
        <v>4.3839999999999999E-3</v>
      </c>
      <c r="Q14" s="74">
        <v>4.1599999999999996E-3</v>
      </c>
      <c r="R14" s="74">
        <v>3.9100000000000003E-3</v>
      </c>
      <c r="S14" s="74">
        <v>3.0130000000000001E-3</v>
      </c>
      <c r="T14" s="74">
        <v>2.4719999999999998E-3</v>
      </c>
      <c r="U14" s="74">
        <v>2.2260000000000001E-3</v>
      </c>
      <c r="V14" s="74">
        <v>1.1739999999999999E-3</v>
      </c>
      <c r="W14" s="74">
        <v>4.2900000000000002E-4</v>
      </c>
      <c r="X14" s="74">
        <v>7.9900000000000001E-4</v>
      </c>
      <c r="Y14" s="74">
        <v>-4.1999999999999998E-5</v>
      </c>
      <c r="Z14" s="74">
        <v>0</v>
      </c>
      <c r="AA14" s="74">
        <v>1.16E-4</v>
      </c>
      <c r="AB14" s="74">
        <v>8.0099999999999995E-4</v>
      </c>
      <c r="AC14" s="74">
        <v>9.6599999999999995E-4</v>
      </c>
      <c r="AD14" s="74">
        <v>1.1429999999999999E-3</v>
      </c>
      <c r="AE14" s="74">
        <v>4.9799999999999996E-4</v>
      </c>
      <c r="AF14" s="74">
        <v>7.2000000000000005E-4</v>
      </c>
      <c r="AG14" s="74">
        <v>3.4999999999999997E-5</v>
      </c>
      <c r="AH14" s="74">
        <v>1.25E-4</v>
      </c>
      <c r="AI14" s="74">
        <v>-1.76E-4</v>
      </c>
      <c r="AJ14" s="74">
        <v>1.1900000000000001E-4</v>
      </c>
      <c r="AK14" s="74">
        <v>2.23E-4</v>
      </c>
      <c r="AL14" s="74">
        <v>-2.3000000000000001E-4</v>
      </c>
    </row>
    <row r="15" spans="1:38" ht="12.75" customHeight="1" x14ac:dyDescent="0.2">
      <c r="A15" s="74">
        <v>1.7746999999999999E-2</v>
      </c>
      <c r="B15" s="74">
        <v>1.7138E-2</v>
      </c>
      <c r="C15" s="74">
        <v>1.5576E-2</v>
      </c>
      <c r="D15" s="74">
        <v>1.3908999999999999E-2</v>
      </c>
      <c r="E15" s="74">
        <v>1.2805E-2</v>
      </c>
      <c r="F15" s="74">
        <v>1.1461000000000001E-2</v>
      </c>
      <c r="G15" s="74">
        <v>1.0954999999999999E-2</v>
      </c>
      <c r="H15" s="74">
        <v>9.7350000000000006E-3</v>
      </c>
      <c r="I15" s="74">
        <v>9.5739999999999992E-3</v>
      </c>
      <c r="J15" s="74">
        <v>8.2389999999999998E-3</v>
      </c>
      <c r="K15" s="74">
        <v>7.8799999999999999E-3</v>
      </c>
      <c r="L15" s="74">
        <v>6.9800000000000001E-3</v>
      </c>
      <c r="M15" s="74">
        <v>5.8820000000000001E-3</v>
      </c>
      <c r="N15" s="74">
        <v>5.9719999999999999E-3</v>
      </c>
      <c r="O15" s="74">
        <v>5.2599999999999999E-3</v>
      </c>
      <c r="P15" s="74">
        <v>4.5560000000000002E-3</v>
      </c>
      <c r="Q15" s="74">
        <v>3.7850000000000002E-3</v>
      </c>
      <c r="R15" s="74">
        <v>3.3400000000000001E-3</v>
      </c>
      <c r="S15" s="74">
        <v>2.8939999999999999E-3</v>
      </c>
      <c r="T15" s="74">
        <v>2.5490000000000001E-3</v>
      </c>
      <c r="U15" s="74">
        <v>1.9919999999999998E-3</v>
      </c>
      <c r="V15" s="74">
        <v>1.557E-3</v>
      </c>
      <c r="W15" s="74">
        <v>8.0699999999999999E-4</v>
      </c>
      <c r="X15" s="74">
        <v>3.9300000000000001E-4</v>
      </c>
      <c r="Y15" s="74">
        <v>-2.13E-4</v>
      </c>
      <c r="Z15" s="74">
        <v>0</v>
      </c>
      <c r="AA15" s="74">
        <v>2.1900000000000001E-4</v>
      </c>
      <c r="AB15" s="74">
        <v>4.26E-4</v>
      </c>
      <c r="AC15" s="74">
        <v>7.9600000000000005E-4</v>
      </c>
      <c r="AD15" s="74">
        <v>5.5999999999999995E-4</v>
      </c>
      <c r="AE15" s="74">
        <v>7.3499999999999998E-4</v>
      </c>
      <c r="AF15" s="74">
        <v>1.1900000000000001E-4</v>
      </c>
      <c r="AG15" s="74">
        <v>-1.75E-4</v>
      </c>
      <c r="AH15" s="74">
        <v>-3.2699999999999998E-4</v>
      </c>
      <c r="AI15" s="74">
        <v>-4.5100000000000001E-4</v>
      </c>
      <c r="AJ15" s="74">
        <v>-3.4499999999999998E-4</v>
      </c>
      <c r="AK15" s="74">
        <v>1.55E-4</v>
      </c>
      <c r="AL15" s="74">
        <v>-4.9600000000000002E-4</v>
      </c>
    </row>
    <row r="16" spans="1:38" ht="12.75" customHeight="1" x14ac:dyDescent="0.2">
      <c r="A16" s="74">
        <v>1.9408000000000002E-2</v>
      </c>
      <c r="B16" s="74">
        <v>1.8662000000000002E-2</v>
      </c>
      <c r="C16" s="74">
        <v>1.6719000000000001E-2</v>
      </c>
      <c r="D16" s="74">
        <v>1.5122E-2</v>
      </c>
      <c r="E16" s="74">
        <v>1.3750999999999999E-2</v>
      </c>
      <c r="F16" s="74">
        <v>1.2513E-2</v>
      </c>
      <c r="G16" s="74">
        <v>1.1603E-2</v>
      </c>
      <c r="H16" s="74">
        <v>1.0524E-2</v>
      </c>
      <c r="I16" s="74">
        <v>9.9050000000000006E-3</v>
      </c>
      <c r="J16" s="74">
        <v>9.0900000000000009E-3</v>
      </c>
      <c r="K16" s="74">
        <v>8.2609999999999992E-3</v>
      </c>
      <c r="L16" s="74">
        <v>7.2950000000000003E-3</v>
      </c>
      <c r="M16" s="74">
        <v>6.1970000000000003E-3</v>
      </c>
      <c r="N16" s="74">
        <v>5.8910000000000004E-3</v>
      </c>
      <c r="O16" s="74">
        <v>5.3010000000000002E-3</v>
      </c>
      <c r="P16" s="74">
        <v>4.8809999999999999E-3</v>
      </c>
      <c r="Q16" s="74">
        <v>4.0899999999999999E-3</v>
      </c>
      <c r="R16" s="74">
        <v>3.6310000000000001E-3</v>
      </c>
      <c r="S16" s="74">
        <v>2.9659999999999999E-3</v>
      </c>
      <c r="T16" s="74">
        <v>2.65E-3</v>
      </c>
      <c r="U16" s="74">
        <v>2.4099999999999998E-3</v>
      </c>
      <c r="V16" s="74">
        <v>1.273E-3</v>
      </c>
      <c r="W16" s="74">
        <v>8.3299999999999997E-4</v>
      </c>
      <c r="X16" s="74">
        <v>7.6000000000000004E-4</v>
      </c>
      <c r="Y16" s="74">
        <v>-1.5999999999999999E-5</v>
      </c>
      <c r="Z16" s="74">
        <v>0</v>
      </c>
      <c r="AA16" s="74">
        <v>7.4999999999999993E-5</v>
      </c>
      <c r="AB16" s="74">
        <v>7.4600000000000003E-4</v>
      </c>
      <c r="AC16" s="74">
        <v>1.0319999999999999E-3</v>
      </c>
      <c r="AD16" s="74">
        <v>1.0709999999999999E-3</v>
      </c>
      <c r="AE16" s="74">
        <v>7.9100000000000004E-4</v>
      </c>
      <c r="AF16" s="74">
        <v>8.0000000000000004E-4</v>
      </c>
      <c r="AG16" s="74">
        <v>1.93E-4</v>
      </c>
      <c r="AH16" s="74">
        <v>6.2000000000000003E-5</v>
      </c>
      <c r="AI16" s="74">
        <v>-3.3500000000000001E-4</v>
      </c>
      <c r="AJ16" s="74">
        <v>1.5999999999999999E-5</v>
      </c>
      <c r="AK16" s="74">
        <v>3.1000000000000001E-5</v>
      </c>
      <c r="AL16" s="74">
        <v>-3.57E-4</v>
      </c>
    </row>
    <row r="17" spans="1:38" ht="12.75" customHeight="1" x14ac:dyDescent="0.2">
      <c r="A17" s="74">
        <v>1.9542E-2</v>
      </c>
      <c r="B17" s="74">
        <v>1.8669000000000002E-2</v>
      </c>
      <c r="C17" s="74">
        <v>1.6840000000000001E-2</v>
      </c>
      <c r="D17" s="74">
        <v>1.5046E-2</v>
      </c>
      <c r="E17" s="74">
        <v>1.3756000000000001E-2</v>
      </c>
      <c r="F17" s="74">
        <v>1.2517E-2</v>
      </c>
      <c r="G17" s="74">
        <v>1.1594999999999999E-2</v>
      </c>
      <c r="H17" s="74">
        <v>1.0408000000000001E-2</v>
      </c>
      <c r="I17" s="74">
        <v>1.0196E-2</v>
      </c>
      <c r="J17" s="74">
        <v>8.8880000000000001E-3</v>
      </c>
      <c r="K17" s="74">
        <v>8.2419999999999993E-3</v>
      </c>
      <c r="L17" s="74">
        <v>7.3889999999999997E-3</v>
      </c>
      <c r="M17" s="74">
        <v>6.411E-3</v>
      </c>
      <c r="N17" s="74">
        <v>6.143E-3</v>
      </c>
      <c r="O17" s="74">
        <v>5.3949999999999996E-3</v>
      </c>
      <c r="P17" s="74">
        <v>4.457E-3</v>
      </c>
      <c r="Q17" s="74">
        <v>4.1660000000000004E-3</v>
      </c>
      <c r="R17" s="74">
        <v>3.8180000000000002E-3</v>
      </c>
      <c r="S17" s="74">
        <v>3.1589999999999999E-3</v>
      </c>
      <c r="T17" s="74">
        <v>2.7230000000000002E-3</v>
      </c>
      <c r="U17" s="74">
        <v>1.8489999999999999E-3</v>
      </c>
      <c r="V17" s="74">
        <v>1.3320000000000001E-3</v>
      </c>
      <c r="W17" s="74">
        <v>7.4200000000000004E-4</v>
      </c>
      <c r="X17" s="74">
        <v>4.17E-4</v>
      </c>
      <c r="Y17" s="74">
        <v>-2.23E-4</v>
      </c>
      <c r="Z17" s="74">
        <v>0</v>
      </c>
      <c r="AA17" s="74">
        <v>4.6999999999999997E-5</v>
      </c>
      <c r="AB17" s="74">
        <v>4.3899999999999999E-4</v>
      </c>
      <c r="AC17" s="74">
        <v>6.4800000000000003E-4</v>
      </c>
      <c r="AD17" s="74">
        <v>9.19E-4</v>
      </c>
      <c r="AE17" s="74">
        <v>3.9800000000000002E-4</v>
      </c>
      <c r="AF17" s="74">
        <v>3.5E-4</v>
      </c>
      <c r="AG17" s="74">
        <v>6.9999999999999999E-6</v>
      </c>
      <c r="AH17" s="74">
        <v>-3.57E-4</v>
      </c>
      <c r="AI17" s="74">
        <v>-4.7600000000000002E-4</v>
      </c>
      <c r="AJ17" s="74">
        <v>-4.84E-4</v>
      </c>
      <c r="AK17" s="74">
        <v>-3.6600000000000001E-4</v>
      </c>
      <c r="AL17" s="74">
        <v>-6.8099999999999996E-4</v>
      </c>
    </row>
    <row r="18" spans="1:38" ht="12.75" customHeight="1" x14ac:dyDescent="0.2">
      <c r="A18" s="74">
        <v>1.9428000000000001E-2</v>
      </c>
      <c r="B18" s="74">
        <v>1.8544000000000001E-2</v>
      </c>
      <c r="C18" s="74">
        <v>1.6756E-2</v>
      </c>
      <c r="D18" s="74">
        <v>1.4895E-2</v>
      </c>
      <c r="E18" s="74">
        <v>1.3936E-2</v>
      </c>
      <c r="F18" s="74">
        <v>1.2552000000000001E-2</v>
      </c>
      <c r="G18" s="74">
        <v>1.1901E-2</v>
      </c>
      <c r="H18" s="74">
        <v>1.0685E-2</v>
      </c>
      <c r="I18" s="74">
        <v>1.0126E-2</v>
      </c>
      <c r="J18" s="74">
        <v>9.0109999999999999E-3</v>
      </c>
      <c r="K18" s="74">
        <v>8.5349999999999992E-3</v>
      </c>
      <c r="L18" s="74">
        <v>7.3369999999999998E-3</v>
      </c>
      <c r="M18" s="74">
        <v>6.2779999999999997E-3</v>
      </c>
      <c r="N18" s="74">
        <v>6.0080000000000003E-3</v>
      </c>
      <c r="O18" s="74">
        <v>5.1580000000000003E-3</v>
      </c>
      <c r="P18" s="74">
        <v>4.5789999999999997E-3</v>
      </c>
      <c r="Q18" s="74">
        <v>3.885E-3</v>
      </c>
      <c r="R18" s="74">
        <v>3.356E-3</v>
      </c>
      <c r="S18" s="74">
        <v>3.0599999999999998E-3</v>
      </c>
      <c r="T18" s="74">
        <v>2.6840000000000002E-3</v>
      </c>
      <c r="U18" s="74">
        <v>2.0070000000000001E-3</v>
      </c>
      <c r="V18" s="74">
        <v>1.4419999999999999E-3</v>
      </c>
      <c r="W18" s="74">
        <v>8.7299999999999997E-4</v>
      </c>
      <c r="X18" s="74">
        <v>7.4600000000000003E-4</v>
      </c>
      <c r="Y18" s="74">
        <v>1.9999999999999999E-6</v>
      </c>
      <c r="Z18" s="74">
        <v>0</v>
      </c>
      <c r="AA18" s="74">
        <v>2.9300000000000002E-4</v>
      </c>
      <c r="AB18" s="74">
        <v>6.5300000000000004E-4</v>
      </c>
      <c r="AC18" s="74">
        <v>8.9899999999999995E-4</v>
      </c>
      <c r="AD18" s="74">
        <v>8.4400000000000002E-4</v>
      </c>
      <c r="AE18" s="74">
        <v>7.0299999999999996E-4</v>
      </c>
      <c r="AF18" s="74">
        <v>5.0000000000000001E-4</v>
      </c>
      <c r="AG18" s="74">
        <v>1.63E-4</v>
      </c>
      <c r="AH18" s="74">
        <v>-1.1E-5</v>
      </c>
      <c r="AI18" s="74">
        <v>-2.3900000000000001E-4</v>
      </c>
      <c r="AJ18" s="74">
        <v>-2.3499999999999999E-4</v>
      </c>
      <c r="AK18" s="74">
        <v>-3.3300000000000002E-4</v>
      </c>
      <c r="AL18" s="74">
        <v>-3.9100000000000002E-4</v>
      </c>
    </row>
    <row r="19" spans="1:38" ht="12.75" customHeight="1" x14ac:dyDescent="0.2">
      <c r="A19" s="74">
        <v>1.9304000000000002E-2</v>
      </c>
      <c r="B19" s="74">
        <v>1.8342000000000001E-2</v>
      </c>
      <c r="C19" s="74">
        <v>1.6489E-2</v>
      </c>
      <c r="D19" s="74">
        <v>1.4826000000000001E-2</v>
      </c>
      <c r="E19" s="74">
        <v>1.3511E-2</v>
      </c>
      <c r="F19" s="74">
        <v>1.2462000000000001E-2</v>
      </c>
      <c r="G19" s="74">
        <v>1.1478E-2</v>
      </c>
      <c r="H19" s="74">
        <v>1.0586999999999999E-2</v>
      </c>
      <c r="I19" s="74">
        <v>9.8379999999999995E-3</v>
      </c>
      <c r="J19" s="74">
        <v>8.8540000000000008E-3</v>
      </c>
      <c r="K19" s="74">
        <v>8.0420000000000005E-3</v>
      </c>
      <c r="L19" s="74">
        <v>7.045E-3</v>
      </c>
      <c r="M19" s="74">
        <v>6.2820000000000003E-3</v>
      </c>
      <c r="N19" s="74">
        <v>6.0549999999999996E-3</v>
      </c>
      <c r="O19" s="74">
        <v>5.2769999999999996E-3</v>
      </c>
      <c r="P19" s="74">
        <v>4.5399999999999998E-3</v>
      </c>
      <c r="Q19" s="74">
        <v>4.1590000000000004E-3</v>
      </c>
      <c r="R19" s="74">
        <v>3.6619999999999999E-3</v>
      </c>
      <c r="S19" s="74">
        <v>2.905E-3</v>
      </c>
      <c r="T19" s="74">
        <v>2.6740000000000002E-3</v>
      </c>
      <c r="U19" s="74">
        <v>2.1940000000000002E-3</v>
      </c>
      <c r="V19" s="74">
        <v>1.5740000000000001E-3</v>
      </c>
      <c r="W19" s="74">
        <v>8.7000000000000001E-4</v>
      </c>
      <c r="X19" s="74">
        <v>6.8099999999999996E-4</v>
      </c>
      <c r="Y19" s="74">
        <v>1.65E-4</v>
      </c>
      <c r="Z19" s="74">
        <v>0</v>
      </c>
      <c r="AA19" s="74">
        <v>1.02E-4</v>
      </c>
      <c r="AB19" s="74">
        <v>5.2800000000000004E-4</v>
      </c>
      <c r="AC19" s="74">
        <v>9.9799999999999997E-4</v>
      </c>
      <c r="AD19" s="74">
        <v>8.8199999999999997E-4</v>
      </c>
      <c r="AE19" s="74">
        <v>6.0800000000000003E-4</v>
      </c>
      <c r="AF19" s="74">
        <v>3.0299999999999999E-4</v>
      </c>
      <c r="AG19" s="74">
        <v>-3.3799999999999998E-4</v>
      </c>
      <c r="AH19" s="74">
        <v>-3.1599999999999998E-4</v>
      </c>
      <c r="AI19" s="74">
        <v>-5.8100000000000003E-4</v>
      </c>
      <c r="AJ19" s="74">
        <v>-4.8299999999999998E-4</v>
      </c>
      <c r="AK19" s="74">
        <v>-2.4000000000000001E-4</v>
      </c>
      <c r="AL19" s="74">
        <v>-7.7200000000000001E-4</v>
      </c>
    </row>
    <row r="20" spans="1:38" ht="12.75" customHeight="1" x14ac:dyDescent="0.2">
      <c r="A20" s="74">
        <v>1.8776999999999999E-2</v>
      </c>
      <c r="B20" s="74">
        <v>1.7975999999999999E-2</v>
      </c>
      <c r="C20" s="74">
        <v>1.6301E-2</v>
      </c>
      <c r="D20" s="74">
        <v>1.4511E-2</v>
      </c>
      <c r="E20" s="74">
        <v>1.342E-2</v>
      </c>
      <c r="F20" s="74">
        <v>1.2145E-2</v>
      </c>
      <c r="G20" s="74">
        <v>1.1372E-2</v>
      </c>
      <c r="H20" s="74">
        <v>1.027E-2</v>
      </c>
      <c r="I20" s="74">
        <v>9.6989999999999993E-3</v>
      </c>
      <c r="J20" s="74">
        <v>8.7399999999999995E-3</v>
      </c>
      <c r="K20" s="74">
        <v>8.1709999999999994E-3</v>
      </c>
      <c r="L20" s="74">
        <v>7.3439999999999998E-3</v>
      </c>
      <c r="M20" s="74">
        <v>6.2300000000000003E-3</v>
      </c>
      <c r="N20" s="74">
        <v>5.9709999999999997E-3</v>
      </c>
      <c r="O20" s="74">
        <v>5.3229999999999996E-3</v>
      </c>
      <c r="P20" s="74">
        <v>4.7720000000000002E-3</v>
      </c>
      <c r="Q20" s="74">
        <v>3.9709999999999997E-3</v>
      </c>
      <c r="R20" s="74">
        <v>3.6979999999999999E-3</v>
      </c>
      <c r="S20" s="74">
        <v>3.258E-3</v>
      </c>
      <c r="T20" s="74">
        <v>2.758E-3</v>
      </c>
      <c r="U20" s="74">
        <v>1.9889999999999999E-3</v>
      </c>
      <c r="V20" s="74">
        <v>1.382E-3</v>
      </c>
      <c r="W20" s="74">
        <v>1.0610000000000001E-3</v>
      </c>
      <c r="X20" s="74">
        <v>7.5600000000000005E-4</v>
      </c>
      <c r="Y20" s="74">
        <v>2.7700000000000001E-4</v>
      </c>
      <c r="Z20" s="74">
        <v>0</v>
      </c>
      <c r="AA20" s="74">
        <v>1.8799999999999999E-4</v>
      </c>
      <c r="AB20" s="74">
        <v>5.1500000000000005E-4</v>
      </c>
      <c r="AC20" s="74">
        <v>5.7799999999999995E-4</v>
      </c>
      <c r="AD20" s="74">
        <v>5.5599999999999996E-4</v>
      </c>
      <c r="AE20" s="74">
        <v>3.6499999999999998E-4</v>
      </c>
      <c r="AF20" s="74">
        <v>1.15E-4</v>
      </c>
      <c r="AG20" s="74">
        <v>-2.4899999999999998E-4</v>
      </c>
      <c r="AH20" s="74">
        <v>-5.7499999999999999E-4</v>
      </c>
      <c r="AI20" s="74">
        <v>-3.9300000000000001E-4</v>
      </c>
      <c r="AJ20" s="74">
        <v>-5.31E-4</v>
      </c>
      <c r="AK20" s="74">
        <v>-5.4500000000000002E-4</v>
      </c>
      <c r="AL20" s="74">
        <v>-8.0500000000000005E-4</v>
      </c>
    </row>
    <row r="21" spans="1:38" ht="12.75" customHeight="1" x14ac:dyDescent="0.2">
      <c r="A21" s="74">
        <v>1.7734E-2</v>
      </c>
      <c r="B21" s="74">
        <v>1.6868999999999999E-2</v>
      </c>
      <c r="C21" s="74">
        <v>1.5285E-2</v>
      </c>
      <c r="D21" s="74">
        <v>1.3577000000000001E-2</v>
      </c>
      <c r="E21" s="74">
        <v>1.2577E-2</v>
      </c>
      <c r="F21" s="74">
        <v>1.1455999999999999E-2</v>
      </c>
      <c r="G21" s="74">
        <v>1.0808999999999999E-2</v>
      </c>
      <c r="H21" s="74">
        <v>9.7610000000000006E-3</v>
      </c>
      <c r="I21" s="74">
        <v>9.2490000000000003E-3</v>
      </c>
      <c r="J21" s="74">
        <v>8.482E-3</v>
      </c>
      <c r="K21" s="74">
        <v>7.5669999999999999E-3</v>
      </c>
      <c r="L21" s="74">
        <v>6.613E-3</v>
      </c>
      <c r="M21" s="74">
        <v>5.6709999999999998E-3</v>
      </c>
      <c r="N21" s="74">
        <v>5.4599999999999996E-3</v>
      </c>
      <c r="O21" s="74">
        <v>4.8659999999999997E-3</v>
      </c>
      <c r="P21" s="74">
        <v>4.333E-3</v>
      </c>
      <c r="Q21" s="74">
        <v>3.666E-3</v>
      </c>
      <c r="R21" s="74">
        <v>3.3010000000000001E-3</v>
      </c>
      <c r="S21" s="74">
        <v>2.7659999999999998E-3</v>
      </c>
      <c r="T21" s="74">
        <v>2.447E-3</v>
      </c>
      <c r="U21" s="74">
        <v>1.98E-3</v>
      </c>
      <c r="V21" s="74">
        <v>1.271E-3</v>
      </c>
      <c r="W21" s="74">
        <v>8.2100000000000001E-4</v>
      </c>
      <c r="X21" s="74">
        <v>5.8799999999999998E-4</v>
      </c>
      <c r="Y21" s="74">
        <v>1.02E-4</v>
      </c>
      <c r="Z21" s="74">
        <v>0</v>
      </c>
      <c r="AA21" s="74">
        <v>1.1E-4</v>
      </c>
      <c r="AB21" s="74">
        <v>3.2400000000000001E-4</v>
      </c>
      <c r="AC21" s="74">
        <v>6.3299999999999999E-4</v>
      </c>
      <c r="AD21" s="74">
        <v>5.6700000000000001E-4</v>
      </c>
      <c r="AE21" s="74">
        <v>2.9599999999999998E-4</v>
      </c>
      <c r="AF21" s="74">
        <v>1.2400000000000001E-4</v>
      </c>
      <c r="AG21" s="74">
        <v>-2.9300000000000002E-4</v>
      </c>
      <c r="AH21" s="74">
        <v>-4.8700000000000002E-4</v>
      </c>
      <c r="AI21" s="74">
        <v>-8.1300000000000003E-4</v>
      </c>
      <c r="AJ21" s="74">
        <v>-6.9499999999999998E-4</v>
      </c>
      <c r="AK21" s="74">
        <v>-6.3199999999999997E-4</v>
      </c>
      <c r="AL21" s="74">
        <v>-9.6900000000000003E-4</v>
      </c>
    </row>
    <row r="22" spans="1:38" ht="12.75" customHeight="1" x14ac:dyDescent="0.2">
      <c r="A22" s="74">
        <v>1.687E-2</v>
      </c>
      <c r="B22" s="74">
        <v>1.61E-2</v>
      </c>
      <c r="C22" s="74">
        <v>1.4475E-2</v>
      </c>
      <c r="D22" s="74">
        <v>1.2931E-2</v>
      </c>
      <c r="E22" s="74">
        <v>1.1771999999999999E-2</v>
      </c>
      <c r="F22" s="74">
        <v>1.081E-2</v>
      </c>
      <c r="G22" s="74">
        <v>9.9319999999999999E-3</v>
      </c>
      <c r="H22" s="74">
        <v>9.1979999999999996E-3</v>
      </c>
      <c r="I22" s="74">
        <v>8.6049999999999998E-3</v>
      </c>
      <c r="J22" s="74">
        <v>7.7510000000000001E-3</v>
      </c>
      <c r="K22" s="74">
        <v>7.0949999999999997E-3</v>
      </c>
      <c r="L22" s="74">
        <v>6.4019999999999997E-3</v>
      </c>
      <c r="M22" s="74">
        <v>5.4910000000000002E-3</v>
      </c>
      <c r="N22" s="74">
        <v>5.2090000000000001E-3</v>
      </c>
      <c r="O22" s="74">
        <v>4.6499999999999996E-3</v>
      </c>
      <c r="P22" s="74">
        <v>4.1079999999999997E-3</v>
      </c>
      <c r="Q22" s="74">
        <v>3.7299999999999998E-3</v>
      </c>
      <c r="R22" s="74">
        <v>3.3630000000000001E-3</v>
      </c>
      <c r="S22" s="74">
        <v>2.8050000000000002E-3</v>
      </c>
      <c r="T22" s="74">
        <v>2.3470000000000001E-3</v>
      </c>
      <c r="U22" s="74">
        <v>2.0530000000000001E-3</v>
      </c>
      <c r="V22" s="74">
        <v>1.366E-3</v>
      </c>
      <c r="W22" s="74">
        <v>1.0150000000000001E-3</v>
      </c>
      <c r="X22" s="74">
        <v>6.6500000000000001E-4</v>
      </c>
      <c r="Y22" s="74">
        <v>1.5799999999999999E-4</v>
      </c>
      <c r="Z22" s="74">
        <v>0</v>
      </c>
      <c r="AA22" s="74">
        <v>1.5200000000000001E-4</v>
      </c>
      <c r="AB22" s="74">
        <v>3.39E-4</v>
      </c>
      <c r="AC22" s="74">
        <v>5.5599999999999996E-4</v>
      </c>
      <c r="AD22" s="74">
        <v>4.0700000000000003E-4</v>
      </c>
      <c r="AE22" s="74">
        <v>3.6600000000000001E-4</v>
      </c>
      <c r="AF22" s="74">
        <v>1.5E-5</v>
      </c>
      <c r="AG22" s="74">
        <v>-4.0900000000000002E-4</v>
      </c>
      <c r="AH22" s="74">
        <v>-4.7399999999999997E-4</v>
      </c>
      <c r="AI22" s="74">
        <v>-7.5600000000000005E-4</v>
      </c>
      <c r="AJ22" s="74">
        <v>-8.1499999999999997E-4</v>
      </c>
      <c r="AK22" s="74">
        <v>-6.8999999999999997E-4</v>
      </c>
      <c r="AL22" s="74">
        <v>-1.0399999999999999E-3</v>
      </c>
    </row>
    <row r="23" spans="1:38" ht="12.75" customHeight="1" x14ac:dyDescent="0.2">
      <c r="A23" s="74">
        <v>1.6438999999999999E-2</v>
      </c>
      <c r="B23" s="74">
        <v>1.5487000000000001E-2</v>
      </c>
      <c r="C23" s="74">
        <v>1.3950000000000001E-2</v>
      </c>
      <c r="D23" s="74">
        <v>1.2241999999999999E-2</v>
      </c>
      <c r="E23" s="74">
        <v>1.1324000000000001E-2</v>
      </c>
      <c r="F23" s="74">
        <v>1.0244E-2</v>
      </c>
      <c r="G23" s="74">
        <v>9.4830000000000001E-3</v>
      </c>
      <c r="H23" s="74">
        <v>8.7729999999999995E-3</v>
      </c>
      <c r="I23" s="74">
        <v>8.1300000000000001E-3</v>
      </c>
      <c r="J23" s="74">
        <v>7.3249999999999999E-3</v>
      </c>
      <c r="K23" s="74">
        <v>6.7910000000000002E-3</v>
      </c>
      <c r="L23" s="74">
        <v>5.9519999999999998E-3</v>
      </c>
      <c r="M23" s="74">
        <v>5.1060000000000003E-3</v>
      </c>
      <c r="N23" s="74">
        <v>4.8970000000000003E-3</v>
      </c>
      <c r="O23" s="74">
        <v>4.542E-3</v>
      </c>
      <c r="P23" s="74">
        <v>3.967E-3</v>
      </c>
      <c r="Q23" s="74">
        <v>3.2680000000000001E-3</v>
      </c>
      <c r="R23" s="74">
        <v>2.954E-3</v>
      </c>
      <c r="S23" s="74">
        <v>2.5630000000000002E-3</v>
      </c>
      <c r="T23" s="74">
        <v>2.245E-3</v>
      </c>
      <c r="U23" s="74">
        <v>1.668E-3</v>
      </c>
      <c r="V23" s="74">
        <v>1.23E-3</v>
      </c>
      <c r="W23" s="74">
        <v>6.8000000000000005E-4</v>
      </c>
      <c r="X23" s="74">
        <v>3.9399999999999998E-4</v>
      </c>
      <c r="Y23" s="74">
        <v>1.0399999999999999E-4</v>
      </c>
      <c r="Z23" s="74">
        <v>0</v>
      </c>
      <c r="AA23" s="74">
        <v>-2.3E-5</v>
      </c>
      <c r="AB23" s="74">
        <v>1.1E-4</v>
      </c>
      <c r="AC23" s="74">
        <v>2.4699999999999999E-4</v>
      </c>
      <c r="AD23" s="74">
        <v>2.13E-4</v>
      </c>
      <c r="AE23" s="74">
        <v>-9.1000000000000003E-5</v>
      </c>
      <c r="AF23" s="74">
        <v>-2.5999999999999998E-4</v>
      </c>
      <c r="AG23" s="74">
        <v>-4.7399999999999997E-4</v>
      </c>
      <c r="AH23" s="74">
        <v>-7.6099999999999996E-4</v>
      </c>
      <c r="AI23" s="74">
        <v>-9.7099999999999997E-4</v>
      </c>
      <c r="AJ23" s="74">
        <v>-1.013E-3</v>
      </c>
      <c r="AK23" s="74">
        <v>-1.026E-3</v>
      </c>
      <c r="AL23" s="74">
        <v>-1.196E-3</v>
      </c>
    </row>
    <row r="24" spans="1:38" ht="12.75" customHeight="1" x14ac:dyDescent="0.2">
      <c r="A24" s="74">
        <v>1.4812000000000001E-2</v>
      </c>
      <c r="B24" s="74">
        <v>1.3978000000000001E-2</v>
      </c>
      <c r="C24" s="74">
        <v>1.2529E-2</v>
      </c>
      <c r="D24" s="74">
        <v>1.115E-2</v>
      </c>
      <c r="E24" s="74">
        <v>1.0163999999999999E-2</v>
      </c>
      <c r="F24" s="74">
        <v>9.3790000000000002E-3</v>
      </c>
      <c r="G24" s="74">
        <v>8.6650000000000008E-3</v>
      </c>
      <c r="H24" s="74">
        <v>7.9769999999999997E-3</v>
      </c>
      <c r="I24" s="74">
        <v>7.5490000000000002E-3</v>
      </c>
      <c r="J24" s="74">
        <v>6.6819999999999996E-3</v>
      </c>
      <c r="K24" s="74">
        <v>5.9940000000000002E-3</v>
      </c>
      <c r="L24" s="74">
        <v>5.4469999999999996E-3</v>
      </c>
      <c r="M24" s="74">
        <v>4.6880000000000003E-3</v>
      </c>
      <c r="N24" s="74">
        <v>4.3839999999999999E-3</v>
      </c>
      <c r="O24" s="74">
        <v>3.8419999999999999E-3</v>
      </c>
      <c r="P24" s="74">
        <v>3.5490000000000001E-3</v>
      </c>
      <c r="Q24" s="74">
        <v>3.0219999999999999E-3</v>
      </c>
      <c r="R24" s="74">
        <v>2.751E-3</v>
      </c>
      <c r="S24" s="74">
        <v>2.4589999999999998E-3</v>
      </c>
      <c r="T24" s="74">
        <v>2.1099999999999999E-3</v>
      </c>
      <c r="U24" s="74">
        <v>1.6119999999999999E-3</v>
      </c>
      <c r="V24" s="74">
        <v>1.044E-3</v>
      </c>
      <c r="W24" s="74">
        <v>7.6199999999999998E-4</v>
      </c>
      <c r="X24" s="74">
        <v>4.37E-4</v>
      </c>
      <c r="Y24" s="74">
        <v>1.0900000000000001E-4</v>
      </c>
      <c r="Z24" s="74">
        <v>0</v>
      </c>
      <c r="AA24" s="74">
        <v>1.7200000000000001E-4</v>
      </c>
      <c r="AB24" s="74">
        <v>3.21E-4</v>
      </c>
      <c r="AC24" s="74">
        <v>5.44E-4</v>
      </c>
      <c r="AD24" s="74">
        <v>3.5300000000000002E-4</v>
      </c>
      <c r="AE24" s="74">
        <v>1.12E-4</v>
      </c>
      <c r="AF24" s="74">
        <v>-1.16E-4</v>
      </c>
      <c r="AG24" s="74">
        <v>-4.6700000000000002E-4</v>
      </c>
      <c r="AH24" s="74">
        <v>-6.1200000000000002E-4</v>
      </c>
      <c r="AI24" s="74">
        <v>-8.2299999999999995E-4</v>
      </c>
      <c r="AJ24" s="74">
        <v>-7.7300000000000003E-4</v>
      </c>
      <c r="AK24" s="74">
        <v>-9.0899999999999998E-4</v>
      </c>
      <c r="AL24" s="74">
        <v>-1.036E-3</v>
      </c>
    </row>
    <row r="25" spans="1:38" ht="12.75" customHeight="1" x14ac:dyDescent="0.2">
      <c r="A25" s="74">
        <v>1.4376E-2</v>
      </c>
      <c r="B25" s="74">
        <v>1.3587999999999999E-2</v>
      </c>
      <c r="C25" s="74">
        <v>1.2151E-2</v>
      </c>
      <c r="D25" s="74">
        <v>1.0805E-2</v>
      </c>
      <c r="E25" s="74">
        <v>9.8949999999999993E-3</v>
      </c>
      <c r="F25" s="74">
        <v>8.9910000000000007E-3</v>
      </c>
      <c r="G25" s="74">
        <v>8.3470000000000003E-3</v>
      </c>
      <c r="H25" s="74">
        <v>7.6049999999999998E-3</v>
      </c>
      <c r="I25" s="74">
        <v>7.195E-3</v>
      </c>
      <c r="J25" s="74">
        <v>6.5269999999999998E-3</v>
      </c>
      <c r="K25" s="74">
        <v>5.9740000000000001E-3</v>
      </c>
      <c r="L25" s="74">
        <v>5.1859999999999996E-3</v>
      </c>
      <c r="M25" s="74">
        <v>4.4809999999999997E-3</v>
      </c>
      <c r="N25" s="74">
        <v>4.2199999999999998E-3</v>
      </c>
      <c r="O25" s="74">
        <v>3.7200000000000002E-3</v>
      </c>
      <c r="P25" s="74">
        <v>3.3370000000000001E-3</v>
      </c>
      <c r="Q25" s="74">
        <v>2.9489999999999998E-3</v>
      </c>
      <c r="R25" s="74">
        <v>2.6099999999999999E-3</v>
      </c>
      <c r="S25" s="74">
        <v>2.1580000000000002E-3</v>
      </c>
      <c r="T25" s="74">
        <v>1.8730000000000001E-3</v>
      </c>
      <c r="U25" s="74">
        <v>1.467E-3</v>
      </c>
      <c r="V25" s="74">
        <v>1.021E-3</v>
      </c>
      <c r="W25" s="74">
        <v>6.6299999999999996E-4</v>
      </c>
      <c r="X25" s="74">
        <v>5.5500000000000005E-4</v>
      </c>
      <c r="Y25" s="74">
        <v>6.7000000000000002E-5</v>
      </c>
      <c r="Z25" s="74">
        <v>0</v>
      </c>
      <c r="AA25" s="74">
        <v>3.0000000000000001E-6</v>
      </c>
      <c r="AB25" s="74">
        <v>2.42E-4</v>
      </c>
      <c r="AC25" s="74">
        <v>3.5199999999999999E-4</v>
      </c>
      <c r="AD25" s="74">
        <v>3.2899999999999997E-4</v>
      </c>
      <c r="AE25" s="74">
        <v>8.0000000000000007E-5</v>
      </c>
      <c r="AF25" s="74">
        <v>-1.11E-4</v>
      </c>
      <c r="AG25" s="74">
        <v>-4.5800000000000002E-4</v>
      </c>
      <c r="AH25" s="74">
        <v>-5.9100000000000005E-4</v>
      </c>
      <c r="AI25" s="74">
        <v>-8.2299999999999995E-4</v>
      </c>
      <c r="AJ25" s="74">
        <v>-9.8999999999999999E-4</v>
      </c>
      <c r="AK25" s="74">
        <v>-8.3600000000000005E-4</v>
      </c>
      <c r="AL25" s="74">
        <v>-1.122E-3</v>
      </c>
    </row>
    <row r="26" spans="1:38" ht="12.75" customHeight="1" x14ac:dyDescent="0.2">
      <c r="A26" s="74">
        <v>1.3521E-2</v>
      </c>
      <c r="B26" s="74">
        <v>1.2798E-2</v>
      </c>
      <c r="C26" s="74">
        <v>1.1539000000000001E-2</v>
      </c>
      <c r="D26" s="74">
        <v>1.0118E-2</v>
      </c>
      <c r="E26" s="74">
        <v>9.3449999999999991E-3</v>
      </c>
      <c r="F26" s="74">
        <v>8.4690000000000008E-3</v>
      </c>
      <c r="G26" s="74">
        <v>7.9590000000000008E-3</v>
      </c>
      <c r="H26" s="74">
        <v>7.2550000000000002E-3</v>
      </c>
      <c r="I26" s="74">
        <v>6.8349999999999999E-3</v>
      </c>
      <c r="J26" s="74">
        <v>6.0099999999999997E-3</v>
      </c>
      <c r="K26" s="74">
        <v>5.581E-3</v>
      </c>
      <c r="L26" s="74">
        <v>4.9639999999999997E-3</v>
      </c>
      <c r="M26" s="74">
        <v>4.117E-3</v>
      </c>
      <c r="N26" s="74">
        <v>4.1079999999999997E-3</v>
      </c>
      <c r="O26" s="74">
        <v>3.6540000000000001E-3</v>
      </c>
      <c r="P26" s="74">
        <v>3.0709999999999999E-3</v>
      </c>
      <c r="Q26" s="74">
        <v>2.6510000000000001E-3</v>
      </c>
      <c r="R26" s="74">
        <v>2.3140000000000001E-3</v>
      </c>
      <c r="S26" s="74">
        <v>2.1949999999999999E-3</v>
      </c>
      <c r="T26" s="74">
        <v>1.8220000000000001E-3</v>
      </c>
      <c r="U26" s="74">
        <v>1.3910000000000001E-3</v>
      </c>
      <c r="V26" s="74">
        <v>1.0740000000000001E-3</v>
      </c>
      <c r="W26" s="74">
        <v>6.5700000000000003E-4</v>
      </c>
      <c r="X26" s="74">
        <v>4.4799999999999999E-4</v>
      </c>
      <c r="Y26" s="74">
        <v>1.02E-4</v>
      </c>
      <c r="Z26" s="74">
        <v>0</v>
      </c>
      <c r="AA26" s="74">
        <v>1.65E-4</v>
      </c>
      <c r="AB26" s="74">
        <v>1.7000000000000001E-4</v>
      </c>
      <c r="AC26" s="74">
        <v>3.6499999999999998E-4</v>
      </c>
      <c r="AD26" s="74">
        <v>2.4699999999999999E-4</v>
      </c>
      <c r="AE26" s="74">
        <v>5.3999999999999998E-5</v>
      </c>
      <c r="AF26" s="74">
        <v>-2.3900000000000001E-4</v>
      </c>
      <c r="AG26" s="74">
        <v>-2.9599999999999998E-4</v>
      </c>
      <c r="AH26" s="74">
        <v>-5.9199999999999997E-4</v>
      </c>
      <c r="AI26" s="74">
        <v>-8.3900000000000001E-4</v>
      </c>
      <c r="AJ26" s="74">
        <v>-8.4000000000000003E-4</v>
      </c>
      <c r="AK26" s="74">
        <v>-8.6200000000000003E-4</v>
      </c>
      <c r="AL26" s="74">
        <v>-1.013E-3</v>
      </c>
    </row>
    <row r="27" spans="1:38" ht="12.75" customHeight="1" x14ac:dyDescent="0.2">
      <c r="A27" s="74">
        <v>1.3223E-2</v>
      </c>
      <c r="B27" s="74">
        <v>1.2418E-2</v>
      </c>
      <c r="C27" s="74">
        <v>1.1192000000000001E-2</v>
      </c>
      <c r="D27" s="74">
        <v>1.0029E-2</v>
      </c>
      <c r="E27" s="74">
        <v>9.1859999999999997E-3</v>
      </c>
      <c r="F27" s="74">
        <v>8.4899999999999993E-3</v>
      </c>
      <c r="G27" s="74">
        <v>7.8059999999999996E-3</v>
      </c>
      <c r="H27" s="74">
        <v>7.2189999999999997E-3</v>
      </c>
      <c r="I27" s="74">
        <v>6.8630000000000002E-3</v>
      </c>
      <c r="J27" s="74">
        <v>6.241E-3</v>
      </c>
      <c r="K27" s="74">
        <v>5.5830000000000003E-3</v>
      </c>
      <c r="L27" s="74">
        <v>5.0270000000000002E-3</v>
      </c>
      <c r="M27" s="74">
        <v>4.3119999999999999E-3</v>
      </c>
      <c r="N27" s="74">
        <v>4.0200000000000001E-3</v>
      </c>
      <c r="O27" s="74">
        <v>3.5300000000000002E-3</v>
      </c>
      <c r="P27" s="74">
        <v>3.2620000000000001E-3</v>
      </c>
      <c r="Q27" s="74">
        <v>2.9269999999999999E-3</v>
      </c>
      <c r="R27" s="74">
        <v>2.464E-3</v>
      </c>
      <c r="S27" s="74">
        <v>2.1689999999999999E-3</v>
      </c>
      <c r="T27" s="74">
        <v>1.89E-3</v>
      </c>
      <c r="U27" s="74">
        <v>1.485E-3</v>
      </c>
      <c r="V27" s="74">
        <v>1.0759999999999999E-3</v>
      </c>
      <c r="W27" s="74">
        <v>6.4899999999999995E-4</v>
      </c>
      <c r="X27" s="74">
        <v>4.2999999999999999E-4</v>
      </c>
      <c r="Y27" s="74">
        <v>7.1000000000000005E-5</v>
      </c>
      <c r="Z27" s="74">
        <v>0</v>
      </c>
      <c r="AA27" s="74">
        <v>3.6999999999999998E-5</v>
      </c>
      <c r="AB27" s="74">
        <v>9.8999999999999994E-5</v>
      </c>
      <c r="AC27" s="74">
        <v>1.63E-4</v>
      </c>
      <c r="AD27" s="74">
        <v>8.7999999999999998E-5</v>
      </c>
      <c r="AE27" s="74">
        <v>-1.9000000000000001E-4</v>
      </c>
      <c r="AF27" s="74">
        <v>-3.5100000000000002E-4</v>
      </c>
      <c r="AG27" s="74">
        <v>-7.3399999999999995E-4</v>
      </c>
      <c r="AH27" s="74">
        <v>-8.34E-4</v>
      </c>
      <c r="AI27" s="74">
        <v>-1.059E-3</v>
      </c>
      <c r="AJ27" s="74">
        <v>-9.8400000000000007E-4</v>
      </c>
      <c r="AK27" s="74">
        <v>-1.0970000000000001E-3</v>
      </c>
      <c r="AL27" s="74">
        <v>-1.2589999999999999E-3</v>
      </c>
    </row>
    <row r="28" spans="1:38" ht="12.75" customHeight="1" x14ac:dyDescent="0.2">
      <c r="A28" s="74">
        <v>1.2425E-2</v>
      </c>
      <c r="B28" s="74">
        <v>1.1787000000000001E-2</v>
      </c>
      <c r="C28" s="74">
        <v>1.0685E-2</v>
      </c>
      <c r="D28" s="74">
        <v>9.4640000000000002E-3</v>
      </c>
      <c r="E28" s="74">
        <v>8.6840000000000007E-3</v>
      </c>
      <c r="F28" s="74">
        <v>7.9410000000000001E-3</v>
      </c>
      <c r="G28" s="74">
        <v>7.4489999999999999E-3</v>
      </c>
      <c r="H28" s="74">
        <v>6.7619999999999998E-3</v>
      </c>
      <c r="I28" s="74">
        <v>6.424E-3</v>
      </c>
      <c r="J28" s="74">
        <v>5.8329999999999996E-3</v>
      </c>
      <c r="K28" s="74">
        <v>5.3470000000000002E-3</v>
      </c>
      <c r="L28" s="74">
        <v>4.8209999999999998E-3</v>
      </c>
      <c r="M28" s="74">
        <v>4.1399999999999996E-3</v>
      </c>
      <c r="N28" s="74">
        <v>3.999E-3</v>
      </c>
      <c r="O28" s="74">
        <v>3.5639999999999999E-3</v>
      </c>
      <c r="P28" s="74">
        <v>3.0509999999999999E-3</v>
      </c>
      <c r="Q28" s="74">
        <v>2.8159999999999999E-3</v>
      </c>
      <c r="R28" s="74">
        <v>2.4919999999999999E-3</v>
      </c>
      <c r="S28" s="74">
        <v>2.124E-3</v>
      </c>
      <c r="T28" s="74">
        <v>1.841E-3</v>
      </c>
      <c r="U28" s="74">
        <v>1.459E-3</v>
      </c>
      <c r="V28" s="74">
        <v>9.9500000000000001E-4</v>
      </c>
      <c r="W28" s="74">
        <v>6.9099999999999999E-4</v>
      </c>
      <c r="X28" s="74">
        <v>4.4999999999999999E-4</v>
      </c>
      <c r="Y28" s="74">
        <v>1.4999999999999999E-4</v>
      </c>
      <c r="Z28" s="74">
        <v>0</v>
      </c>
      <c r="AA28" s="74">
        <v>-3.1000000000000001E-5</v>
      </c>
      <c r="AB28" s="74">
        <v>1.6200000000000001E-4</v>
      </c>
      <c r="AC28" s="74">
        <v>1.2799999999999999E-4</v>
      </c>
      <c r="AD28" s="74">
        <v>6.4999999999999994E-5</v>
      </c>
      <c r="AE28" s="74">
        <v>-9.5000000000000005E-5</v>
      </c>
      <c r="AF28" s="74">
        <v>-3.4200000000000002E-4</v>
      </c>
      <c r="AG28" s="74">
        <v>-7.0100000000000002E-4</v>
      </c>
      <c r="AH28" s="74">
        <v>-8.2100000000000001E-4</v>
      </c>
      <c r="AI28" s="74">
        <v>-9.7799999999999992E-4</v>
      </c>
      <c r="AJ28" s="74">
        <v>-1.1069999999999999E-3</v>
      </c>
      <c r="AK28" s="74">
        <v>-1.0300000000000001E-3</v>
      </c>
      <c r="AL28" s="74">
        <v>-1.266E-3</v>
      </c>
    </row>
    <row r="29" spans="1:38" ht="12.75" customHeight="1" x14ac:dyDescent="0.2">
      <c r="A29" s="74">
        <v>1.2128999999999999E-2</v>
      </c>
      <c r="B29" s="74">
        <v>1.1447000000000001E-2</v>
      </c>
      <c r="C29" s="74">
        <v>1.0337000000000001E-2</v>
      </c>
      <c r="D29" s="74">
        <v>9.0980000000000002E-3</v>
      </c>
      <c r="E29" s="74">
        <v>8.3689999999999997E-3</v>
      </c>
      <c r="F29" s="74">
        <v>7.6420000000000004E-3</v>
      </c>
      <c r="G29" s="74">
        <v>7.2119999999999997E-3</v>
      </c>
      <c r="H29" s="74">
        <v>6.5859999999999998E-3</v>
      </c>
      <c r="I29" s="74">
        <v>6.1900000000000002E-3</v>
      </c>
      <c r="J29" s="74">
        <v>5.587E-3</v>
      </c>
      <c r="K29" s="74">
        <v>5.1780000000000003E-3</v>
      </c>
      <c r="L29" s="74">
        <v>4.5799999999999999E-3</v>
      </c>
      <c r="M29" s="74">
        <v>3.901E-3</v>
      </c>
      <c r="N29" s="74">
        <v>3.6819999999999999E-3</v>
      </c>
      <c r="O29" s="74">
        <v>3.323E-3</v>
      </c>
      <c r="P29" s="74">
        <v>2.9009999999999999E-3</v>
      </c>
      <c r="Q29" s="74">
        <v>2.4689999999999998E-3</v>
      </c>
      <c r="R29" s="74">
        <v>2.1979999999999999E-3</v>
      </c>
      <c r="S29" s="74">
        <v>1.9250000000000001E-3</v>
      </c>
      <c r="T29" s="74">
        <v>1.5900000000000001E-3</v>
      </c>
      <c r="U29" s="74">
        <v>1.1720000000000001E-3</v>
      </c>
      <c r="V29" s="74">
        <v>8.8999999999999995E-4</v>
      </c>
      <c r="W29" s="74">
        <v>6.29E-4</v>
      </c>
      <c r="X29" s="74">
        <v>2.8499999999999999E-4</v>
      </c>
      <c r="Y29" s="74">
        <v>5.1E-5</v>
      </c>
      <c r="Z29" s="74">
        <v>0</v>
      </c>
      <c r="AA29" s="74">
        <v>-1.9999999999999999E-6</v>
      </c>
      <c r="AB29" s="74">
        <v>-9.8999999999999994E-5</v>
      </c>
      <c r="AC29" s="74">
        <v>-9.2999999999999997E-5</v>
      </c>
      <c r="AD29" s="74">
        <v>-1.75E-4</v>
      </c>
      <c r="AE29" s="74">
        <v>-4.4299999999999998E-4</v>
      </c>
      <c r="AF29" s="74">
        <v>-6.7900000000000002E-4</v>
      </c>
      <c r="AG29" s="74">
        <v>-7.4299999999999995E-4</v>
      </c>
      <c r="AH29" s="74">
        <v>-9.8900000000000008E-4</v>
      </c>
      <c r="AI29" s="74">
        <v>-1.2019999999999999E-3</v>
      </c>
      <c r="AJ29" s="74">
        <v>-1.126E-3</v>
      </c>
      <c r="AK29" s="74">
        <v>-1.274E-3</v>
      </c>
      <c r="AL29" s="74">
        <v>-1.3090000000000001E-3</v>
      </c>
    </row>
    <row r="30" spans="1:38" ht="12.75" customHeight="1" x14ac:dyDescent="0.2">
      <c r="A30" s="74">
        <v>1.1786E-2</v>
      </c>
      <c r="B30" s="74">
        <v>1.1148999999999999E-2</v>
      </c>
      <c r="C30" s="74">
        <v>1.0118E-2</v>
      </c>
      <c r="D30" s="74">
        <v>9.0320000000000001E-3</v>
      </c>
      <c r="E30" s="74">
        <v>8.378E-3</v>
      </c>
      <c r="F30" s="74">
        <v>7.7520000000000002E-3</v>
      </c>
      <c r="G30" s="74">
        <v>7.2119999999999997E-3</v>
      </c>
      <c r="H30" s="74">
        <v>6.7559999999999999E-3</v>
      </c>
      <c r="I30" s="74">
        <v>6.3449999999999999E-3</v>
      </c>
      <c r="J30" s="74">
        <v>5.8570000000000002E-3</v>
      </c>
      <c r="K30" s="74">
        <v>5.3210000000000002E-3</v>
      </c>
      <c r="L30" s="74">
        <v>4.7850000000000002E-3</v>
      </c>
      <c r="M30" s="74">
        <v>4.1710000000000002E-3</v>
      </c>
      <c r="N30" s="74">
        <v>3.9360000000000003E-3</v>
      </c>
      <c r="O30" s="74">
        <v>3.4849999999999998E-3</v>
      </c>
      <c r="P30" s="74">
        <v>3.1719999999999999E-3</v>
      </c>
      <c r="Q30" s="74">
        <v>2.7680000000000001E-3</v>
      </c>
      <c r="R30" s="74">
        <v>2.47E-3</v>
      </c>
      <c r="S30" s="74">
        <v>2.16E-3</v>
      </c>
      <c r="T30" s="74">
        <v>1.696E-3</v>
      </c>
      <c r="U30" s="74">
        <v>1.5629999999999999E-3</v>
      </c>
      <c r="V30" s="74">
        <v>1.026E-3</v>
      </c>
      <c r="W30" s="74">
        <v>6.0300000000000002E-4</v>
      </c>
      <c r="X30" s="74">
        <v>4.84E-4</v>
      </c>
      <c r="Y30" s="74">
        <v>7.8999999999999996E-5</v>
      </c>
      <c r="Z30" s="74">
        <v>0</v>
      </c>
      <c r="AA30" s="74">
        <v>-1.0399999999999999E-4</v>
      </c>
      <c r="AB30" s="74">
        <v>-2.3E-5</v>
      </c>
      <c r="AC30" s="74">
        <v>-1.35E-4</v>
      </c>
      <c r="AD30" s="74">
        <v>-2.3499999999999999E-4</v>
      </c>
      <c r="AE30" s="74">
        <v>-4.8500000000000003E-4</v>
      </c>
      <c r="AF30" s="74">
        <v>-7.2800000000000002E-4</v>
      </c>
      <c r="AG30" s="74">
        <v>-1.1800000000000001E-3</v>
      </c>
      <c r="AH30" s="74">
        <v>-1.0950000000000001E-3</v>
      </c>
      <c r="AI30" s="74">
        <v>-1.42E-3</v>
      </c>
      <c r="AJ30" s="74">
        <v>-1.351E-3</v>
      </c>
      <c r="AK30" s="74">
        <v>-1.3339999999999999E-3</v>
      </c>
      <c r="AL30" s="74">
        <v>-1.5380000000000001E-3</v>
      </c>
    </row>
    <row r="31" spans="1:38" ht="12.75" customHeight="1" x14ac:dyDescent="0.2">
      <c r="A31" s="74">
        <v>1.1355000000000001E-2</v>
      </c>
      <c r="B31" s="74">
        <v>1.0706E-2</v>
      </c>
      <c r="C31" s="74">
        <v>9.7459999999999995E-3</v>
      </c>
      <c r="D31" s="74">
        <v>8.5540000000000008E-3</v>
      </c>
      <c r="E31" s="74">
        <v>7.9769999999999997E-3</v>
      </c>
      <c r="F31" s="74">
        <v>7.2459999999999998E-3</v>
      </c>
      <c r="G31" s="74">
        <v>6.8219999999999999E-3</v>
      </c>
      <c r="H31" s="74">
        <v>6.2350000000000001E-3</v>
      </c>
      <c r="I31" s="74">
        <v>5.9150000000000001E-3</v>
      </c>
      <c r="J31" s="74">
        <v>5.3829999999999998E-3</v>
      </c>
      <c r="K31" s="74">
        <v>4.9300000000000004E-3</v>
      </c>
      <c r="L31" s="74">
        <v>4.457E-3</v>
      </c>
      <c r="M31" s="74">
        <v>3.8479999999999999E-3</v>
      </c>
      <c r="N31" s="74">
        <v>3.728E-3</v>
      </c>
      <c r="O31" s="74">
        <v>3.2919999999999998E-3</v>
      </c>
      <c r="P31" s="74">
        <v>2.944E-3</v>
      </c>
      <c r="Q31" s="74">
        <v>2.581E-3</v>
      </c>
      <c r="R31" s="74">
        <v>2.212E-3</v>
      </c>
      <c r="S31" s="74">
        <v>1.9139999999999999E-3</v>
      </c>
      <c r="T31" s="74">
        <v>1.645E-3</v>
      </c>
      <c r="U31" s="74">
        <v>1.2600000000000001E-3</v>
      </c>
      <c r="V31" s="74">
        <v>9.19E-4</v>
      </c>
      <c r="W31" s="74">
        <v>5.9800000000000001E-4</v>
      </c>
      <c r="X31" s="74">
        <v>3.5E-4</v>
      </c>
      <c r="Y31" s="74">
        <v>1.83E-4</v>
      </c>
      <c r="Z31" s="74">
        <v>0</v>
      </c>
      <c r="AA31" s="74">
        <v>-1.01E-4</v>
      </c>
      <c r="AB31" s="74">
        <v>-1.2300000000000001E-4</v>
      </c>
      <c r="AC31" s="74">
        <v>-2.3599999999999999E-4</v>
      </c>
      <c r="AD31" s="74">
        <v>-4.0000000000000002E-4</v>
      </c>
      <c r="AE31" s="74">
        <v>-6.2799999999999998E-4</v>
      </c>
      <c r="AF31" s="74">
        <v>-8.8599999999999996E-4</v>
      </c>
      <c r="AG31" s="74">
        <v>-1.021E-3</v>
      </c>
      <c r="AH31" s="74">
        <v>-1.2199999999999999E-3</v>
      </c>
      <c r="AI31" s="74">
        <v>-1.423E-3</v>
      </c>
      <c r="AJ31" s="74">
        <v>-1.4940000000000001E-3</v>
      </c>
      <c r="AK31" s="74">
        <v>-1.4120000000000001E-3</v>
      </c>
      <c r="AL31" s="74">
        <v>-1.562E-3</v>
      </c>
    </row>
    <row r="32" spans="1:38" ht="12.75" customHeight="1" x14ac:dyDescent="0.2">
      <c r="A32" s="74">
        <v>1.1002E-2</v>
      </c>
      <c r="B32" s="74">
        <v>1.0376E-2</v>
      </c>
      <c r="C32" s="74">
        <v>9.4109999999999992E-3</v>
      </c>
      <c r="D32" s="74">
        <v>8.3809999999999996E-3</v>
      </c>
      <c r="E32" s="74">
        <v>7.783E-3</v>
      </c>
      <c r="F32" s="74">
        <v>7.1960000000000001E-3</v>
      </c>
      <c r="G32" s="74">
        <v>6.7289999999999997E-3</v>
      </c>
      <c r="H32" s="74">
        <v>6.2350000000000001E-3</v>
      </c>
      <c r="I32" s="74">
        <v>5.9059999999999998E-3</v>
      </c>
      <c r="J32" s="74">
        <v>5.3420000000000004E-3</v>
      </c>
      <c r="K32" s="74">
        <v>4.9820000000000003E-3</v>
      </c>
      <c r="L32" s="74">
        <v>4.4180000000000001E-3</v>
      </c>
      <c r="M32" s="74">
        <v>3.826E-3</v>
      </c>
      <c r="N32" s="74">
        <v>3.705E-3</v>
      </c>
      <c r="O32" s="74">
        <v>3.2539999999999999E-3</v>
      </c>
      <c r="P32" s="74">
        <v>2.9030000000000002E-3</v>
      </c>
      <c r="Q32" s="74">
        <v>2.4989999999999999E-3</v>
      </c>
      <c r="R32" s="74">
        <v>2.258E-3</v>
      </c>
      <c r="S32" s="74">
        <v>1.9719999999999998E-3</v>
      </c>
      <c r="T32" s="74">
        <v>1.702E-3</v>
      </c>
      <c r="U32" s="74">
        <v>1.322E-3</v>
      </c>
      <c r="V32" s="74">
        <v>1.0319999999999999E-3</v>
      </c>
      <c r="W32" s="74">
        <v>5.9500000000000004E-4</v>
      </c>
      <c r="X32" s="74">
        <v>3.6499999999999998E-4</v>
      </c>
      <c r="Y32" s="74">
        <v>4.6E-5</v>
      </c>
      <c r="Z32" s="74">
        <v>0</v>
      </c>
      <c r="AA32" s="74">
        <v>-9.3999999999999994E-5</v>
      </c>
      <c r="AB32" s="74">
        <v>-2.72E-4</v>
      </c>
      <c r="AC32" s="74">
        <v>-3.86E-4</v>
      </c>
      <c r="AD32" s="74">
        <v>-5.6800000000000004E-4</v>
      </c>
      <c r="AE32" s="74">
        <v>-8.2600000000000002E-4</v>
      </c>
      <c r="AF32" s="74">
        <v>-1.0319999999999999E-3</v>
      </c>
      <c r="AG32" s="74">
        <v>-1.1540000000000001E-3</v>
      </c>
      <c r="AH32" s="74">
        <v>-1.426E-3</v>
      </c>
      <c r="AI32" s="74">
        <v>-1.487E-3</v>
      </c>
      <c r="AJ32" s="74">
        <v>-1.5590000000000001E-3</v>
      </c>
      <c r="AK32" s="74">
        <v>-1.575E-3</v>
      </c>
      <c r="AL32" s="74">
        <v>-1.6440000000000001E-3</v>
      </c>
    </row>
    <row r="33" spans="1:38" ht="12.75" customHeight="1" x14ac:dyDescent="0.2">
      <c r="A33" s="74">
        <v>1.0902999999999999E-2</v>
      </c>
      <c r="B33" s="74">
        <v>1.0266000000000001E-2</v>
      </c>
      <c r="C33" s="74">
        <v>9.3469999999999994E-3</v>
      </c>
      <c r="D33" s="74">
        <v>8.3239999999999998E-3</v>
      </c>
      <c r="E33" s="74">
        <v>7.6899999999999998E-3</v>
      </c>
      <c r="F33" s="74">
        <v>7.1650000000000004E-3</v>
      </c>
      <c r="G33" s="74">
        <v>6.6470000000000001E-3</v>
      </c>
      <c r="H33" s="74">
        <v>6.1180000000000002E-3</v>
      </c>
      <c r="I33" s="74">
        <v>5.842E-3</v>
      </c>
      <c r="J33" s="74">
        <v>5.4330000000000003E-3</v>
      </c>
      <c r="K33" s="74">
        <v>4.8890000000000001E-3</v>
      </c>
      <c r="L33" s="74">
        <v>4.424E-3</v>
      </c>
      <c r="M33" s="74">
        <v>3.8180000000000002E-3</v>
      </c>
      <c r="N33" s="74">
        <v>3.722E-3</v>
      </c>
      <c r="O33" s="74">
        <v>3.2889999999999998E-3</v>
      </c>
      <c r="P33" s="74">
        <v>2.908E-3</v>
      </c>
      <c r="Q33" s="74">
        <v>2.6510000000000001E-3</v>
      </c>
      <c r="R33" s="74">
        <v>2.2629999999999998E-3</v>
      </c>
      <c r="S33" s="74">
        <v>2.006E-3</v>
      </c>
      <c r="T33" s="74">
        <v>1.6570000000000001E-3</v>
      </c>
      <c r="U33" s="74">
        <v>1.438E-3</v>
      </c>
      <c r="V33" s="74">
        <v>8.83E-4</v>
      </c>
      <c r="W33" s="74">
        <v>6.0300000000000002E-4</v>
      </c>
      <c r="X33" s="74">
        <v>4.4999999999999999E-4</v>
      </c>
      <c r="Y33" s="74">
        <v>1.92E-4</v>
      </c>
      <c r="Z33" s="74">
        <v>0</v>
      </c>
      <c r="AA33" s="74">
        <v>-1.34E-4</v>
      </c>
      <c r="AB33" s="74">
        <v>-1.8000000000000001E-4</v>
      </c>
      <c r="AC33" s="74">
        <v>-3.1300000000000002E-4</v>
      </c>
      <c r="AD33" s="74">
        <v>-5.5599999999999996E-4</v>
      </c>
      <c r="AE33" s="74">
        <v>-8.34E-4</v>
      </c>
      <c r="AF33" s="74">
        <v>-9.8200000000000002E-4</v>
      </c>
      <c r="AG33" s="74">
        <v>-1.343E-3</v>
      </c>
      <c r="AH33" s="74">
        <v>-1.3450000000000001E-3</v>
      </c>
      <c r="AI33" s="74">
        <v>-1.5939999999999999E-3</v>
      </c>
      <c r="AJ33" s="74">
        <v>-1.5219999999999999E-3</v>
      </c>
      <c r="AK33" s="74">
        <v>-1.4989999999999999E-3</v>
      </c>
      <c r="AL33" s="74">
        <v>-1.689E-3</v>
      </c>
    </row>
    <row r="34" spans="1:38" ht="12.75" customHeight="1" x14ac:dyDescent="0.2">
      <c r="A34" s="74">
        <v>1.0442999999999999E-2</v>
      </c>
      <c r="B34" s="74">
        <v>9.7789999999999995E-3</v>
      </c>
      <c r="C34" s="74">
        <v>8.8430000000000002E-3</v>
      </c>
      <c r="D34" s="74">
        <v>7.7949999999999998E-3</v>
      </c>
      <c r="E34" s="74">
        <v>7.2059999999999997E-3</v>
      </c>
      <c r="F34" s="74">
        <v>6.6119999999999998E-3</v>
      </c>
      <c r="G34" s="74">
        <v>6.1780000000000003E-3</v>
      </c>
      <c r="H34" s="74">
        <v>5.7359999999999998E-3</v>
      </c>
      <c r="I34" s="74">
        <v>5.4099999999999999E-3</v>
      </c>
      <c r="J34" s="74">
        <v>4.8760000000000001E-3</v>
      </c>
      <c r="K34" s="74">
        <v>4.6179999999999997E-3</v>
      </c>
      <c r="L34" s="74">
        <v>4.1310000000000001E-3</v>
      </c>
      <c r="M34" s="74">
        <v>3.542E-3</v>
      </c>
      <c r="N34" s="74">
        <v>3.431E-3</v>
      </c>
      <c r="O34" s="74">
        <v>3.081E-3</v>
      </c>
      <c r="P34" s="74">
        <v>2.7430000000000002E-3</v>
      </c>
      <c r="Q34" s="74">
        <v>2.33E-3</v>
      </c>
      <c r="R34" s="74">
        <v>2.1099999999999999E-3</v>
      </c>
      <c r="S34" s="74">
        <v>1.8129999999999999E-3</v>
      </c>
      <c r="T34" s="74">
        <v>1.4599999999999999E-3</v>
      </c>
      <c r="U34" s="74">
        <v>1.1839999999999999E-3</v>
      </c>
      <c r="V34" s="74">
        <v>8.9999999999999998E-4</v>
      </c>
      <c r="W34" s="74">
        <v>6.6699999999999995E-4</v>
      </c>
      <c r="X34" s="74">
        <v>3.4299999999999999E-4</v>
      </c>
      <c r="Y34" s="74">
        <v>1.94E-4</v>
      </c>
      <c r="Z34" s="74">
        <v>0</v>
      </c>
      <c r="AA34" s="74">
        <v>-1.4300000000000001E-4</v>
      </c>
      <c r="AB34" s="74">
        <v>-3.0200000000000002E-4</v>
      </c>
      <c r="AC34" s="74">
        <v>-4.7600000000000002E-4</v>
      </c>
      <c r="AD34" s="74">
        <v>-6.69E-4</v>
      </c>
      <c r="AE34" s="74">
        <v>-9.0799999999999995E-4</v>
      </c>
      <c r="AF34" s="74">
        <v>-1.168E-3</v>
      </c>
      <c r="AG34" s="74">
        <v>-1.2869999999999999E-3</v>
      </c>
      <c r="AH34" s="74">
        <v>-1.439E-3</v>
      </c>
      <c r="AI34" s="74">
        <v>-1.57E-3</v>
      </c>
      <c r="AJ34" s="74">
        <v>-1.6119999999999999E-3</v>
      </c>
      <c r="AK34" s="74">
        <v>-1.6479999999999999E-3</v>
      </c>
      <c r="AL34" s="74">
        <v>-1.7409999999999999E-3</v>
      </c>
    </row>
    <row r="35" spans="1:38" ht="12.75" customHeight="1" x14ac:dyDescent="0.2">
      <c r="A35" s="74">
        <v>1.0351000000000001E-2</v>
      </c>
      <c r="B35" s="74">
        <v>9.7409999999999997E-3</v>
      </c>
      <c r="C35" s="74">
        <v>8.8749999999999992E-3</v>
      </c>
      <c r="D35" s="74">
        <v>7.8989999999999998E-3</v>
      </c>
      <c r="E35" s="74">
        <v>7.3889999999999997E-3</v>
      </c>
      <c r="F35" s="74">
        <v>6.7120000000000001E-3</v>
      </c>
      <c r="G35" s="74">
        <v>6.3709999999999999E-3</v>
      </c>
      <c r="H35" s="74">
        <v>5.8999999999999999E-3</v>
      </c>
      <c r="I35" s="74">
        <v>5.62E-3</v>
      </c>
      <c r="J35" s="74">
        <v>5.1970000000000002E-3</v>
      </c>
      <c r="K35" s="74">
        <v>4.8110000000000002E-3</v>
      </c>
      <c r="L35" s="74">
        <v>4.2859999999999999E-3</v>
      </c>
      <c r="M35" s="74">
        <v>3.7390000000000001E-3</v>
      </c>
      <c r="N35" s="74">
        <v>3.5010000000000002E-3</v>
      </c>
      <c r="O35" s="74">
        <v>3.2130000000000001E-3</v>
      </c>
      <c r="P35" s="74">
        <v>2.8470000000000001E-3</v>
      </c>
      <c r="Q35" s="74">
        <v>2.5379999999999999E-3</v>
      </c>
      <c r="R35" s="74">
        <v>2.2769999999999999E-3</v>
      </c>
      <c r="S35" s="74">
        <v>1.944E-3</v>
      </c>
      <c r="T35" s="74">
        <v>1.658E-3</v>
      </c>
      <c r="U35" s="74">
        <v>1.39E-3</v>
      </c>
      <c r="V35" s="74">
        <v>1.041E-3</v>
      </c>
      <c r="W35" s="74">
        <v>6.6100000000000002E-4</v>
      </c>
      <c r="X35" s="74">
        <v>4.1100000000000002E-4</v>
      </c>
      <c r="Y35" s="74">
        <v>6.2000000000000003E-5</v>
      </c>
      <c r="Z35" s="74">
        <v>0</v>
      </c>
      <c r="AA35" s="74">
        <v>-1.34E-4</v>
      </c>
      <c r="AB35" s="74">
        <v>-3.2200000000000002E-4</v>
      </c>
      <c r="AC35" s="74">
        <v>-5.8E-4</v>
      </c>
      <c r="AD35" s="74">
        <v>-8.2200000000000003E-4</v>
      </c>
      <c r="AE35" s="74">
        <v>-1.077E-3</v>
      </c>
      <c r="AF35" s="74">
        <v>-1.3110000000000001E-3</v>
      </c>
      <c r="AG35" s="74">
        <v>-1.392E-3</v>
      </c>
      <c r="AH35" s="74">
        <v>-1.537E-3</v>
      </c>
      <c r="AI35" s="74">
        <v>-1.6689999999999999E-3</v>
      </c>
      <c r="AJ35" s="74">
        <v>-1.691E-3</v>
      </c>
      <c r="AK35" s="74">
        <v>-1.7179999999999999E-3</v>
      </c>
      <c r="AL35" s="74">
        <v>-1.755E-3</v>
      </c>
    </row>
    <row r="36" spans="1:38" ht="12.75" customHeight="1" x14ac:dyDescent="0.2">
      <c r="A36" s="74">
        <v>9.7699999999999992E-3</v>
      </c>
      <c r="B36" s="74">
        <v>9.1129999999999996E-3</v>
      </c>
      <c r="C36" s="74">
        <v>8.2740000000000001E-3</v>
      </c>
      <c r="D36" s="74">
        <v>7.3099999999999997E-3</v>
      </c>
      <c r="E36" s="74">
        <v>6.7289999999999997E-3</v>
      </c>
      <c r="F36" s="74">
        <v>6.2059999999999997E-3</v>
      </c>
      <c r="G36" s="74">
        <v>5.7889999999999999E-3</v>
      </c>
      <c r="H36" s="74">
        <v>5.3930000000000002E-3</v>
      </c>
      <c r="I36" s="74">
        <v>5.1339999999999997E-3</v>
      </c>
      <c r="J36" s="74">
        <v>4.6649999999999999E-3</v>
      </c>
      <c r="K36" s="74">
        <v>4.2509999999999996E-3</v>
      </c>
      <c r="L36" s="74">
        <v>3.8649999999999999E-3</v>
      </c>
      <c r="M36" s="74">
        <v>3.326E-3</v>
      </c>
      <c r="N36" s="74">
        <v>3.2629999999999998E-3</v>
      </c>
      <c r="O36" s="74">
        <v>2.8660000000000001E-3</v>
      </c>
      <c r="P36" s="74">
        <v>2.552E-3</v>
      </c>
      <c r="Q36" s="74">
        <v>2.3249999999999998E-3</v>
      </c>
      <c r="R36" s="74">
        <v>1.9659999999999999E-3</v>
      </c>
      <c r="S36" s="74">
        <v>1.768E-3</v>
      </c>
      <c r="T36" s="74">
        <v>1.4989999999999999E-3</v>
      </c>
      <c r="U36" s="74">
        <v>1.2869999999999999E-3</v>
      </c>
      <c r="V36" s="74">
        <v>8.5599999999999999E-4</v>
      </c>
      <c r="W36" s="74">
        <v>5.6099999999999998E-4</v>
      </c>
      <c r="X36" s="74">
        <v>4.3899999999999999E-4</v>
      </c>
      <c r="Y36" s="74">
        <v>2.24E-4</v>
      </c>
      <c r="Z36" s="74">
        <v>0</v>
      </c>
      <c r="AA36" s="74">
        <v>-2.05E-4</v>
      </c>
      <c r="AB36" s="74">
        <v>-3.4900000000000003E-4</v>
      </c>
      <c r="AC36" s="74">
        <v>-6.4599999999999998E-4</v>
      </c>
      <c r="AD36" s="74">
        <v>-8.6799999999999996E-4</v>
      </c>
      <c r="AE36" s="74">
        <v>-1.132E-3</v>
      </c>
      <c r="AF36" s="74">
        <v>-1.3190000000000001E-3</v>
      </c>
      <c r="AG36" s="74">
        <v>-1.562E-3</v>
      </c>
      <c r="AH36" s="74">
        <v>-1.5759999999999999E-3</v>
      </c>
      <c r="AI36" s="74">
        <v>-1.7489999999999999E-3</v>
      </c>
      <c r="AJ36" s="74">
        <v>-1.756E-3</v>
      </c>
      <c r="AK36" s="74">
        <v>-1.665E-3</v>
      </c>
      <c r="AL36" s="74">
        <v>-1.8600000000000001E-3</v>
      </c>
    </row>
    <row r="37" spans="1:38" ht="12.75" customHeight="1" x14ac:dyDescent="0.2">
      <c r="A37" s="74">
        <v>9.4610000000000007E-3</v>
      </c>
      <c r="B37" s="74">
        <v>8.8540000000000008E-3</v>
      </c>
      <c r="C37" s="74">
        <v>8.0149999999999996E-3</v>
      </c>
      <c r="D37" s="74">
        <v>7.0390000000000001E-3</v>
      </c>
      <c r="E37" s="74">
        <v>6.5430000000000002E-3</v>
      </c>
      <c r="F37" s="74">
        <v>5.9959999999999996E-3</v>
      </c>
      <c r="G37" s="74">
        <v>5.5960000000000003E-3</v>
      </c>
      <c r="H37" s="74">
        <v>5.228E-3</v>
      </c>
      <c r="I37" s="74">
        <v>4.8719999999999996E-3</v>
      </c>
      <c r="J37" s="74">
        <v>4.5030000000000001E-3</v>
      </c>
      <c r="K37" s="74">
        <v>4.215E-3</v>
      </c>
      <c r="L37" s="74">
        <v>3.8E-3</v>
      </c>
      <c r="M37" s="74">
        <v>3.2239999999999999E-3</v>
      </c>
      <c r="N37" s="74">
        <v>3.1619999999999999E-3</v>
      </c>
      <c r="O37" s="74">
        <v>2.8449999999999999E-3</v>
      </c>
      <c r="P37" s="74">
        <v>2.5000000000000001E-3</v>
      </c>
      <c r="Q37" s="74">
        <v>2.1770000000000001E-3</v>
      </c>
      <c r="R37" s="74">
        <v>1.9550000000000001E-3</v>
      </c>
      <c r="S37" s="74">
        <v>1.671E-3</v>
      </c>
      <c r="T37" s="74">
        <v>1.4419999999999999E-3</v>
      </c>
      <c r="U37" s="74">
        <v>1.15E-3</v>
      </c>
      <c r="V37" s="74">
        <v>8.5499999999999997E-4</v>
      </c>
      <c r="W37" s="74">
        <v>6.1600000000000001E-4</v>
      </c>
      <c r="X37" s="74">
        <v>3.6999999999999999E-4</v>
      </c>
      <c r="Y37" s="74">
        <v>9.2999999999999997E-5</v>
      </c>
      <c r="Z37" s="74">
        <v>0</v>
      </c>
      <c r="AA37" s="74">
        <v>-1.95E-4</v>
      </c>
      <c r="AB37" s="74">
        <v>-4.2099999999999999E-4</v>
      </c>
      <c r="AC37" s="74">
        <v>-6.7400000000000001E-4</v>
      </c>
      <c r="AD37" s="74">
        <v>-9.1100000000000003E-4</v>
      </c>
      <c r="AE37" s="74">
        <v>-1.1659999999999999E-3</v>
      </c>
      <c r="AF37" s="74">
        <v>-1.379E-3</v>
      </c>
      <c r="AG37" s="74">
        <v>-1.413E-3</v>
      </c>
      <c r="AH37" s="74">
        <v>-1.6299999999999999E-3</v>
      </c>
      <c r="AI37" s="74">
        <v>-1.704E-3</v>
      </c>
      <c r="AJ37" s="74">
        <v>-1.7329999999999999E-3</v>
      </c>
      <c r="AK37" s="74">
        <v>-1.717E-3</v>
      </c>
      <c r="AL37" s="74">
        <v>-1.817E-3</v>
      </c>
    </row>
    <row r="38" spans="1:38" ht="12.75" customHeight="1" x14ac:dyDescent="0.2">
      <c r="A38" s="74">
        <v>9.2750000000000003E-3</v>
      </c>
      <c r="B38" s="74">
        <v>8.6479999999999994E-3</v>
      </c>
      <c r="C38" s="74">
        <v>7.8469999999999998E-3</v>
      </c>
      <c r="D38" s="74">
        <v>6.8890000000000002E-3</v>
      </c>
      <c r="E38" s="74">
        <v>6.3899999999999998E-3</v>
      </c>
      <c r="F38" s="74">
        <v>5.8809999999999999E-3</v>
      </c>
      <c r="G38" s="74">
        <v>5.5519999999999996E-3</v>
      </c>
      <c r="H38" s="74">
        <v>5.0610000000000004E-3</v>
      </c>
      <c r="I38" s="74">
        <v>4.8329999999999996E-3</v>
      </c>
      <c r="J38" s="74">
        <v>4.3499999999999997E-3</v>
      </c>
      <c r="K38" s="74">
        <v>4.0080000000000003E-3</v>
      </c>
      <c r="L38" s="74">
        <v>3.6259999999999999E-3</v>
      </c>
      <c r="M38" s="74">
        <v>3.1419999999999998E-3</v>
      </c>
      <c r="N38" s="74">
        <v>2.9550000000000002E-3</v>
      </c>
      <c r="O38" s="74">
        <v>2.6589999999999999E-3</v>
      </c>
      <c r="P38" s="74">
        <v>2.4589999999999998E-3</v>
      </c>
      <c r="Q38" s="74">
        <v>2.1380000000000001E-3</v>
      </c>
      <c r="R38" s="74">
        <v>1.8749999999999999E-3</v>
      </c>
      <c r="S38" s="74">
        <v>1.6310000000000001E-3</v>
      </c>
      <c r="T38" s="74">
        <v>1.392E-3</v>
      </c>
      <c r="U38" s="74">
        <v>1.191E-3</v>
      </c>
      <c r="V38" s="74">
        <v>8.2399999999999997E-4</v>
      </c>
      <c r="W38" s="74">
        <v>5.5699999999999999E-4</v>
      </c>
      <c r="X38" s="74">
        <v>3.3399999999999999E-4</v>
      </c>
      <c r="Y38" s="74">
        <v>1.3899999999999999E-4</v>
      </c>
      <c r="Z38" s="74">
        <v>0</v>
      </c>
      <c r="AA38" s="74">
        <v>-1.6899999999999999E-4</v>
      </c>
      <c r="AB38" s="74">
        <v>-4.6099999999999998E-4</v>
      </c>
      <c r="AC38" s="74">
        <v>-7.3800000000000005E-4</v>
      </c>
      <c r="AD38" s="74">
        <v>-1.0150000000000001E-3</v>
      </c>
      <c r="AE38" s="74">
        <v>-1.214E-3</v>
      </c>
      <c r="AF38" s="74">
        <v>-1.3680000000000001E-3</v>
      </c>
      <c r="AG38" s="74">
        <v>-1.6130000000000001E-3</v>
      </c>
      <c r="AH38" s="74">
        <v>-1.629E-3</v>
      </c>
      <c r="AI38" s="74">
        <v>-1.74E-3</v>
      </c>
      <c r="AJ38" s="74">
        <v>-1.691E-3</v>
      </c>
      <c r="AK38" s="74">
        <v>-1.753E-3</v>
      </c>
      <c r="AL38" s="74">
        <v>-1.869E-3</v>
      </c>
    </row>
    <row r="39" spans="1:38" ht="12.75" customHeight="1" x14ac:dyDescent="0.2">
      <c r="A39" s="74">
        <v>8.77E-3</v>
      </c>
      <c r="B39" s="74">
        <v>8.1609999999999999E-3</v>
      </c>
      <c r="C39" s="74">
        <v>7.391E-3</v>
      </c>
      <c r="D39" s="74">
        <v>6.483E-3</v>
      </c>
      <c r="E39" s="74">
        <v>5.9969999999999997E-3</v>
      </c>
      <c r="F39" s="74">
        <v>5.5030000000000001E-3</v>
      </c>
      <c r="G39" s="74">
        <v>5.0699999999999999E-3</v>
      </c>
      <c r="H39" s="74">
        <v>4.7260000000000002E-3</v>
      </c>
      <c r="I39" s="74">
        <v>4.4400000000000004E-3</v>
      </c>
      <c r="J39" s="74">
        <v>4.0400000000000002E-3</v>
      </c>
      <c r="K39" s="74">
        <v>3.6849999999999999E-3</v>
      </c>
      <c r="L39" s="74">
        <v>3.3500000000000001E-3</v>
      </c>
      <c r="M39" s="74">
        <v>2.898E-3</v>
      </c>
      <c r="N39" s="74">
        <v>2.8570000000000002E-3</v>
      </c>
      <c r="O39" s="74">
        <v>2.5370000000000002E-3</v>
      </c>
      <c r="P39" s="74">
        <v>2.294E-3</v>
      </c>
      <c r="Q39" s="74">
        <v>2.1189999999999998E-3</v>
      </c>
      <c r="R39" s="74">
        <v>1.7960000000000001E-3</v>
      </c>
      <c r="S39" s="74">
        <v>1.6199999999999999E-3</v>
      </c>
      <c r="T39" s="74">
        <v>1.3669999999999999E-3</v>
      </c>
      <c r="U39" s="74">
        <v>1.155E-3</v>
      </c>
      <c r="V39" s="74">
        <v>7.8700000000000005E-4</v>
      </c>
      <c r="W39" s="74">
        <v>5.5599999999999996E-4</v>
      </c>
      <c r="X39" s="74">
        <v>4.3899999999999999E-4</v>
      </c>
      <c r="Y39" s="74">
        <v>2.0900000000000001E-4</v>
      </c>
      <c r="Z39" s="74">
        <v>0</v>
      </c>
      <c r="AA39" s="74">
        <v>-1.64E-4</v>
      </c>
      <c r="AB39" s="74">
        <v>-3.9500000000000001E-4</v>
      </c>
      <c r="AC39" s="74">
        <v>-7.1100000000000004E-4</v>
      </c>
      <c r="AD39" s="74">
        <v>-9.3400000000000004E-4</v>
      </c>
      <c r="AE39" s="74">
        <v>-1.2030000000000001E-3</v>
      </c>
      <c r="AF39" s="74">
        <v>-1.3209999999999999E-3</v>
      </c>
      <c r="AG39" s="74">
        <v>-1.5009999999999999E-3</v>
      </c>
      <c r="AH39" s="74">
        <v>-1.5590000000000001E-3</v>
      </c>
      <c r="AI39" s="74">
        <v>-1.702E-3</v>
      </c>
      <c r="AJ39" s="74">
        <v>-1.6750000000000001E-3</v>
      </c>
      <c r="AK39" s="74">
        <v>-1.6149999999999999E-3</v>
      </c>
      <c r="AL39" s="74">
        <v>-1.7470000000000001E-3</v>
      </c>
    </row>
    <row r="40" spans="1:38" ht="12.75" customHeight="1" x14ac:dyDescent="0.2">
      <c r="A40" s="74">
        <v>8.09E-3</v>
      </c>
      <c r="B40" s="74">
        <v>7.541E-3</v>
      </c>
      <c r="C40" s="74">
        <v>6.8300000000000001E-3</v>
      </c>
      <c r="D40" s="74">
        <v>5.9880000000000003E-3</v>
      </c>
      <c r="E40" s="74">
        <v>5.5230000000000001E-3</v>
      </c>
      <c r="F40" s="74">
        <v>5.0419999999999996E-3</v>
      </c>
      <c r="G40" s="74">
        <v>4.7280000000000004E-3</v>
      </c>
      <c r="H40" s="74">
        <v>4.3150000000000003E-3</v>
      </c>
      <c r="I40" s="74">
        <v>4.0689999999999997E-3</v>
      </c>
      <c r="J40" s="74">
        <v>3.7000000000000002E-3</v>
      </c>
      <c r="K40" s="74">
        <v>3.3670000000000002E-3</v>
      </c>
      <c r="L40" s="74">
        <v>3.042E-3</v>
      </c>
      <c r="M40" s="74">
        <v>2.5569999999999998E-3</v>
      </c>
      <c r="N40" s="74">
        <v>2.5010000000000002E-3</v>
      </c>
      <c r="O40" s="74">
        <v>2.2899999999999999E-3</v>
      </c>
      <c r="P40" s="74">
        <v>2.019E-3</v>
      </c>
      <c r="Q40" s="74">
        <v>1.8140000000000001E-3</v>
      </c>
      <c r="R40" s="74">
        <v>1.572E-3</v>
      </c>
      <c r="S40" s="74">
        <v>1.3359999999999999E-3</v>
      </c>
      <c r="T40" s="74">
        <v>1.134E-3</v>
      </c>
      <c r="U40" s="74">
        <v>9.8299999999999993E-4</v>
      </c>
      <c r="V40" s="74">
        <v>7.2199999999999999E-4</v>
      </c>
      <c r="W40" s="74">
        <v>4.7699999999999999E-4</v>
      </c>
      <c r="X40" s="74">
        <v>2.7500000000000002E-4</v>
      </c>
      <c r="Y40" s="74">
        <v>3.1999999999999999E-5</v>
      </c>
      <c r="Z40" s="74">
        <v>0</v>
      </c>
      <c r="AA40" s="74">
        <v>-2.0100000000000001E-4</v>
      </c>
      <c r="AB40" s="74">
        <v>-4.3800000000000002E-4</v>
      </c>
      <c r="AC40" s="74">
        <v>-6.78E-4</v>
      </c>
      <c r="AD40" s="74">
        <v>-9.3400000000000004E-4</v>
      </c>
      <c r="AE40" s="74">
        <v>-1.1509999999999999E-3</v>
      </c>
      <c r="AF40" s="74">
        <v>-1.3320000000000001E-3</v>
      </c>
      <c r="AG40" s="74">
        <v>-1.3500000000000001E-3</v>
      </c>
      <c r="AH40" s="74">
        <v>-1.4989999999999999E-3</v>
      </c>
      <c r="AI40" s="74">
        <v>-1.5430000000000001E-3</v>
      </c>
      <c r="AJ40" s="74">
        <v>-1.603E-3</v>
      </c>
      <c r="AK40" s="74">
        <v>-1.603E-3</v>
      </c>
      <c r="AL40" s="74">
        <v>-1.683E-3</v>
      </c>
    </row>
    <row r="41" spans="1:38" ht="12.75" customHeight="1" x14ac:dyDescent="0.2">
      <c r="A41" s="74">
        <v>7.5960000000000003E-3</v>
      </c>
      <c r="B41" s="74">
        <v>7.0260000000000001E-3</v>
      </c>
      <c r="C41" s="74">
        <v>6.319E-3</v>
      </c>
      <c r="D41" s="74">
        <v>5.4730000000000004E-3</v>
      </c>
      <c r="E41" s="74">
        <v>5.0759999999999998E-3</v>
      </c>
      <c r="F41" s="74">
        <v>4.5510000000000004E-3</v>
      </c>
      <c r="G41" s="74">
        <v>4.2290000000000001E-3</v>
      </c>
      <c r="H41" s="74">
        <v>3.8769999999999998E-3</v>
      </c>
      <c r="I41" s="74">
        <v>3.6700000000000001E-3</v>
      </c>
      <c r="J41" s="74">
        <v>3.3059999999999999E-3</v>
      </c>
      <c r="K41" s="74">
        <v>3.0000000000000001E-3</v>
      </c>
      <c r="L41" s="74">
        <v>2.7039999999999998E-3</v>
      </c>
      <c r="M41" s="74">
        <v>2.2850000000000001E-3</v>
      </c>
      <c r="N41" s="74">
        <v>2.2360000000000001E-3</v>
      </c>
      <c r="O41" s="74">
        <v>2.0279999999999999E-3</v>
      </c>
      <c r="P41" s="74">
        <v>1.902E-3</v>
      </c>
      <c r="Q41" s="74">
        <v>1.6670000000000001E-3</v>
      </c>
      <c r="R41" s="74">
        <v>1.3829999999999999E-3</v>
      </c>
      <c r="S41" s="74">
        <v>1.286E-3</v>
      </c>
      <c r="T41" s="74">
        <v>1.0679999999999999E-3</v>
      </c>
      <c r="U41" s="74">
        <v>9.2699999999999998E-4</v>
      </c>
      <c r="V41" s="74">
        <v>6.0400000000000004E-4</v>
      </c>
      <c r="W41" s="74">
        <v>4.0700000000000003E-4</v>
      </c>
      <c r="X41" s="74">
        <v>2.8400000000000002E-4</v>
      </c>
      <c r="Y41" s="74">
        <v>1.16E-4</v>
      </c>
      <c r="Z41" s="74">
        <v>0</v>
      </c>
      <c r="AA41" s="74">
        <v>-1.07E-4</v>
      </c>
      <c r="AB41" s="74">
        <v>-3.8299999999999999E-4</v>
      </c>
      <c r="AC41" s="74">
        <v>-5.9699999999999998E-4</v>
      </c>
      <c r="AD41" s="74">
        <v>-8.03E-4</v>
      </c>
      <c r="AE41" s="74">
        <v>-9.8900000000000008E-4</v>
      </c>
      <c r="AF41" s="74">
        <v>-1.2049999999999999E-3</v>
      </c>
      <c r="AG41" s="74">
        <v>-1.343E-3</v>
      </c>
      <c r="AH41" s="74">
        <v>-1.3179999999999999E-3</v>
      </c>
      <c r="AI41" s="74">
        <v>-1.4170000000000001E-3</v>
      </c>
      <c r="AJ41" s="74">
        <v>-1.3990000000000001E-3</v>
      </c>
      <c r="AK41" s="74">
        <v>-1.4530000000000001E-3</v>
      </c>
      <c r="AL41" s="74">
        <v>-1.552E-3</v>
      </c>
    </row>
    <row r="42" spans="1:38" ht="12.75" customHeight="1" x14ac:dyDescent="0.2">
      <c r="A42" s="74">
        <v>7.4619999999999999E-3</v>
      </c>
      <c r="B42" s="74">
        <v>6.8589999999999996E-3</v>
      </c>
      <c r="C42" s="74">
        <v>6.1460000000000004E-3</v>
      </c>
      <c r="D42" s="74">
        <v>5.2779999999999997E-3</v>
      </c>
      <c r="E42" s="74">
        <v>4.8339999999999998E-3</v>
      </c>
      <c r="F42" s="74">
        <v>4.3499999999999997E-3</v>
      </c>
      <c r="G42" s="74">
        <v>3.9779999999999998E-3</v>
      </c>
      <c r="H42" s="74">
        <v>3.6830000000000001E-3</v>
      </c>
      <c r="I42" s="74">
        <v>3.444E-3</v>
      </c>
      <c r="J42" s="74">
        <v>3.1020000000000002E-3</v>
      </c>
      <c r="K42" s="74">
        <v>2.7539999999999999E-3</v>
      </c>
      <c r="L42" s="74">
        <v>2.496E-3</v>
      </c>
      <c r="M42" s="74">
        <v>2.1250000000000002E-3</v>
      </c>
      <c r="N42" s="74">
        <v>2.127E-3</v>
      </c>
      <c r="O42" s="74">
        <v>1.8450000000000001E-3</v>
      </c>
      <c r="P42" s="74">
        <v>1.714E-3</v>
      </c>
      <c r="Q42" s="74">
        <v>1.505E-3</v>
      </c>
      <c r="R42" s="74">
        <v>1.271E-3</v>
      </c>
      <c r="S42" s="74">
        <v>1.1119999999999999E-3</v>
      </c>
      <c r="T42" s="74">
        <v>9.19E-4</v>
      </c>
      <c r="U42" s="74">
        <v>7.9100000000000004E-4</v>
      </c>
      <c r="V42" s="74">
        <v>5.1599999999999997E-4</v>
      </c>
      <c r="W42" s="74">
        <v>3.2899999999999997E-4</v>
      </c>
      <c r="X42" s="74">
        <v>2.5099999999999998E-4</v>
      </c>
      <c r="Y42" s="74">
        <v>1.2899999999999999E-4</v>
      </c>
      <c r="Z42" s="74">
        <v>0</v>
      </c>
      <c r="AA42" s="74">
        <v>-1.3799999999999999E-4</v>
      </c>
      <c r="AB42" s="74">
        <v>-3.19E-4</v>
      </c>
      <c r="AC42" s="74">
        <v>-5.31E-4</v>
      </c>
      <c r="AD42" s="74">
        <v>-7.3800000000000005E-4</v>
      </c>
      <c r="AE42" s="74">
        <v>-8.9099999999999997E-4</v>
      </c>
      <c r="AF42" s="74">
        <v>-9.9799999999999997E-4</v>
      </c>
      <c r="AG42" s="74">
        <v>-1.1280000000000001E-3</v>
      </c>
      <c r="AH42" s="74">
        <v>-1.1689999999999999E-3</v>
      </c>
      <c r="AI42" s="74">
        <v>-1.2800000000000001E-3</v>
      </c>
      <c r="AJ42" s="74">
        <v>-1.2849999999999999E-3</v>
      </c>
      <c r="AK42" s="74">
        <v>-1.291E-3</v>
      </c>
      <c r="AL42" s="74">
        <v>-1.4430000000000001E-3</v>
      </c>
    </row>
    <row r="43" spans="1:38" ht="12.75" customHeight="1" x14ac:dyDescent="0.2">
      <c r="A43" s="74">
        <v>7.156E-3</v>
      </c>
      <c r="B43" s="74">
        <v>6.6249999999999998E-3</v>
      </c>
      <c r="C43" s="74">
        <v>5.9490000000000003E-3</v>
      </c>
      <c r="D43" s="74">
        <v>5.1330000000000004E-3</v>
      </c>
      <c r="E43" s="74">
        <v>4.6860000000000001E-3</v>
      </c>
      <c r="F43" s="74">
        <v>4.2760000000000003E-3</v>
      </c>
      <c r="G43" s="74">
        <v>3.9269999999999999E-3</v>
      </c>
      <c r="H43" s="74">
        <v>3.5439999999999998E-3</v>
      </c>
      <c r="I43" s="74">
        <v>3.3210000000000002E-3</v>
      </c>
      <c r="J43" s="74">
        <v>2.9450000000000001E-3</v>
      </c>
      <c r="K43" s="74">
        <v>2.735E-3</v>
      </c>
      <c r="L43" s="74">
        <v>2.4099999999999998E-3</v>
      </c>
      <c r="M43" s="74">
        <v>2.0209999999999998E-3</v>
      </c>
      <c r="N43" s="74">
        <v>2.0010000000000002E-3</v>
      </c>
      <c r="O43" s="74">
        <v>1.7600000000000001E-3</v>
      </c>
      <c r="P43" s="74">
        <v>1.5839999999999999E-3</v>
      </c>
      <c r="Q43" s="74">
        <v>1.3309999999999999E-3</v>
      </c>
      <c r="R43" s="74">
        <v>1.1900000000000001E-3</v>
      </c>
      <c r="S43" s="74">
        <v>1.057E-3</v>
      </c>
      <c r="T43" s="74">
        <v>8.5400000000000005E-4</v>
      </c>
      <c r="U43" s="74">
        <v>6.8999999999999997E-4</v>
      </c>
      <c r="V43" s="74">
        <v>5.31E-4</v>
      </c>
      <c r="W43" s="74">
        <v>3.4400000000000001E-4</v>
      </c>
      <c r="X43" s="74">
        <v>2.1100000000000001E-4</v>
      </c>
      <c r="Y43" s="74">
        <v>6.6000000000000005E-5</v>
      </c>
      <c r="Z43" s="74">
        <v>0</v>
      </c>
      <c r="AA43" s="74">
        <v>-1.2899999999999999E-4</v>
      </c>
      <c r="AB43" s="74">
        <v>-2.7999999999999998E-4</v>
      </c>
      <c r="AC43" s="74">
        <v>-4.6999999999999999E-4</v>
      </c>
      <c r="AD43" s="74">
        <v>-6.6100000000000002E-4</v>
      </c>
      <c r="AE43" s="74">
        <v>-8.3699999999999996E-4</v>
      </c>
      <c r="AF43" s="74">
        <v>-9.3899999999999995E-4</v>
      </c>
      <c r="AG43" s="74">
        <v>-1.018E-3</v>
      </c>
      <c r="AH43" s="74">
        <v>-1.062E-3</v>
      </c>
      <c r="AI43" s="74">
        <v>-1.1540000000000001E-3</v>
      </c>
      <c r="AJ43" s="74">
        <v>-1.1770000000000001E-3</v>
      </c>
      <c r="AK43" s="74">
        <v>-1.2160000000000001E-3</v>
      </c>
      <c r="AL43" s="74">
        <v>-1.3389999999999999E-3</v>
      </c>
    </row>
    <row r="44" spans="1:38" ht="12.75" customHeight="1" x14ac:dyDescent="0.2">
      <c r="A44" s="74">
        <v>1.2272999999999999E-2</v>
      </c>
      <c r="B44" s="74">
        <v>1.1445E-2</v>
      </c>
      <c r="C44" s="74">
        <v>1.0151E-2</v>
      </c>
      <c r="D44" s="74">
        <v>8.914E-3</v>
      </c>
      <c r="E44" s="74">
        <v>8.1460000000000005E-3</v>
      </c>
      <c r="F44" s="74">
        <v>7.3720000000000001E-3</v>
      </c>
      <c r="G44" s="74">
        <v>6.7749999999999998E-3</v>
      </c>
      <c r="H44" s="74">
        <v>6.2009999999999999E-3</v>
      </c>
      <c r="I44" s="74">
        <v>5.8770000000000003E-3</v>
      </c>
      <c r="J44" s="74">
        <v>5.4299999999999999E-3</v>
      </c>
      <c r="K44" s="74">
        <v>5.0070000000000002E-3</v>
      </c>
      <c r="L44" s="74">
        <v>4.5710000000000004E-3</v>
      </c>
      <c r="M44" s="74">
        <v>3.9309999999999996E-3</v>
      </c>
      <c r="N44" s="74">
        <v>3.7209999999999999E-3</v>
      </c>
      <c r="O44" s="74">
        <v>3.2469999999999999E-3</v>
      </c>
      <c r="P44" s="74">
        <v>2.9589999999999998E-3</v>
      </c>
      <c r="Q44" s="74">
        <v>2.5590000000000001E-3</v>
      </c>
      <c r="R44" s="74">
        <v>2.2230000000000001E-3</v>
      </c>
      <c r="S44" s="74">
        <v>1.931E-3</v>
      </c>
      <c r="T44" s="74">
        <v>1.647E-3</v>
      </c>
      <c r="U44" s="74">
        <v>1.3060000000000001E-3</v>
      </c>
      <c r="V44" s="74">
        <v>9.2699999999999998E-4</v>
      </c>
      <c r="W44" s="74">
        <v>5.4199999999999995E-4</v>
      </c>
      <c r="X44" s="74">
        <v>2.3900000000000001E-4</v>
      </c>
      <c r="Y44" s="74">
        <v>-3.6000000000000001E-5</v>
      </c>
      <c r="Z44" s="74">
        <v>0</v>
      </c>
      <c r="AA44" s="74">
        <v>5.0000000000000004E-6</v>
      </c>
      <c r="AB44" s="74">
        <v>-6.0000000000000002E-6</v>
      </c>
      <c r="AC44" s="74">
        <v>6.9999999999999999E-6</v>
      </c>
      <c r="AD44" s="74">
        <v>-9.8999999999999994E-5</v>
      </c>
      <c r="AE44" s="74">
        <v>-3.0299999999999999E-4</v>
      </c>
      <c r="AF44" s="74">
        <v>-5.8200000000000005E-4</v>
      </c>
      <c r="AG44" s="74">
        <v>-8.5700000000000001E-4</v>
      </c>
      <c r="AH44" s="74">
        <v>-9.8700000000000003E-4</v>
      </c>
      <c r="AI44" s="74">
        <v>-1.157E-3</v>
      </c>
      <c r="AJ44" s="74">
        <v>-1.305E-3</v>
      </c>
      <c r="AK44" s="74">
        <v>-1.338E-3</v>
      </c>
      <c r="AL44" s="74">
        <v>-1.477E-3</v>
      </c>
    </row>
    <row r="45" spans="1:38" ht="12.75" customHeight="1" x14ac:dyDescent="0.2">
      <c r="A45" s="74">
        <v>1.197E-2</v>
      </c>
      <c r="B45" s="74">
        <v>1.1214999999999999E-2</v>
      </c>
      <c r="C45" s="74">
        <v>1.0016000000000001E-2</v>
      </c>
      <c r="D45" s="74">
        <v>8.8280000000000008E-3</v>
      </c>
      <c r="E45" s="74">
        <v>8.0879999999999997E-3</v>
      </c>
      <c r="F45" s="74">
        <v>7.3600000000000002E-3</v>
      </c>
      <c r="G45" s="74">
        <v>6.7980000000000002E-3</v>
      </c>
      <c r="H45" s="74">
        <v>6.3740000000000003E-3</v>
      </c>
      <c r="I45" s="74">
        <v>5.9919999999999999E-3</v>
      </c>
      <c r="J45" s="74">
        <v>5.509E-3</v>
      </c>
      <c r="K45" s="74">
        <v>5.0790000000000002E-3</v>
      </c>
      <c r="L45" s="74">
        <v>4.5560000000000002E-3</v>
      </c>
      <c r="M45" s="74">
        <v>4.0270000000000002E-3</v>
      </c>
      <c r="N45" s="74">
        <v>3.7759999999999998E-3</v>
      </c>
      <c r="O45" s="74">
        <v>3.32E-3</v>
      </c>
      <c r="P45" s="74">
        <v>2.9979999999999998E-3</v>
      </c>
      <c r="Q45" s="74">
        <v>2.63E-3</v>
      </c>
      <c r="R45" s="74">
        <v>2.3379999999999998E-3</v>
      </c>
      <c r="S45" s="74">
        <v>2.0200000000000001E-3</v>
      </c>
      <c r="T45" s="74">
        <v>1.6329999999999999E-3</v>
      </c>
      <c r="U45" s="74">
        <v>1.366E-3</v>
      </c>
      <c r="V45" s="74">
        <v>8.9999999999999998E-4</v>
      </c>
      <c r="W45" s="74">
        <v>5.8100000000000003E-4</v>
      </c>
      <c r="X45" s="74">
        <v>2.8200000000000002E-4</v>
      </c>
      <c r="Y45" s="74">
        <v>2.0000000000000002E-5</v>
      </c>
      <c r="Z45" s="74">
        <v>0</v>
      </c>
      <c r="AA45" s="74">
        <v>-1.0000000000000001E-5</v>
      </c>
      <c r="AB45" s="74">
        <v>4.6999999999999997E-5</v>
      </c>
      <c r="AC45" s="74">
        <v>4.6E-5</v>
      </c>
      <c r="AD45" s="74">
        <v>-8.7000000000000001E-5</v>
      </c>
      <c r="AE45" s="74">
        <v>-2.5500000000000002E-4</v>
      </c>
      <c r="AF45" s="74">
        <v>-5.9900000000000003E-4</v>
      </c>
      <c r="AG45" s="74">
        <v>-8.3299999999999997E-4</v>
      </c>
      <c r="AH45" s="74">
        <v>-9.6199999999999996E-4</v>
      </c>
      <c r="AI45" s="74">
        <v>-1.1689999999999999E-3</v>
      </c>
      <c r="AJ45" s="74">
        <v>-1.2210000000000001E-3</v>
      </c>
      <c r="AK45" s="74">
        <v>-1.2899999999999999E-3</v>
      </c>
      <c r="AL45" s="74">
        <v>-1.495E-3</v>
      </c>
    </row>
    <row r="46" spans="1:38" ht="12.75" customHeight="1" x14ac:dyDescent="0.2">
      <c r="A46" s="74">
        <v>1.1514999999999999E-2</v>
      </c>
      <c r="B46" s="74">
        <v>1.0843999999999999E-2</v>
      </c>
      <c r="C46" s="74">
        <v>9.7050000000000001E-3</v>
      </c>
      <c r="D46" s="74">
        <v>8.5349999999999992E-3</v>
      </c>
      <c r="E46" s="74">
        <v>7.842E-3</v>
      </c>
      <c r="F46" s="74">
        <v>7.1000000000000004E-3</v>
      </c>
      <c r="G46" s="74">
        <v>6.5779999999999996E-3</v>
      </c>
      <c r="H46" s="74">
        <v>6.0939999999999996E-3</v>
      </c>
      <c r="I46" s="74">
        <v>5.777E-3</v>
      </c>
      <c r="J46" s="74">
        <v>5.2940000000000001E-3</v>
      </c>
      <c r="K46" s="74">
        <v>4.9030000000000002E-3</v>
      </c>
      <c r="L46" s="74">
        <v>4.4070000000000003E-3</v>
      </c>
      <c r="M46" s="74">
        <v>3.8530000000000001E-3</v>
      </c>
      <c r="N46" s="74">
        <v>3.63E-3</v>
      </c>
      <c r="O46" s="74">
        <v>3.274E-3</v>
      </c>
      <c r="P46" s="74">
        <v>2.9139999999999999E-3</v>
      </c>
      <c r="Q46" s="74">
        <v>2.5890000000000002E-3</v>
      </c>
      <c r="R46" s="74">
        <v>2.2680000000000001E-3</v>
      </c>
      <c r="S46" s="74">
        <v>1.9689999999999998E-3</v>
      </c>
      <c r="T46" s="74">
        <v>1.637E-3</v>
      </c>
      <c r="U46" s="74">
        <v>1.361E-3</v>
      </c>
      <c r="V46" s="74">
        <v>9.5E-4</v>
      </c>
      <c r="W46" s="74">
        <v>6.4300000000000002E-4</v>
      </c>
      <c r="X46" s="74">
        <v>3.4900000000000003E-4</v>
      </c>
      <c r="Y46" s="74">
        <v>3.8999999999999999E-5</v>
      </c>
      <c r="Z46" s="74">
        <v>0</v>
      </c>
      <c r="AA46" s="74">
        <v>6.3999999999999997E-5</v>
      </c>
      <c r="AB46" s="74">
        <v>9.1000000000000003E-5</v>
      </c>
      <c r="AC46" s="74">
        <v>6.4999999999999994E-5</v>
      </c>
      <c r="AD46" s="74">
        <v>-6.2000000000000003E-5</v>
      </c>
      <c r="AE46" s="74">
        <v>-3.01E-4</v>
      </c>
      <c r="AF46" s="74">
        <v>-5.3799999999999996E-4</v>
      </c>
      <c r="AG46" s="74">
        <v>-7.6599999999999997E-4</v>
      </c>
      <c r="AH46" s="74">
        <v>-9.3599999999999998E-4</v>
      </c>
      <c r="AI46" s="74">
        <v>-1.098E-3</v>
      </c>
      <c r="AJ46" s="74">
        <v>-1.201E-3</v>
      </c>
      <c r="AK46" s="74">
        <v>-1.2149999999999999E-3</v>
      </c>
      <c r="AL46" s="74">
        <v>-1.366E-3</v>
      </c>
    </row>
    <row r="47" spans="1:38" ht="12.75" customHeight="1" x14ac:dyDescent="0.2">
      <c r="A47" s="74">
        <v>1.1035E-2</v>
      </c>
      <c r="B47" s="74">
        <v>1.0390999999999999E-2</v>
      </c>
      <c r="C47" s="74">
        <v>9.3989999999999994E-3</v>
      </c>
      <c r="D47" s="74">
        <v>8.3459999999999993E-3</v>
      </c>
      <c r="E47" s="74">
        <v>7.6800000000000002E-3</v>
      </c>
      <c r="F47" s="74">
        <v>7.0150000000000004E-3</v>
      </c>
      <c r="G47" s="74">
        <v>6.5139999999999998E-3</v>
      </c>
      <c r="H47" s="74">
        <v>6.0350000000000004E-3</v>
      </c>
      <c r="I47" s="74">
        <v>5.7210000000000004E-3</v>
      </c>
      <c r="J47" s="74">
        <v>5.306E-3</v>
      </c>
      <c r="K47" s="74">
        <v>4.8729999999999997E-3</v>
      </c>
      <c r="L47" s="74">
        <v>4.4510000000000001E-3</v>
      </c>
      <c r="M47" s="74">
        <v>3.859E-3</v>
      </c>
      <c r="N47" s="74">
        <v>3.6819999999999999E-3</v>
      </c>
      <c r="O47" s="74">
        <v>3.2130000000000001E-3</v>
      </c>
      <c r="P47" s="74">
        <v>2.9150000000000001E-3</v>
      </c>
      <c r="Q47" s="74">
        <v>2.5379999999999999E-3</v>
      </c>
      <c r="R47" s="74">
        <v>2.2230000000000001E-3</v>
      </c>
      <c r="S47" s="74">
        <v>2.0200000000000001E-3</v>
      </c>
      <c r="T47" s="74">
        <v>1.7060000000000001E-3</v>
      </c>
      <c r="U47" s="74">
        <v>1.369E-3</v>
      </c>
      <c r="V47" s="74">
        <v>9.9700000000000006E-4</v>
      </c>
      <c r="W47" s="74">
        <v>6.3000000000000003E-4</v>
      </c>
      <c r="X47" s="74">
        <v>3.0800000000000001E-4</v>
      </c>
      <c r="Y47" s="74">
        <v>5.0000000000000002E-5</v>
      </c>
      <c r="Z47" s="74">
        <v>0</v>
      </c>
      <c r="AA47" s="74">
        <v>-3.0000000000000001E-6</v>
      </c>
      <c r="AB47" s="74">
        <v>-4.1E-5</v>
      </c>
      <c r="AC47" s="74">
        <v>-8.7999999999999998E-5</v>
      </c>
      <c r="AD47" s="74">
        <v>-2.05E-4</v>
      </c>
      <c r="AE47" s="74">
        <v>-4.1399999999999998E-4</v>
      </c>
      <c r="AF47" s="74">
        <v>-6.7299999999999999E-4</v>
      </c>
      <c r="AG47" s="74">
        <v>-9.6500000000000004E-4</v>
      </c>
      <c r="AH47" s="74">
        <v>-1.08E-3</v>
      </c>
      <c r="AI47" s="74">
        <v>-1.242E-3</v>
      </c>
      <c r="AJ47" s="74">
        <v>-1.2899999999999999E-3</v>
      </c>
      <c r="AK47" s="74">
        <v>-1.361E-3</v>
      </c>
      <c r="AL47" s="74">
        <v>-1.472E-3</v>
      </c>
    </row>
    <row r="48" spans="1:38" ht="12.75" customHeight="1" x14ac:dyDescent="0.2">
      <c r="A48" s="74">
        <v>1.0789999999999999E-2</v>
      </c>
      <c r="B48" s="74">
        <v>1.0168999999999999E-2</v>
      </c>
      <c r="C48" s="74">
        <v>9.1859999999999997E-3</v>
      </c>
      <c r="D48" s="74">
        <v>8.0909999999999992E-3</v>
      </c>
      <c r="E48" s="74">
        <v>7.3850000000000001E-3</v>
      </c>
      <c r="F48" s="74">
        <v>6.7650000000000002E-3</v>
      </c>
      <c r="G48" s="74">
        <v>6.2989999999999999E-3</v>
      </c>
      <c r="H48" s="74">
        <v>5.8180000000000003E-3</v>
      </c>
      <c r="I48" s="74">
        <v>5.4819999999999999E-3</v>
      </c>
      <c r="J48" s="74">
        <v>5.0939999999999996E-3</v>
      </c>
      <c r="K48" s="74">
        <v>4.7019999999999996E-3</v>
      </c>
      <c r="L48" s="74">
        <v>4.2430000000000002E-3</v>
      </c>
      <c r="M48" s="74">
        <v>3.7520000000000001E-3</v>
      </c>
      <c r="N48" s="74">
        <v>3.5699999999999998E-3</v>
      </c>
      <c r="O48" s="74">
        <v>3.1819999999999999E-3</v>
      </c>
      <c r="P48" s="74">
        <v>2.8319999999999999E-3</v>
      </c>
      <c r="Q48" s="74">
        <v>2.5330000000000001E-3</v>
      </c>
      <c r="R48" s="74">
        <v>2.2769999999999999E-3</v>
      </c>
      <c r="S48" s="74">
        <v>1.9530000000000001E-3</v>
      </c>
      <c r="T48" s="74">
        <v>1.66E-3</v>
      </c>
      <c r="U48" s="74">
        <v>1.359E-3</v>
      </c>
      <c r="V48" s="74">
        <v>9.5E-4</v>
      </c>
      <c r="W48" s="74">
        <v>6.4099999999999997E-4</v>
      </c>
      <c r="X48" s="74">
        <v>3.28E-4</v>
      </c>
      <c r="Y48" s="74">
        <v>3.8000000000000002E-5</v>
      </c>
      <c r="Z48" s="74">
        <v>0</v>
      </c>
      <c r="AA48" s="74">
        <v>-1.2999999999999999E-5</v>
      </c>
      <c r="AB48" s="74">
        <v>-5.7000000000000003E-5</v>
      </c>
      <c r="AC48" s="74">
        <v>-1.47E-4</v>
      </c>
      <c r="AD48" s="74">
        <v>-3.19E-4</v>
      </c>
      <c r="AE48" s="74">
        <v>-5.1099999999999995E-4</v>
      </c>
      <c r="AF48" s="74">
        <v>-8.2200000000000003E-4</v>
      </c>
      <c r="AG48" s="74">
        <v>-1.036E-3</v>
      </c>
      <c r="AH48" s="74">
        <v>-1.196E-3</v>
      </c>
      <c r="AI48" s="74">
        <v>-1.315E-3</v>
      </c>
      <c r="AJ48" s="74">
        <v>-1.3780000000000001E-3</v>
      </c>
      <c r="AK48" s="74">
        <v>-1.4189999999999999E-3</v>
      </c>
      <c r="AL48" s="74">
        <v>-1.5629999999999999E-3</v>
      </c>
    </row>
    <row r="49" spans="1:38" ht="12.75" customHeight="1" x14ac:dyDescent="0.2">
      <c r="A49" s="74">
        <v>1.0756E-2</v>
      </c>
      <c r="B49" s="74">
        <v>1.0173E-2</v>
      </c>
      <c r="C49" s="74">
        <v>9.2359999999999994E-3</v>
      </c>
      <c r="D49" s="74">
        <v>8.1880000000000008E-3</v>
      </c>
      <c r="E49" s="74">
        <v>7.5380000000000004E-3</v>
      </c>
      <c r="F49" s="74">
        <v>6.9459999999999999E-3</v>
      </c>
      <c r="G49" s="74">
        <v>6.4669999999999997E-3</v>
      </c>
      <c r="H49" s="74">
        <v>6.0330000000000002E-3</v>
      </c>
      <c r="I49" s="74">
        <v>5.7029999999999997E-3</v>
      </c>
      <c r="J49" s="74">
        <v>5.2519999999999997E-3</v>
      </c>
      <c r="K49" s="74">
        <v>4.888E-3</v>
      </c>
      <c r="L49" s="74">
        <v>4.4559999999999999E-3</v>
      </c>
      <c r="M49" s="74">
        <v>3.8319999999999999E-3</v>
      </c>
      <c r="N49" s="74">
        <v>3.6380000000000002E-3</v>
      </c>
      <c r="O49" s="74">
        <v>3.3419999999999999E-3</v>
      </c>
      <c r="P49" s="74">
        <v>2.954E-3</v>
      </c>
      <c r="Q49" s="74">
        <v>2.594E-3</v>
      </c>
      <c r="R49" s="74">
        <v>2.3280000000000002E-3</v>
      </c>
      <c r="S49" s="74">
        <v>1.99E-3</v>
      </c>
      <c r="T49" s="74">
        <v>1.6750000000000001E-3</v>
      </c>
      <c r="U49" s="74">
        <v>1.387E-3</v>
      </c>
      <c r="V49" s="74">
        <v>1.005E-3</v>
      </c>
      <c r="W49" s="74">
        <v>6.4999999999999997E-4</v>
      </c>
      <c r="X49" s="74">
        <v>3.8200000000000002E-4</v>
      </c>
      <c r="Y49" s="74">
        <v>6.6000000000000005E-5</v>
      </c>
      <c r="Z49" s="74">
        <v>0</v>
      </c>
      <c r="AA49" s="74">
        <v>-1.9000000000000001E-5</v>
      </c>
      <c r="AB49" s="74">
        <v>-7.2000000000000002E-5</v>
      </c>
      <c r="AC49" s="74">
        <v>-1.63E-4</v>
      </c>
      <c r="AD49" s="74">
        <v>-3.6600000000000001E-4</v>
      </c>
      <c r="AE49" s="74">
        <v>-5.5599999999999996E-4</v>
      </c>
      <c r="AF49" s="74">
        <v>-8.4900000000000004E-4</v>
      </c>
      <c r="AG49" s="74">
        <v>-1.054E-3</v>
      </c>
      <c r="AH49" s="74">
        <v>-1.1479999999999999E-3</v>
      </c>
      <c r="AI49" s="74">
        <v>-1.3159999999999999E-3</v>
      </c>
      <c r="AJ49" s="74">
        <v>-1.387E-3</v>
      </c>
      <c r="AK49" s="74">
        <v>-1.4139999999999999E-3</v>
      </c>
      <c r="AL49" s="74">
        <v>-1.5610000000000001E-3</v>
      </c>
    </row>
    <row r="50" spans="1:38" ht="12.75" customHeight="1" x14ac:dyDescent="0.2">
      <c r="A50" s="74">
        <v>1.0369E-2</v>
      </c>
      <c r="B50" s="74">
        <v>9.8460000000000006E-3</v>
      </c>
      <c r="C50" s="74">
        <v>8.9689999999999995E-3</v>
      </c>
      <c r="D50" s="74">
        <v>7.9469999999999992E-3</v>
      </c>
      <c r="E50" s="74">
        <v>7.4089999999999998E-3</v>
      </c>
      <c r="F50" s="74">
        <v>6.764E-3</v>
      </c>
      <c r="G50" s="74">
        <v>6.2750000000000002E-3</v>
      </c>
      <c r="H50" s="74">
        <v>5.8820000000000001E-3</v>
      </c>
      <c r="I50" s="74">
        <v>5.6059999999999999E-3</v>
      </c>
      <c r="J50" s="74">
        <v>5.1359999999999999E-3</v>
      </c>
      <c r="K50" s="74">
        <v>4.7239999999999999E-3</v>
      </c>
      <c r="L50" s="74">
        <v>4.326E-3</v>
      </c>
      <c r="M50" s="74">
        <v>3.7569999999999999E-3</v>
      </c>
      <c r="N50" s="74">
        <v>3.5929999999999998E-3</v>
      </c>
      <c r="O50" s="74">
        <v>3.173E-3</v>
      </c>
      <c r="P50" s="74">
        <v>2.8530000000000001E-3</v>
      </c>
      <c r="Q50" s="74">
        <v>2.5530000000000001E-3</v>
      </c>
      <c r="R50" s="74">
        <v>2.2529999999999998E-3</v>
      </c>
      <c r="S50" s="74">
        <v>1.9719999999999998E-3</v>
      </c>
      <c r="T50" s="74">
        <v>1.668E-3</v>
      </c>
      <c r="U50" s="74">
        <v>1.3669999999999999E-3</v>
      </c>
      <c r="V50" s="74">
        <v>9.3199999999999999E-4</v>
      </c>
      <c r="W50" s="74">
        <v>6.4800000000000003E-4</v>
      </c>
      <c r="X50" s="74">
        <v>2.8200000000000002E-4</v>
      </c>
      <c r="Y50" s="74">
        <v>3.8000000000000002E-5</v>
      </c>
      <c r="Z50" s="74">
        <v>0</v>
      </c>
      <c r="AA50" s="74">
        <v>-1.4799999999999999E-4</v>
      </c>
      <c r="AB50" s="74">
        <v>-3.19E-4</v>
      </c>
      <c r="AC50" s="74">
        <v>-4.75E-4</v>
      </c>
      <c r="AD50" s="74">
        <v>-6.69E-4</v>
      </c>
      <c r="AE50" s="74">
        <v>-9.5100000000000002E-4</v>
      </c>
      <c r="AF50" s="74">
        <v>-1.232E-3</v>
      </c>
      <c r="AG50" s="74">
        <v>-1.4890000000000001E-3</v>
      </c>
      <c r="AH50" s="74">
        <v>-1.5690000000000001E-3</v>
      </c>
      <c r="AI50" s="74">
        <v>-1.7979999999999999E-3</v>
      </c>
      <c r="AJ50" s="74">
        <v>-1.861E-3</v>
      </c>
      <c r="AK50" s="74">
        <v>-1.8450000000000001E-3</v>
      </c>
      <c r="AL50" s="74">
        <v>-1.9170000000000001E-3</v>
      </c>
    </row>
    <row r="51" spans="1:38" ht="12.75" customHeight="1" x14ac:dyDescent="0.2">
      <c r="A51" s="74">
        <v>1.0259000000000001E-2</v>
      </c>
      <c r="B51" s="74">
        <v>9.8160000000000001E-3</v>
      </c>
      <c r="C51" s="74">
        <v>8.9820000000000004E-3</v>
      </c>
      <c r="D51" s="74">
        <v>8.0090000000000005E-3</v>
      </c>
      <c r="E51" s="74">
        <v>7.4320000000000002E-3</v>
      </c>
      <c r="F51" s="74">
        <v>6.8360000000000001E-3</v>
      </c>
      <c r="G51" s="74">
        <v>6.398E-3</v>
      </c>
      <c r="H51" s="74">
        <v>5.9680000000000002E-3</v>
      </c>
      <c r="I51" s="74">
        <v>5.653E-3</v>
      </c>
      <c r="J51" s="74">
        <v>5.2599999999999999E-3</v>
      </c>
      <c r="K51" s="74">
        <v>4.8539999999999998E-3</v>
      </c>
      <c r="L51" s="74">
        <v>4.3750000000000004E-3</v>
      </c>
      <c r="M51" s="74">
        <v>3.8790000000000001E-3</v>
      </c>
      <c r="N51" s="74">
        <v>3.6280000000000001E-3</v>
      </c>
      <c r="O51" s="74">
        <v>3.2599999999999999E-3</v>
      </c>
      <c r="P51" s="74">
        <v>2.921E-3</v>
      </c>
      <c r="Q51" s="74">
        <v>2.6289999999999998E-3</v>
      </c>
      <c r="R51" s="74">
        <v>2.3080000000000002E-3</v>
      </c>
      <c r="S51" s="74">
        <v>2.0140000000000002E-3</v>
      </c>
      <c r="T51" s="74">
        <v>1.7589999999999999E-3</v>
      </c>
      <c r="U51" s="74">
        <v>1.472E-3</v>
      </c>
      <c r="V51" s="74">
        <v>1.0449999999999999E-3</v>
      </c>
      <c r="W51" s="74">
        <v>7.4700000000000005E-4</v>
      </c>
      <c r="X51" s="74">
        <v>4.3899999999999999E-4</v>
      </c>
      <c r="Y51" s="74">
        <v>1.6000000000000001E-4</v>
      </c>
      <c r="Z51" s="74">
        <v>0</v>
      </c>
      <c r="AA51" s="74">
        <v>-1.27E-4</v>
      </c>
      <c r="AB51" s="74">
        <v>-3.1500000000000001E-4</v>
      </c>
      <c r="AC51" s="74">
        <v>-4.6900000000000002E-4</v>
      </c>
      <c r="AD51" s="74">
        <v>-7.5900000000000002E-4</v>
      </c>
      <c r="AE51" s="74">
        <v>-9.990000000000001E-4</v>
      </c>
      <c r="AF51" s="74">
        <v>-1.3029999999999999E-3</v>
      </c>
      <c r="AG51" s="74">
        <v>-1.5100000000000001E-3</v>
      </c>
      <c r="AH51" s="74">
        <v>-1.6639999999999999E-3</v>
      </c>
      <c r="AI51" s="74">
        <v>-1.8289999999999999E-3</v>
      </c>
      <c r="AJ51" s="74">
        <v>-1.8420000000000001E-3</v>
      </c>
      <c r="AK51" s="74">
        <v>-1.8649999999999999E-3</v>
      </c>
      <c r="AL51" s="74">
        <v>-1.951E-3</v>
      </c>
    </row>
    <row r="52" spans="1:38" ht="12.75" customHeight="1" x14ac:dyDescent="0.2">
      <c r="A52" s="74">
        <v>1.0055E-2</v>
      </c>
      <c r="B52" s="74">
        <v>9.6450000000000008E-3</v>
      </c>
      <c r="C52" s="74">
        <v>8.8649999999999996E-3</v>
      </c>
      <c r="D52" s="74">
        <v>7.9679999999999994E-3</v>
      </c>
      <c r="E52" s="74">
        <v>7.3839999999999999E-3</v>
      </c>
      <c r="F52" s="74">
        <v>6.8269999999999997E-3</v>
      </c>
      <c r="G52" s="74">
        <v>6.4050000000000001E-3</v>
      </c>
      <c r="H52" s="74">
        <v>5.9769999999999997E-3</v>
      </c>
      <c r="I52" s="74">
        <v>5.6519999999999999E-3</v>
      </c>
      <c r="J52" s="74">
        <v>5.2760000000000003E-3</v>
      </c>
      <c r="K52" s="74">
        <v>4.9280000000000001E-3</v>
      </c>
      <c r="L52" s="74">
        <v>4.4770000000000001E-3</v>
      </c>
      <c r="M52" s="74">
        <v>3.9519999999999998E-3</v>
      </c>
      <c r="N52" s="74">
        <v>3.6979999999999999E-3</v>
      </c>
      <c r="O52" s="74">
        <v>3.3449999999999999E-3</v>
      </c>
      <c r="P52" s="74">
        <v>3.0360000000000001E-3</v>
      </c>
      <c r="Q52" s="74">
        <v>2.663E-3</v>
      </c>
      <c r="R52" s="74">
        <v>2.3839999999999998E-3</v>
      </c>
      <c r="S52" s="74">
        <v>2.0430000000000001E-3</v>
      </c>
      <c r="T52" s="74">
        <v>1.6999999999999999E-3</v>
      </c>
      <c r="U52" s="74">
        <v>1.4369999999999999E-3</v>
      </c>
      <c r="V52" s="74">
        <v>1.085E-3</v>
      </c>
      <c r="W52" s="74">
        <v>7.7800000000000005E-4</v>
      </c>
      <c r="X52" s="74">
        <v>4.3800000000000002E-4</v>
      </c>
      <c r="Y52" s="74">
        <v>1.34E-4</v>
      </c>
      <c r="Z52" s="74">
        <v>0</v>
      </c>
      <c r="AA52" s="74">
        <v>-1.84E-4</v>
      </c>
      <c r="AB52" s="74">
        <v>-4.4799999999999999E-4</v>
      </c>
      <c r="AC52" s="74">
        <v>-6.5899999999999997E-4</v>
      </c>
      <c r="AD52" s="74">
        <v>-8.8500000000000004E-4</v>
      </c>
      <c r="AE52" s="74">
        <v>-1.1839999999999999E-3</v>
      </c>
      <c r="AF52" s="74">
        <v>-1.493E-3</v>
      </c>
      <c r="AG52" s="74">
        <v>-1.7179999999999999E-3</v>
      </c>
      <c r="AH52" s="74">
        <v>-1.815E-3</v>
      </c>
      <c r="AI52" s="74">
        <v>-1.9610000000000001E-3</v>
      </c>
      <c r="AJ52" s="74">
        <v>-2.019E-3</v>
      </c>
      <c r="AK52" s="74">
        <v>-2.0630000000000002E-3</v>
      </c>
      <c r="AL52" s="74">
        <v>-2.0630000000000002E-3</v>
      </c>
    </row>
    <row r="53" spans="1:38" ht="12.75" customHeight="1" x14ac:dyDescent="0.2">
      <c r="A53" s="74">
        <v>1.0125E-2</v>
      </c>
      <c r="B53" s="74">
        <v>9.724E-3</v>
      </c>
      <c r="C53" s="74">
        <v>8.9169999999999996E-3</v>
      </c>
      <c r="D53" s="74">
        <v>8.0190000000000001E-3</v>
      </c>
      <c r="E53" s="74">
        <v>7.4879999999999999E-3</v>
      </c>
      <c r="F53" s="74">
        <v>6.9629999999999996E-3</v>
      </c>
      <c r="G53" s="74">
        <v>6.4929999999999996E-3</v>
      </c>
      <c r="H53" s="74">
        <v>6.0939999999999996E-3</v>
      </c>
      <c r="I53" s="74">
        <v>5.7970000000000001E-3</v>
      </c>
      <c r="J53" s="74">
        <v>5.4060000000000002E-3</v>
      </c>
      <c r="K53" s="74">
        <v>5.032E-3</v>
      </c>
      <c r="L53" s="74">
        <v>4.5630000000000002E-3</v>
      </c>
      <c r="M53" s="74">
        <v>3.9940000000000002E-3</v>
      </c>
      <c r="N53" s="74">
        <v>3.8049999999999998E-3</v>
      </c>
      <c r="O53" s="74">
        <v>3.4269999999999999E-3</v>
      </c>
      <c r="P53" s="74">
        <v>3.1050000000000001E-3</v>
      </c>
      <c r="Q53" s="74">
        <v>2.771E-3</v>
      </c>
      <c r="R53" s="74">
        <v>2.4819999999999998E-3</v>
      </c>
      <c r="S53" s="74">
        <v>2.274E-3</v>
      </c>
      <c r="T53" s="74">
        <v>1.9380000000000001E-3</v>
      </c>
      <c r="U53" s="74">
        <v>1.593E-3</v>
      </c>
      <c r="V53" s="74">
        <v>1.1360000000000001E-3</v>
      </c>
      <c r="W53" s="74">
        <v>7.9799999999999999E-4</v>
      </c>
      <c r="X53" s="74">
        <v>4.6200000000000001E-4</v>
      </c>
      <c r="Y53" s="74">
        <v>1.7100000000000001E-4</v>
      </c>
      <c r="Z53" s="74">
        <v>0</v>
      </c>
      <c r="AA53" s="74">
        <v>-1.9900000000000001E-4</v>
      </c>
      <c r="AB53" s="74">
        <v>-4.6700000000000002E-4</v>
      </c>
      <c r="AC53" s="74">
        <v>-7.3899999999999997E-4</v>
      </c>
      <c r="AD53" s="74">
        <v>-1.0089999999999999E-3</v>
      </c>
      <c r="AE53" s="74">
        <v>-1.34E-3</v>
      </c>
      <c r="AF53" s="74">
        <v>-1.6410000000000001E-3</v>
      </c>
      <c r="AG53" s="74">
        <v>-1.8309999999999999E-3</v>
      </c>
      <c r="AH53" s="74">
        <v>-1.9469999999999999E-3</v>
      </c>
      <c r="AI53" s="74">
        <v>-2.1289999999999998E-3</v>
      </c>
      <c r="AJ53" s="74">
        <v>-2.173E-3</v>
      </c>
      <c r="AK53" s="74">
        <v>-2.1710000000000002E-3</v>
      </c>
      <c r="AL53" s="74">
        <v>-2.2160000000000001E-3</v>
      </c>
    </row>
    <row r="54" spans="1:38" ht="12.75" customHeight="1" x14ac:dyDescent="0.2">
      <c r="A54" s="74">
        <v>1.014E-2</v>
      </c>
      <c r="B54" s="74">
        <v>9.6640000000000007E-3</v>
      </c>
      <c r="C54" s="74">
        <v>8.9230000000000004E-3</v>
      </c>
      <c r="D54" s="74">
        <v>8.0149999999999996E-3</v>
      </c>
      <c r="E54" s="74">
        <v>7.4679999999999998E-3</v>
      </c>
      <c r="F54" s="74">
        <v>6.9249999999999997E-3</v>
      </c>
      <c r="G54" s="74">
        <v>6.4970000000000002E-3</v>
      </c>
      <c r="H54" s="74">
        <v>6.1190000000000003E-3</v>
      </c>
      <c r="I54" s="74">
        <v>5.7939999999999997E-3</v>
      </c>
      <c r="J54" s="74">
        <v>5.3969999999999999E-3</v>
      </c>
      <c r="K54" s="74">
        <v>5.0130000000000001E-3</v>
      </c>
      <c r="L54" s="74">
        <v>4.5999999999999999E-3</v>
      </c>
      <c r="M54" s="74">
        <v>4.1029999999999999E-3</v>
      </c>
      <c r="N54" s="74">
        <v>3.8809999999999999E-3</v>
      </c>
      <c r="O54" s="74">
        <v>3.5149999999999999E-3</v>
      </c>
      <c r="P54" s="74">
        <v>3.2460000000000002E-3</v>
      </c>
      <c r="Q54" s="74">
        <v>2.8760000000000001E-3</v>
      </c>
      <c r="R54" s="74">
        <v>2.5669999999999998E-3</v>
      </c>
      <c r="S54" s="74">
        <v>2.2369999999999998E-3</v>
      </c>
      <c r="T54" s="74">
        <v>1.885E-3</v>
      </c>
      <c r="U54" s="74">
        <v>1.6019999999999999E-3</v>
      </c>
      <c r="V54" s="74">
        <v>1.1659999999999999E-3</v>
      </c>
      <c r="W54" s="74">
        <v>8.1899999999999996E-4</v>
      </c>
      <c r="X54" s="74">
        <v>5.0299999999999997E-4</v>
      </c>
      <c r="Y54" s="74">
        <v>2.1599999999999999E-4</v>
      </c>
      <c r="Z54" s="74">
        <v>0</v>
      </c>
      <c r="AA54" s="74">
        <v>-2.2599999999999999E-4</v>
      </c>
      <c r="AB54" s="74">
        <v>-5.0500000000000002E-4</v>
      </c>
      <c r="AC54" s="74">
        <v>-8.4400000000000002E-4</v>
      </c>
      <c r="AD54" s="74">
        <v>-1.1689999999999999E-3</v>
      </c>
      <c r="AE54" s="74">
        <v>-1.4E-3</v>
      </c>
      <c r="AF54" s="74">
        <v>-1.714E-3</v>
      </c>
      <c r="AG54" s="74">
        <v>-1.964E-3</v>
      </c>
      <c r="AH54" s="74">
        <v>-2.088E-3</v>
      </c>
      <c r="AI54" s="74">
        <v>-2.2590000000000002E-3</v>
      </c>
      <c r="AJ54" s="74">
        <v>-2.2529999999999998E-3</v>
      </c>
      <c r="AK54" s="74">
        <v>-2.2599999999999999E-3</v>
      </c>
      <c r="AL54" s="74">
        <v>-2.307E-3</v>
      </c>
    </row>
    <row r="55" spans="1:38" ht="12.75" customHeight="1" x14ac:dyDescent="0.2">
      <c r="A55" s="74">
        <v>1.0099E-2</v>
      </c>
      <c r="B55" s="74">
        <v>9.5980000000000006E-3</v>
      </c>
      <c r="C55" s="74">
        <v>8.881E-3</v>
      </c>
      <c r="D55" s="74">
        <v>7.9539999999999993E-3</v>
      </c>
      <c r="E55" s="74">
        <v>7.4190000000000002E-3</v>
      </c>
      <c r="F55" s="74">
        <v>6.9239999999999996E-3</v>
      </c>
      <c r="G55" s="74">
        <v>6.5539999999999999E-3</v>
      </c>
      <c r="H55" s="74">
        <v>6.1469999999999997E-3</v>
      </c>
      <c r="I55" s="74">
        <v>5.8279999999999998E-3</v>
      </c>
      <c r="J55" s="74">
        <v>5.4260000000000003E-3</v>
      </c>
      <c r="K55" s="74">
        <v>5.0559999999999997E-3</v>
      </c>
      <c r="L55" s="74">
        <v>4.5840000000000004E-3</v>
      </c>
      <c r="M55" s="74">
        <v>4.0350000000000004E-3</v>
      </c>
      <c r="N55" s="74">
        <v>3.8089999999999999E-3</v>
      </c>
      <c r="O55" s="74">
        <v>3.441E-3</v>
      </c>
      <c r="P55" s="74">
        <v>3.1549999999999998E-3</v>
      </c>
      <c r="Q55" s="74">
        <v>2.7759999999999998E-3</v>
      </c>
      <c r="R55" s="74">
        <v>2.526E-3</v>
      </c>
      <c r="S55" s="74">
        <v>2.2109999999999999E-3</v>
      </c>
      <c r="T55" s="74">
        <v>1.8760000000000001E-3</v>
      </c>
      <c r="U55" s="74">
        <v>1.5529999999999999E-3</v>
      </c>
      <c r="V55" s="74">
        <v>1.1800000000000001E-3</v>
      </c>
      <c r="W55" s="74">
        <v>8.2899999999999998E-4</v>
      </c>
      <c r="X55" s="74">
        <v>5.1599999999999997E-4</v>
      </c>
      <c r="Y55" s="74">
        <v>2.12E-4</v>
      </c>
      <c r="Z55" s="74">
        <v>0</v>
      </c>
      <c r="AA55" s="74">
        <v>-2.4000000000000001E-4</v>
      </c>
      <c r="AB55" s="74">
        <v>-5.2899999999999996E-4</v>
      </c>
      <c r="AC55" s="74">
        <v>-8.1700000000000002E-4</v>
      </c>
      <c r="AD55" s="74">
        <v>-1.1590000000000001E-3</v>
      </c>
      <c r="AE55" s="74">
        <v>-1.4729999999999999E-3</v>
      </c>
      <c r="AF55" s="74">
        <v>-1.73E-3</v>
      </c>
      <c r="AG55" s="74">
        <v>-1.9E-3</v>
      </c>
      <c r="AH55" s="74">
        <v>-2.0590000000000001E-3</v>
      </c>
      <c r="AI55" s="74">
        <v>-2.1700000000000001E-3</v>
      </c>
      <c r="AJ55" s="74">
        <v>-2.235E-3</v>
      </c>
      <c r="AK55" s="74">
        <v>-2.2369999999999998E-3</v>
      </c>
      <c r="AL55" s="74">
        <v>-2.2820000000000002E-3</v>
      </c>
    </row>
    <row r="56" spans="1:38" ht="12.75" customHeight="1" x14ac:dyDescent="0.2">
      <c r="A56" s="74">
        <v>9.8150000000000008E-3</v>
      </c>
      <c r="B56" s="74">
        <v>9.3050000000000008E-3</v>
      </c>
      <c r="C56" s="74">
        <v>8.5450000000000005E-3</v>
      </c>
      <c r="D56" s="74">
        <v>7.6779999999999999E-3</v>
      </c>
      <c r="E56" s="74">
        <v>7.169E-3</v>
      </c>
      <c r="F56" s="74">
        <v>6.6530000000000001E-3</v>
      </c>
      <c r="G56" s="74">
        <v>6.2389999999999998E-3</v>
      </c>
      <c r="H56" s="74">
        <v>5.855E-3</v>
      </c>
      <c r="I56" s="74">
        <v>5.5859999999999998E-3</v>
      </c>
      <c r="J56" s="74">
        <v>5.1630000000000001E-3</v>
      </c>
      <c r="K56" s="74">
        <v>4.797E-3</v>
      </c>
      <c r="L56" s="74">
        <v>4.4339999999999996E-3</v>
      </c>
      <c r="M56" s="74">
        <v>3.8660000000000001E-3</v>
      </c>
      <c r="N56" s="74">
        <v>3.6819999999999999E-3</v>
      </c>
      <c r="O56" s="74">
        <v>3.3110000000000001E-3</v>
      </c>
      <c r="P56" s="74">
        <v>3.0179999999999998E-3</v>
      </c>
      <c r="Q56" s="74">
        <v>2.6930000000000001E-3</v>
      </c>
      <c r="R56" s="74">
        <v>2.431E-3</v>
      </c>
      <c r="S56" s="74">
        <v>2.1259999999999999E-3</v>
      </c>
      <c r="T56" s="74">
        <v>1.823E-3</v>
      </c>
      <c r="U56" s="74">
        <v>1.516E-3</v>
      </c>
      <c r="V56" s="74">
        <v>1.155E-3</v>
      </c>
      <c r="W56" s="74">
        <v>7.7899999999999996E-4</v>
      </c>
      <c r="X56" s="74">
        <v>5.1000000000000004E-4</v>
      </c>
      <c r="Y56" s="74">
        <v>2.24E-4</v>
      </c>
      <c r="Z56" s="74">
        <v>0</v>
      </c>
      <c r="AA56" s="74">
        <v>-2.7399999999999999E-4</v>
      </c>
      <c r="AB56" s="74">
        <v>-5.9599999999999996E-4</v>
      </c>
      <c r="AC56" s="74">
        <v>-9.4200000000000002E-4</v>
      </c>
      <c r="AD56" s="74">
        <v>-1.281E-3</v>
      </c>
      <c r="AE56" s="74">
        <v>-1.575E-3</v>
      </c>
      <c r="AF56" s="74">
        <v>-1.9009999999999999E-3</v>
      </c>
      <c r="AG56" s="74">
        <v>-2.1080000000000001E-3</v>
      </c>
      <c r="AH56" s="74">
        <v>-2.2239999999999998E-3</v>
      </c>
      <c r="AI56" s="74">
        <v>-2.3739999999999998E-3</v>
      </c>
      <c r="AJ56" s="74">
        <v>-2.428E-3</v>
      </c>
      <c r="AK56" s="74">
        <v>-2.3779999999999999E-3</v>
      </c>
      <c r="AL56" s="74">
        <v>-2.4030000000000002E-3</v>
      </c>
    </row>
    <row r="57" spans="1:38" ht="12.75" customHeight="1" x14ac:dyDescent="0.2">
      <c r="A57" s="74">
        <v>9.6729999999999993E-3</v>
      </c>
      <c r="B57" s="74">
        <v>9.1780000000000004E-3</v>
      </c>
      <c r="C57" s="74">
        <v>8.4960000000000001E-3</v>
      </c>
      <c r="D57" s="74">
        <v>7.6579999999999999E-3</v>
      </c>
      <c r="E57" s="74">
        <v>7.208E-3</v>
      </c>
      <c r="F57" s="74">
        <v>6.7590000000000003E-3</v>
      </c>
      <c r="G57" s="74">
        <v>6.3709999999999999E-3</v>
      </c>
      <c r="H57" s="74">
        <v>6.0080000000000003E-3</v>
      </c>
      <c r="I57" s="74">
        <v>5.7140000000000003E-3</v>
      </c>
      <c r="J57" s="74">
        <v>5.3249999999999999E-3</v>
      </c>
      <c r="K57" s="74">
        <v>4.9049999999999996E-3</v>
      </c>
      <c r="L57" s="74">
        <v>4.5300000000000002E-3</v>
      </c>
      <c r="M57" s="74">
        <v>3.9659999999999999E-3</v>
      </c>
      <c r="N57" s="74">
        <v>3.7569999999999999E-3</v>
      </c>
      <c r="O57" s="74">
        <v>3.372E-3</v>
      </c>
      <c r="P57" s="74">
        <v>3.068E-3</v>
      </c>
      <c r="Q57" s="74">
        <v>2.7629999999999998E-3</v>
      </c>
      <c r="R57" s="74">
        <v>2.4169999999999999E-3</v>
      </c>
      <c r="S57" s="74">
        <v>2.1840000000000002E-3</v>
      </c>
      <c r="T57" s="74">
        <v>1.8450000000000001E-3</v>
      </c>
      <c r="U57" s="74">
        <v>1.534E-3</v>
      </c>
      <c r="V57" s="74">
        <v>1.0950000000000001E-3</v>
      </c>
      <c r="W57" s="74">
        <v>7.9199999999999995E-4</v>
      </c>
      <c r="X57" s="74">
        <v>4.4700000000000002E-4</v>
      </c>
      <c r="Y57" s="74">
        <v>1.9599999999999999E-4</v>
      </c>
      <c r="Z57" s="74">
        <v>0</v>
      </c>
      <c r="AA57" s="74">
        <v>-3.01E-4</v>
      </c>
      <c r="AB57" s="74">
        <v>-6.5300000000000004E-4</v>
      </c>
      <c r="AC57" s="74">
        <v>-9.6599999999999995E-4</v>
      </c>
      <c r="AD57" s="74">
        <v>-1.255E-3</v>
      </c>
      <c r="AE57" s="74">
        <v>-1.6260000000000001E-3</v>
      </c>
      <c r="AF57" s="74">
        <v>-1.8940000000000001E-3</v>
      </c>
      <c r="AG57" s="74">
        <v>-2.1199999999999999E-3</v>
      </c>
      <c r="AH57" s="74">
        <v>-2.1770000000000001E-3</v>
      </c>
      <c r="AI57" s="74">
        <v>-2.385E-3</v>
      </c>
      <c r="AJ57" s="74">
        <v>-2.3449999999999999E-3</v>
      </c>
      <c r="AK57" s="74">
        <v>-2.3779999999999999E-3</v>
      </c>
      <c r="AL57" s="74">
        <v>-2.4120000000000001E-3</v>
      </c>
    </row>
    <row r="58" spans="1:38" ht="12.75" customHeight="1" x14ac:dyDescent="0.2">
      <c r="A58" s="74">
        <v>9.6229999999999996E-3</v>
      </c>
      <c r="B58" s="74">
        <v>9.1500000000000001E-3</v>
      </c>
      <c r="C58" s="74">
        <v>8.4950000000000008E-3</v>
      </c>
      <c r="D58" s="74">
        <v>7.6819999999999996E-3</v>
      </c>
      <c r="E58" s="74">
        <v>7.2069999999999999E-3</v>
      </c>
      <c r="F58" s="74">
        <v>6.6759999999999996E-3</v>
      </c>
      <c r="G58" s="74">
        <v>6.378E-3</v>
      </c>
      <c r="H58" s="74">
        <v>6.032E-3</v>
      </c>
      <c r="I58" s="74">
        <v>5.6540000000000002E-3</v>
      </c>
      <c r="J58" s="74">
        <v>5.3410000000000003E-3</v>
      </c>
      <c r="K58" s="74">
        <v>4.9350000000000002E-3</v>
      </c>
      <c r="L58" s="74">
        <v>4.4710000000000001E-3</v>
      </c>
      <c r="M58" s="74">
        <v>3.9309999999999996E-3</v>
      </c>
      <c r="N58" s="74">
        <v>3.761E-3</v>
      </c>
      <c r="O58" s="74">
        <v>3.382E-3</v>
      </c>
      <c r="P58" s="74">
        <v>3.0899999999999999E-3</v>
      </c>
      <c r="Q58" s="74">
        <v>2.7439999999999999E-3</v>
      </c>
      <c r="R58" s="74">
        <v>2.493E-3</v>
      </c>
      <c r="S58" s="74">
        <v>2.1670000000000001E-3</v>
      </c>
      <c r="T58" s="74">
        <v>1.8159999999999999E-3</v>
      </c>
      <c r="U58" s="74">
        <v>1.4989999999999999E-3</v>
      </c>
      <c r="V58" s="74">
        <v>1.127E-3</v>
      </c>
      <c r="W58" s="74">
        <v>7.8200000000000003E-4</v>
      </c>
      <c r="X58" s="74">
        <v>5.44E-4</v>
      </c>
      <c r="Y58" s="74">
        <v>2.13E-4</v>
      </c>
      <c r="Z58" s="74">
        <v>0</v>
      </c>
      <c r="AA58" s="74">
        <v>-2.33E-4</v>
      </c>
      <c r="AB58" s="74">
        <v>-5.4000000000000001E-4</v>
      </c>
      <c r="AC58" s="74">
        <v>-8.8800000000000001E-4</v>
      </c>
      <c r="AD58" s="74">
        <v>-1.214E-3</v>
      </c>
      <c r="AE58" s="74">
        <v>-1.5299999999999999E-3</v>
      </c>
      <c r="AF58" s="74">
        <v>-1.846E-3</v>
      </c>
      <c r="AG58" s="74">
        <v>-2.013E-3</v>
      </c>
      <c r="AH58" s="74">
        <v>-2.1510000000000001E-3</v>
      </c>
      <c r="AI58" s="74">
        <v>-2.3259999999999999E-3</v>
      </c>
      <c r="AJ58" s="74">
        <v>-2.3259999999999999E-3</v>
      </c>
      <c r="AK58" s="74">
        <v>-2.313E-3</v>
      </c>
      <c r="AL58" s="74">
        <v>-2.3400000000000001E-3</v>
      </c>
    </row>
    <row r="59" spans="1:38" ht="12.75" customHeight="1" x14ac:dyDescent="0.2">
      <c r="A59" s="74">
        <v>9.3980000000000001E-3</v>
      </c>
      <c r="B59" s="74">
        <v>8.8789999999999997E-3</v>
      </c>
      <c r="C59" s="74">
        <v>8.2260000000000007E-3</v>
      </c>
      <c r="D59" s="74">
        <v>7.4729999999999996E-3</v>
      </c>
      <c r="E59" s="74">
        <v>7.0340000000000003E-3</v>
      </c>
      <c r="F59" s="74">
        <v>6.5839999999999996E-3</v>
      </c>
      <c r="G59" s="74">
        <v>6.2519999999999997E-3</v>
      </c>
      <c r="H59" s="74">
        <v>5.829E-3</v>
      </c>
      <c r="I59" s="74">
        <v>5.6480000000000002E-3</v>
      </c>
      <c r="J59" s="74">
        <v>5.241E-3</v>
      </c>
      <c r="K59" s="74">
        <v>4.8900000000000002E-3</v>
      </c>
      <c r="L59" s="74">
        <v>4.4939999999999997E-3</v>
      </c>
      <c r="M59" s="74">
        <v>3.9529999999999999E-3</v>
      </c>
      <c r="N59" s="74">
        <v>3.6949999999999999E-3</v>
      </c>
      <c r="O59" s="74">
        <v>3.3340000000000002E-3</v>
      </c>
      <c r="P59" s="74">
        <v>2.9910000000000002E-3</v>
      </c>
      <c r="Q59" s="74">
        <v>2.6589999999999999E-3</v>
      </c>
      <c r="R59" s="74">
        <v>2.3969999999999998E-3</v>
      </c>
      <c r="S59" s="74">
        <v>2.0869999999999999E-3</v>
      </c>
      <c r="T59" s="74">
        <v>1.735E-3</v>
      </c>
      <c r="U59" s="74">
        <v>1.487E-3</v>
      </c>
      <c r="V59" s="74">
        <v>1.0920000000000001E-3</v>
      </c>
      <c r="W59" s="74">
        <v>7.5299999999999998E-4</v>
      </c>
      <c r="X59" s="74">
        <v>4.7699999999999999E-4</v>
      </c>
      <c r="Y59" s="74">
        <v>2.1699999999999999E-4</v>
      </c>
      <c r="Z59" s="74">
        <v>0</v>
      </c>
      <c r="AA59" s="74">
        <v>-2.3900000000000001E-4</v>
      </c>
      <c r="AB59" s="74">
        <v>-5.8900000000000001E-4</v>
      </c>
      <c r="AC59" s="74">
        <v>-9.2100000000000005E-4</v>
      </c>
      <c r="AD59" s="74">
        <v>-1.286E-3</v>
      </c>
      <c r="AE59" s="74">
        <v>-1.5269999999999999E-3</v>
      </c>
      <c r="AF59" s="74">
        <v>-1.8420000000000001E-3</v>
      </c>
      <c r="AG59" s="74">
        <v>-2.029E-3</v>
      </c>
      <c r="AH59" s="74">
        <v>-2.1979999999999999E-3</v>
      </c>
      <c r="AI59" s="74">
        <v>-2.323E-3</v>
      </c>
      <c r="AJ59" s="74">
        <v>-2.3340000000000001E-3</v>
      </c>
      <c r="AK59" s="74">
        <v>-2.313E-3</v>
      </c>
      <c r="AL59" s="74">
        <v>-2.3839999999999998E-3</v>
      </c>
    </row>
    <row r="60" spans="1:38" ht="12.75" customHeight="1" x14ac:dyDescent="0.2">
      <c r="A60" s="74">
        <v>8.7889999999999999E-3</v>
      </c>
      <c r="B60" s="74">
        <v>8.3250000000000008E-3</v>
      </c>
      <c r="C60" s="74">
        <v>7.7910000000000002E-3</v>
      </c>
      <c r="D60" s="74">
        <v>7.0330000000000002E-3</v>
      </c>
      <c r="E60" s="74">
        <v>6.6620000000000004E-3</v>
      </c>
      <c r="F60" s="74">
        <v>6.2750000000000002E-3</v>
      </c>
      <c r="G60" s="74">
        <v>5.9410000000000001E-3</v>
      </c>
      <c r="H60" s="74">
        <v>5.6480000000000002E-3</v>
      </c>
      <c r="I60" s="74">
        <v>5.3569999999999998E-3</v>
      </c>
      <c r="J60" s="74">
        <v>4.9829999999999996E-3</v>
      </c>
      <c r="K60" s="74">
        <v>4.646E-3</v>
      </c>
      <c r="L60" s="74">
        <v>4.2700000000000004E-3</v>
      </c>
      <c r="M60" s="74">
        <v>3.7750000000000001E-3</v>
      </c>
      <c r="N60" s="74">
        <v>3.6229999999999999E-3</v>
      </c>
      <c r="O60" s="74">
        <v>3.2720000000000002E-3</v>
      </c>
      <c r="P60" s="74">
        <v>2.9399999999999999E-3</v>
      </c>
      <c r="Q60" s="74">
        <v>2.6069999999999999E-3</v>
      </c>
      <c r="R60" s="74">
        <v>2.2780000000000001E-3</v>
      </c>
      <c r="S60" s="74">
        <v>2.0430000000000001E-3</v>
      </c>
      <c r="T60" s="74">
        <v>1.74E-3</v>
      </c>
      <c r="U60" s="74">
        <v>1.4790000000000001E-3</v>
      </c>
      <c r="V60" s="74">
        <v>1.0039999999999999E-3</v>
      </c>
      <c r="W60" s="74">
        <v>7.5699999999999997E-4</v>
      </c>
      <c r="X60" s="74">
        <v>4.44E-4</v>
      </c>
      <c r="Y60" s="74">
        <v>1.12E-4</v>
      </c>
      <c r="Z60" s="74">
        <v>0</v>
      </c>
      <c r="AA60" s="74">
        <v>-3.0600000000000001E-4</v>
      </c>
      <c r="AB60" s="74">
        <v>-6.5700000000000003E-4</v>
      </c>
      <c r="AC60" s="74">
        <v>-1.0480000000000001E-3</v>
      </c>
      <c r="AD60" s="74">
        <v>-1.387E-3</v>
      </c>
      <c r="AE60" s="74">
        <v>-1.6900000000000001E-3</v>
      </c>
      <c r="AF60" s="74">
        <v>-1.957E-3</v>
      </c>
      <c r="AG60" s="74">
        <v>-2.1870000000000001E-3</v>
      </c>
      <c r="AH60" s="74">
        <v>-2.2460000000000002E-3</v>
      </c>
      <c r="AI60" s="74">
        <v>-2.4320000000000001E-3</v>
      </c>
      <c r="AJ60" s="74">
        <v>-2.4529999999999999E-3</v>
      </c>
      <c r="AK60" s="74">
        <v>-2.47E-3</v>
      </c>
      <c r="AL60" s="74">
        <v>-2.4759999999999999E-3</v>
      </c>
    </row>
    <row r="61" spans="1:38" ht="12.75" customHeight="1" x14ac:dyDescent="0.2">
      <c r="A61" s="74">
        <v>9.0290000000000006E-3</v>
      </c>
      <c r="B61" s="74">
        <v>8.5839999999999996E-3</v>
      </c>
      <c r="C61" s="74">
        <v>8.0569999999999999E-3</v>
      </c>
      <c r="D61" s="74">
        <v>7.3429999999999997E-3</v>
      </c>
      <c r="E61" s="74">
        <v>6.9150000000000001E-3</v>
      </c>
      <c r="F61" s="74">
        <v>6.5199999999999998E-3</v>
      </c>
      <c r="G61" s="74">
        <v>6.221E-3</v>
      </c>
      <c r="H61" s="74">
        <v>5.9420000000000002E-3</v>
      </c>
      <c r="I61" s="74">
        <v>5.6950000000000004E-3</v>
      </c>
      <c r="J61" s="74">
        <v>5.3429999999999997E-3</v>
      </c>
      <c r="K61" s="74">
        <v>5.019E-3</v>
      </c>
      <c r="L61" s="74">
        <v>4.5500000000000002E-3</v>
      </c>
      <c r="M61" s="74">
        <v>3.9779999999999998E-3</v>
      </c>
      <c r="N61" s="74">
        <v>3.8639999999999998E-3</v>
      </c>
      <c r="O61" s="74">
        <v>3.4789999999999999E-3</v>
      </c>
      <c r="P61" s="74">
        <v>3.1159999999999998E-3</v>
      </c>
      <c r="Q61" s="74">
        <v>2.8449999999999999E-3</v>
      </c>
      <c r="R61" s="74">
        <v>2.4610000000000001E-3</v>
      </c>
      <c r="S61" s="74">
        <v>2.1849999999999999E-3</v>
      </c>
      <c r="T61" s="74">
        <v>1.8079999999999999E-3</v>
      </c>
      <c r="U61" s="74">
        <v>1.5430000000000001E-3</v>
      </c>
      <c r="V61" s="74">
        <v>1.1249999999999999E-3</v>
      </c>
      <c r="W61" s="74">
        <v>8.0900000000000004E-4</v>
      </c>
      <c r="X61" s="74">
        <v>5.0500000000000002E-4</v>
      </c>
      <c r="Y61" s="74">
        <v>2.3699999999999999E-4</v>
      </c>
      <c r="Z61" s="74">
        <v>0</v>
      </c>
      <c r="AA61" s="74">
        <v>-3.6400000000000001E-4</v>
      </c>
      <c r="AB61" s="74">
        <v>-6.6100000000000002E-4</v>
      </c>
      <c r="AC61" s="74">
        <v>-1.091E-3</v>
      </c>
      <c r="AD61" s="74">
        <v>-1.3979999999999999E-3</v>
      </c>
      <c r="AE61" s="74">
        <v>-1.797E-3</v>
      </c>
      <c r="AF61" s="74">
        <v>-2.0899999999999998E-3</v>
      </c>
      <c r="AG61" s="74">
        <v>-2.1909999999999998E-3</v>
      </c>
      <c r="AH61" s="74">
        <v>-2.418E-3</v>
      </c>
      <c r="AI61" s="74">
        <v>-2.513E-3</v>
      </c>
      <c r="AJ61" s="74">
        <v>-2.4949999999999998E-3</v>
      </c>
      <c r="AK61" s="74">
        <v>-2.4870000000000001E-3</v>
      </c>
      <c r="AL61" s="74">
        <v>-2.5179999999999998E-3</v>
      </c>
    </row>
    <row r="62" spans="1:38" ht="12.75" customHeight="1" x14ac:dyDescent="0.2">
      <c r="A62" s="74">
        <v>8.914E-3</v>
      </c>
      <c r="B62" s="74">
        <v>8.4169999999999991E-3</v>
      </c>
      <c r="C62" s="74">
        <v>7.8230000000000001E-3</v>
      </c>
      <c r="D62" s="74">
        <v>7.1440000000000002E-3</v>
      </c>
      <c r="E62" s="74">
        <v>6.8129999999999996E-3</v>
      </c>
      <c r="F62" s="74">
        <v>6.3930000000000002E-3</v>
      </c>
      <c r="G62" s="74">
        <v>6.1029999999999999E-3</v>
      </c>
      <c r="H62" s="74">
        <v>5.7540000000000004E-3</v>
      </c>
      <c r="I62" s="74">
        <v>5.522E-3</v>
      </c>
      <c r="J62" s="74">
        <v>5.1710000000000002E-3</v>
      </c>
      <c r="K62" s="74">
        <v>4.8700000000000002E-3</v>
      </c>
      <c r="L62" s="74">
        <v>4.4980000000000003E-3</v>
      </c>
      <c r="M62" s="74">
        <v>3.9550000000000002E-3</v>
      </c>
      <c r="N62" s="74">
        <v>3.7069999999999998E-3</v>
      </c>
      <c r="O62" s="74">
        <v>3.3930000000000002E-3</v>
      </c>
      <c r="P62" s="74">
        <v>3.0339999999999998E-3</v>
      </c>
      <c r="Q62" s="74">
        <v>2.7320000000000001E-3</v>
      </c>
      <c r="R62" s="74">
        <v>2.3579999999999999E-3</v>
      </c>
      <c r="S62" s="74">
        <v>2.075E-3</v>
      </c>
      <c r="T62" s="74">
        <v>1.802E-3</v>
      </c>
      <c r="U62" s="74">
        <v>1.431E-3</v>
      </c>
      <c r="V62" s="74">
        <v>1.132E-3</v>
      </c>
      <c r="W62" s="74">
        <v>7.6800000000000002E-4</v>
      </c>
      <c r="X62" s="74">
        <v>5.3600000000000002E-4</v>
      </c>
      <c r="Y62" s="74">
        <v>2.72E-4</v>
      </c>
      <c r="Z62" s="74">
        <v>0</v>
      </c>
      <c r="AA62" s="74">
        <v>-2.3499999999999999E-4</v>
      </c>
      <c r="AB62" s="74">
        <v>-6.9399999999999996E-4</v>
      </c>
      <c r="AC62" s="74">
        <v>-1.08E-3</v>
      </c>
      <c r="AD62" s="74">
        <v>-1.405E-3</v>
      </c>
      <c r="AE62" s="74">
        <v>-1.7589999999999999E-3</v>
      </c>
      <c r="AF62" s="74">
        <v>-1.9910000000000001E-3</v>
      </c>
      <c r="AG62" s="74">
        <v>-2.1949999999999999E-3</v>
      </c>
      <c r="AH62" s="74">
        <v>-2.3010000000000001E-3</v>
      </c>
      <c r="AI62" s="74">
        <v>-2.4139999999999999E-3</v>
      </c>
      <c r="AJ62" s="74">
        <v>-2.4659999999999999E-3</v>
      </c>
      <c r="AK62" s="74">
        <v>-2.4269999999999999E-3</v>
      </c>
      <c r="AL62" s="74">
        <v>-2.4719999999999998E-3</v>
      </c>
    </row>
    <row r="63" spans="1:38" ht="12.75" customHeight="1" x14ac:dyDescent="0.2">
      <c r="A63" s="74">
        <v>8.3300000000000006E-3</v>
      </c>
      <c r="B63" s="74">
        <v>7.868E-3</v>
      </c>
      <c r="C63" s="74">
        <v>7.3980000000000001E-3</v>
      </c>
      <c r="D63" s="74">
        <v>6.7239999999999999E-3</v>
      </c>
      <c r="E63" s="74">
        <v>6.3879999999999996E-3</v>
      </c>
      <c r="F63" s="74">
        <v>6.1159999999999999E-3</v>
      </c>
      <c r="G63" s="74">
        <v>5.79E-3</v>
      </c>
      <c r="H63" s="74">
        <v>5.5250000000000004E-3</v>
      </c>
      <c r="I63" s="74">
        <v>5.3E-3</v>
      </c>
      <c r="J63" s="74">
        <v>4.9620000000000003E-3</v>
      </c>
      <c r="K63" s="74">
        <v>4.614E-3</v>
      </c>
      <c r="L63" s="74">
        <v>4.1859999999999996E-3</v>
      </c>
      <c r="M63" s="74">
        <v>3.7169999999999998E-3</v>
      </c>
      <c r="N63" s="74">
        <v>3.5599999999999998E-3</v>
      </c>
      <c r="O63" s="74">
        <v>3.1489999999999999E-3</v>
      </c>
      <c r="P63" s="74">
        <v>2.885E-3</v>
      </c>
      <c r="Q63" s="74">
        <v>2.5669999999999998E-3</v>
      </c>
      <c r="R63" s="74">
        <v>2.2669999999999999E-3</v>
      </c>
      <c r="S63" s="74">
        <v>2.0019999999999999E-3</v>
      </c>
      <c r="T63" s="74">
        <v>1.6490000000000001E-3</v>
      </c>
      <c r="U63" s="74">
        <v>1.4779999999999999E-3</v>
      </c>
      <c r="V63" s="74">
        <v>9.5500000000000001E-4</v>
      </c>
      <c r="W63" s="74">
        <v>6.96E-4</v>
      </c>
      <c r="X63" s="74">
        <v>4.2499999999999998E-4</v>
      </c>
      <c r="Y63" s="74">
        <v>1.65E-4</v>
      </c>
      <c r="Z63" s="74">
        <v>0</v>
      </c>
      <c r="AA63" s="74">
        <v>-3.8900000000000002E-4</v>
      </c>
      <c r="AB63" s="74">
        <v>-7.36E-4</v>
      </c>
      <c r="AC63" s="74">
        <v>-1.07E-3</v>
      </c>
      <c r="AD63" s="74">
        <v>-1.4729999999999999E-3</v>
      </c>
      <c r="AE63" s="74">
        <v>-1.727E-3</v>
      </c>
      <c r="AF63" s="74">
        <v>-1.9480000000000001E-3</v>
      </c>
      <c r="AG63" s="74">
        <v>-2.202E-3</v>
      </c>
      <c r="AH63" s="74">
        <v>-2.2769999999999999E-3</v>
      </c>
      <c r="AI63" s="74">
        <v>-2.4169999999999999E-3</v>
      </c>
      <c r="AJ63" s="74">
        <v>-2.4589999999999998E-3</v>
      </c>
      <c r="AK63" s="74">
        <v>-2.47E-3</v>
      </c>
      <c r="AL63" s="74">
        <v>-2.5110000000000002E-3</v>
      </c>
    </row>
    <row r="64" spans="1:38" ht="12.75" customHeight="1" x14ac:dyDescent="0.2">
      <c r="A64" s="74">
        <v>8.1399999999999997E-3</v>
      </c>
      <c r="B64" s="74">
        <v>7.705E-3</v>
      </c>
      <c r="C64" s="74">
        <v>7.2659999999999999E-3</v>
      </c>
      <c r="D64" s="74">
        <v>6.6270000000000001E-3</v>
      </c>
      <c r="E64" s="74">
        <v>6.2870000000000001E-3</v>
      </c>
      <c r="F64" s="74">
        <v>5.9220000000000002E-3</v>
      </c>
      <c r="G64" s="74">
        <v>5.6610000000000002E-3</v>
      </c>
      <c r="H64" s="74">
        <v>5.3330000000000001E-3</v>
      </c>
      <c r="I64" s="74">
        <v>5.1869999999999998E-3</v>
      </c>
      <c r="J64" s="74">
        <v>4.8190000000000004E-3</v>
      </c>
      <c r="K64" s="74">
        <v>4.4840000000000001E-3</v>
      </c>
      <c r="L64" s="74">
        <v>4.1679999999999998E-3</v>
      </c>
      <c r="M64" s="74">
        <v>3.6540000000000001E-3</v>
      </c>
      <c r="N64" s="74">
        <v>3.457E-3</v>
      </c>
      <c r="O64" s="74">
        <v>3.0730000000000002E-3</v>
      </c>
      <c r="P64" s="74">
        <v>2.7420000000000001E-3</v>
      </c>
      <c r="Q64" s="74">
        <v>2.4429999999999999E-3</v>
      </c>
      <c r="R64" s="74">
        <v>2.1559999999999999E-3</v>
      </c>
      <c r="S64" s="74">
        <v>1.9319999999999999E-3</v>
      </c>
      <c r="T64" s="74">
        <v>1.5460000000000001E-3</v>
      </c>
      <c r="U64" s="74">
        <v>1.3240000000000001E-3</v>
      </c>
      <c r="V64" s="74">
        <v>9.8400000000000007E-4</v>
      </c>
      <c r="W64" s="74">
        <v>7.1500000000000003E-4</v>
      </c>
      <c r="X64" s="74">
        <v>4.7699999999999999E-4</v>
      </c>
      <c r="Y64" s="74">
        <v>2.5999999999999998E-4</v>
      </c>
      <c r="Z64" s="74">
        <v>0</v>
      </c>
      <c r="AA64" s="74">
        <v>-2.5300000000000002E-4</v>
      </c>
      <c r="AB64" s="74">
        <v>-6.2E-4</v>
      </c>
      <c r="AC64" s="74">
        <v>-1.011E-3</v>
      </c>
      <c r="AD64" s="74">
        <v>-1.3339999999999999E-3</v>
      </c>
      <c r="AE64" s="74">
        <v>-1.6570000000000001E-3</v>
      </c>
      <c r="AF64" s="74">
        <v>-1.877E-3</v>
      </c>
      <c r="AG64" s="74">
        <v>-2.0149999999999999E-3</v>
      </c>
      <c r="AH64" s="74">
        <v>-2.1919999999999999E-3</v>
      </c>
      <c r="AI64" s="74">
        <v>-2.2880000000000001E-3</v>
      </c>
      <c r="AJ64" s="74">
        <v>-2.3449999999999999E-3</v>
      </c>
      <c r="AK64" s="74">
        <v>-2.3219999999999998E-3</v>
      </c>
      <c r="AL64" s="74">
        <v>-2.3800000000000002E-3</v>
      </c>
    </row>
    <row r="65" spans="1:38" ht="12.75" customHeight="1" x14ac:dyDescent="0.2">
      <c r="A65" s="74">
        <v>8.097E-3</v>
      </c>
      <c r="B65" s="74">
        <v>7.6280000000000002E-3</v>
      </c>
      <c r="C65" s="74">
        <v>7.2049999999999996E-3</v>
      </c>
      <c r="D65" s="74">
        <v>6.5789999999999998E-3</v>
      </c>
      <c r="E65" s="74">
        <v>6.2610000000000001E-3</v>
      </c>
      <c r="F65" s="74">
        <v>5.8430000000000001E-3</v>
      </c>
      <c r="G65" s="74">
        <v>5.5840000000000004E-3</v>
      </c>
      <c r="H65" s="74">
        <v>5.2269999999999999E-3</v>
      </c>
      <c r="I65" s="74">
        <v>5.032E-3</v>
      </c>
      <c r="J65" s="74">
        <v>4.6990000000000001E-3</v>
      </c>
      <c r="K65" s="74">
        <v>4.4180000000000001E-3</v>
      </c>
      <c r="L65" s="74">
        <v>4.0439999999999999E-3</v>
      </c>
      <c r="M65" s="74">
        <v>3.5119999999999999E-3</v>
      </c>
      <c r="N65" s="74">
        <v>3.375E-3</v>
      </c>
      <c r="O65" s="74">
        <v>3.0000000000000001E-3</v>
      </c>
      <c r="P65" s="74">
        <v>2.7850000000000001E-3</v>
      </c>
      <c r="Q65" s="74">
        <v>2.4380000000000001E-3</v>
      </c>
      <c r="R65" s="74">
        <v>2.1900000000000001E-3</v>
      </c>
      <c r="S65" s="74">
        <v>1.8519999999999999E-3</v>
      </c>
      <c r="T65" s="74">
        <v>1.7049999999999999E-3</v>
      </c>
      <c r="U65" s="74">
        <v>1.3309999999999999E-3</v>
      </c>
      <c r="V65" s="74">
        <v>9.5600000000000004E-4</v>
      </c>
      <c r="W65" s="74">
        <v>6.6399999999999999E-4</v>
      </c>
      <c r="X65" s="74">
        <v>4.1800000000000002E-4</v>
      </c>
      <c r="Y65" s="74">
        <v>1.9799999999999999E-4</v>
      </c>
      <c r="Z65" s="74">
        <v>0</v>
      </c>
      <c r="AA65" s="74">
        <v>-1.8599999999999999E-4</v>
      </c>
      <c r="AB65" s="74">
        <v>-6.0899999999999995E-4</v>
      </c>
      <c r="AC65" s="74">
        <v>-8.7799999999999998E-4</v>
      </c>
      <c r="AD65" s="74">
        <v>-1.227E-3</v>
      </c>
      <c r="AE65" s="74">
        <v>-1.5169999999999999E-3</v>
      </c>
      <c r="AF65" s="74">
        <v>-1.7650000000000001E-3</v>
      </c>
      <c r="AG65" s="74">
        <v>-1.8990000000000001E-3</v>
      </c>
      <c r="AH65" s="74">
        <v>-1.9120000000000001E-3</v>
      </c>
      <c r="AI65" s="74">
        <v>-2.111E-3</v>
      </c>
      <c r="AJ65" s="74">
        <v>-2.2100000000000002E-3</v>
      </c>
      <c r="AK65" s="74">
        <v>-2.2139999999999998E-3</v>
      </c>
      <c r="AL65" s="74">
        <v>-2.307E-3</v>
      </c>
    </row>
    <row r="66" spans="1:38" ht="12.75" customHeight="1" x14ac:dyDescent="0.2">
      <c r="A66" s="74">
        <v>8.1810000000000008E-3</v>
      </c>
      <c r="B66" s="74">
        <v>7.7380000000000001E-3</v>
      </c>
      <c r="C66" s="74">
        <v>7.247E-3</v>
      </c>
      <c r="D66" s="74">
        <v>6.5319999999999996E-3</v>
      </c>
      <c r="E66" s="74">
        <v>6.2259999999999998E-3</v>
      </c>
      <c r="F66" s="74">
        <v>5.9129999999999999E-3</v>
      </c>
      <c r="G66" s="74">
        <v>5.5430000000000002E-3</v>
      </c>
      <c r="H66" s="74">
        <v>5.2490000000000002E-3</v>
      </c>
      <c r="I66" s="74">
        <v>5.045E-3</v>
      </c>
      <c r="J66" s="74">
        <v>4.7169999999999998E-3</v>
      </c>
      <c r="K66" s="74">
        <v>4.2880000000000001E-3</v>
      </c>
      <c r="L66" s="74">
        <v>3.9170000000000003E-3</v>
      </c>
      <c r="M66" s="74">
        <v>3.4020000000000001E-3</v>
      </c>
      <c r="N66" s="74">
        <v>3.3019999999999998E-3</v>
      </c>
      <c r="O66" s="74">
        <v>2.892E-3</v>
      </c>
      <c r="P66" s="74">
        <v>2.6310000000000001E-3</v>
      </c>
      <c r="Q66" s="74">
        <v>2.3470000000000001E-3</v>
      </c>
      <c r="R66" s="74">
        <v>2.006E-3</v>
      </c>
      <c r="S66" s="74">
        <v>1.787E-3</v>
      </c>
      <c r="T66" s="74">
        <v>1.438E-3</v>
      </c>
      <c r="U66" s="74">
        <v>1.258E-3</v>
      </c>
      <c r="V66" s="74">
        <v>8.4699999999999999E-4</v>
      </c>
      <c r="W66" s="74">
        <v>5.9299999999999999E-4</v>
      </c>
      <c r="X66" s="74">
        <v>4.0299999999999998E-4</v>
      </c>
      <c r="Y66" s="74">
        <v>1.8000000000000001E-4</v>
      </c>
      <c r="Z66" s="74">
        <v>0</v>
      </c>
      <c r="AA66" s="74">
        <v>-3.7599999999999998E-4</v>
      </c>
      <c r="AB66" s="74">
        <v>-6.2299999999999996E-4</v>
      </c>
      <c r="AC66" s="74">
        <v>-9.2800000000000001E-4</v>
      </c>
      <c r="AD66" s="74">
        <v>-1.248E-3</v>
      </c>
      <c r="AE66" s="74">
        <v>-1.505E-3</v>
      </c>
      <c r="AF66" s="74">
        <v>-1.7570000000000001E-3</v>
      </c>
      <c r="AG66" s="74">
        <v>-1.908E-3</v>
      </c>
      <c r="AH66" s="74">
        <v>-2.0509999999999999E-3</v>
      </c>
      <c r="AI66" s="74">
        <v>-2.1870000000000001E-3</v>
      </c>
      <c r="AJ66" s="74">
        <v>-2.166E-3</v>
      </c>
      <c r="AK66" s="74">
        <v>-2.235E-3</v>
      </c>
      <c r="AL66" s="74">
        <v>-2.3779999999999999E-3</v>
      </c>
    </row>
    <row r="67" spans="1:38" ht="12.75" customHeight="1" x14ac:dyDescent="0.2">
      <c r="A67" s="74">
        <v>8.3250000000000008E-3</v>
      </c>
      <c r="B67" s="74">
        <v>7.8009999999999998E-3</v>
      </c>
      <c r="C67" s="74">
        <v>7.254E-3</v>
      </c>
      <c r="D67" s="74">
        <v>6.587E-3</v>
      </c>
      <c r="E67" s="74">
        <v>6.1799999999999997E-3</v>
      </c>
      <c r="F67" s="74">
        <v>5.6880000000000003E-3</v>
      </c>
      <c r="G67" s="74">
        <v>5.4250000000000001E-3</v>
      </c>
      <c r="H67" s="74">
        <v>5.012E-3</v>
      </c>
      <c r="I67" s="74">
        <v>4.7800000000000004E-3</v>
      </c>
      <c r="J67" s="74">
        <v>4.4489999999999998E-3</v>
      </c>
      <c r="K67" s="74">
        <v>4.163E-3</v>
      </c>
      <c r="L67" s="74">
        <v>3.8509999999999998E-3</v>
      </c>
      <c r="M67" s="74">
        <v>3.297E-3</v>
      </c>
      <c r="N67" s="74">
        <v>3.156E-3</v>
      </c>
      <c r="O67" s="74">
        <v>2.8739999999999998E-3</v>
      </c>
      <c r="P67" s="74">
        <v>2.496E-3</v>
      </c>
      <c r="Q67" s="74">
        <v>2.186E-3</v>
      </c>
      <c r="R67" s="74">
        <v>1.9689999999999998E-3</v>
      </c>
      <c r="S67" s="74">
        <v>1.7099999999999999E-3</v>
      </c>
      <c r="T67" s="74">
        <v>1.4040000000000001E-3</v>
      </c>
      <c r="U67" s="74">
        <v>1.1410000000000001E-3</v>
      </c>
      <c r="V67" s="74">
        <v>8.4900000000000004E-4</v>
      </c>
      <c r="W67" s="74">
        <v>6.2E-4</v>
      </c>
      <c r="X67" s="74">
        <v>4.9100000000000001E-4</v>
      </c>
      <c r="Y67" s="74">
        <v>1.95E-4</v>
      </c>
      <c r="Z67" s="74">
        <v>0</v>
      </c>
      <c r="AA67" s="74">
        <v>-1.5300000000000001E-4</v>
      </c>
      <c r="AB67" s="74">
        <v>-3.4900000000000003E-4</v>
      </c>
      <c r="AC67" s="74">
        <v>-7.0500000000000001E-4</v>
      </c>
      <c r="AD67" s="74">
        <v>-1.01E-3</v>
      </c>
      <c r="AE67" s="74">
        <v>-1.2520000000000001E-3</v>
      </c>
      <c r="AF67" s="74">
        <v>-1.3860000000000001E-3</v>
      </c>
      <c r="AG67" s="74">
        <v>-1.5100000000000001E-3</v>
      </c>
      <c r="AH67" s="74">
        <v>-1.815E-3</v>
      </c>
      <c r="AI67" s="74">
        <v>-1.8730000000000001E-3</v>
      </c>
      <c r="AJ67" s="74">
        <v>-1.939E-3</v>
      </c>
      <c r="AK67" s="74">
        <v>-1.9090000000000001E-3</v>
      </c>
      <c r="AL67" s="74">
        <v>-2.0839999999999999E-3</v>
      </c>
    </row>
    <row r="68" spans="1:38" ht="12.75" customHeight="1" x14ac:dyDescent="0.2">
      <c r="A68" s="74">
        <v>8.0590000000000002E-3</v>
      </c>
      <c r="B68" s="74">
        <v>7.4949999999999999E-3</v>
      </c>
      <c r="C68" s="74">
        <v>6.9199999999999999E-3</v>
      </c>
      <c r="D68" s="74">
        <v>6.2189999999999997E-3</v>
      </c>
      <c r="E68" s="74">
        <v>5.8929999999999998E-3</v>
      </c>
      <c r="F68" s="74">
        <v>5.4359999999999999E-3</v>
      </c>
      <c r="G68" s="74">
        <v>5.117E-3</v>
      </c>
      <c r="H68" s="74">
        <v>4.7460000000000002E-3</v>
      </c>
      <c r="I68" s="74">
        <v>4.548E-3</v>
      </c>
      <c r="J68" s="74">
        <v>4.2079999999999999E-3</v>
      </c>
      <c r="K68" s="74">
        <v>3.8630000000000001E-3</v>
      </c>
      <c r="L68" s="74">
        <v>3.6180000000000001E-3</v>
      </c>
      <c r="M68" s="74">
        <v>3.1280000000000001E-3</v>
      </c>
      <c r="N68" s="74">
        <v>3.0010000000000002E-3</v>
      </c>
      <c r="O68" s="74">
        <v>2.6069999999999999E-3</v>
      </c>
      <c r="P68" s="74">
        <v>2.4220000000000001E-3</v>
      </c>
      <c r="Q68" s="74">
        <v>2.0669999999999998E-3</v>
      </c>
      <c r="R68" s="74">
        <v>1.8370000000000001E-3</v>
      </c>
      <c r="S68" s="74">
        <v>1.547E-3</v>
      </c>
      <c r="T68" s="74">
        <v>1.3439999999999999E-3</v>
      </c>
      <c r="U68" s="74">
        <v>1.1199999999999999E-3</v>
      </c>
      <c r="V68" s="74">
        <v>7.6300000000000001E-4</v>
      </c>
      <c r="W68" s="74">
        <v>5.6999999999999998E-4</v>
      </c>
      <c r="X68" s="74">
        <v>3.28E-4</v>
      </c>
      <c r="Y68" s="74">
        <v>9.6000000000000002E-5</v>
      </c>
      <c r="Z68" s="74">
        <v>0</v>
      </c>
      <c r="AA68" s="74">
        <v>-2.1100000000000001E-4</v>
      </c>
      <c r="AB68" s="74">
        <v>-5.2099999999999998E-4</v>
      </c>
      <c r="AC68" s="74">
        <v>-7.1100000000000004E-4</v>
      </c>
      <c r="AD68" s="74">
        <v>-9.2900000000000003E-4</v>
      </c>
      <c r="AE68" s="74">
        <v>-1.165E-3</v>
      </c>
      <c r="AF68" s="74">
        <v>-1.4400000000000001E-3</v>
      </c>
      <c r="AG68" s="74">
        <v>-1.572E-3</v>
      </c>
      <c r="AH68" s="74">
        <v>-1.5820000000000001E-3</v>
      </c>
      <c r="AI68" s="74">
        <v>-1.854E-3</v>
      </c>
      <c r="AJ68" s="74">
        <v>-1.869E-3</v>
      </c>
      <c r="AK68" s="74">
        <v>-1.954E-3</v>
      </c>
      <c r="AL68" s="74">
        <v>-2.0950000000000001E-3</v>
      </c>
    </row>
    <row r="69" spans="1:38" ht="12.75" customHeight="1" x14ac:dyDescent="0.2">
      <c r="A69" s="74">
        <v>7.9349999999999993E-3</v>
      </c>
      <c r="B69" s="74">
        <v>7.4029999999999999E-3</v>
      </c>
      <c r="C69" s="74">
        <v>6.9259999999999999E-3</v>
      </c>
      <c r="D69" s="74">
        <v>6.1710000000000003E-3</v>
      </c>
      <c r="E69" s="74">
        <v>5.8089999999999999E-3</v>
      </c>
      <c r="F69" s="74">
        <v>5.4120000000000001E-3</v>
      </c>
      <c r="G69" s="74">
        <v>5.0229999999999997E-3</v>
      </c>
      <c r="H69" s="74">
        <v>4.7330000000000002E-3</v>
      </c>
      <c r="I69" s="74">
        <v>4.529E-3</v>
      </c>
      <c r="J69" s="74">
        <v>4.1149999999999997E-3</v>
      </c>
      <c r="K69" s="74">
        <v>3.8409999999999998E-3</v>
      </c>
      <c r="L69" s="74">
        <v>3.4139999999999999E-3</v>
      </c>
      <c r="M69" s="74">
        <v>3.003E-3</v>
      </c>
      <c r="N69" s="74">
        <v>2.9529999999999999E-3</v>
      </c>
      <c r="O69" s="74">
        <v>2.581E-3</v>
      </c>
      <c r="P69" s="74">
        <v>2.261E-3</v>
      </c>
      <c r="Q69" s="74">
        <v>2.0479999999999999E-3</v>
      </c>
      <c r="R69" s="74">
        <v>1.745E-3</v>
      </c>
      <c r="S69" s="74">
        <v>1.5740000000000001E-3</v>
      </c>
      <c r="T69" s="74">
        <v>1.2800000000000001E-3</v>
      </c>
      <c r="U69" s="74">
        <v>1.0349999999999999E-3</v>
      </c>
      <c r="V69" s="74">
        <v>6.9999999999999999E-4</v>
      </c>
      <c r="W69" s="74">
        <v>3.9500000000000001E-4</v>
      </c>
      <c r="X69" s="74">
        <v>2.9100000000000003E-4</v>
      </c>
      <c r="Y69" s="74">
        <v>4.3999999999999999E-5</v>
      </c>
      <c r="Z69" s="74">
        <v>0</v>
      </c>
      <c r="AA69" s="74">
        <v>-1.74E-4</v>
      </c>
      <c r="AB69" s="74">
        <v>-3.28E-4</v>
      </c>
      <c r="AC69" s="74">
        <v>-6.4800000000000003E-4</v>
      </c>
      <c r="AD69" s="74">
        <v>-8.0099999999999995E-4</v>
      </c>
      <c r="AE69" s="74">
        <v>-1.029E-3</v>
      </c>
      <c r="AF69" s="74">
        <v>-1.1540000000000001E-3</v>
      </c>
      <c r="AG69" s="74">
        <v>-1.372E-3</v>
      </c>
      <c r="AH69" s="74">
        <v>-1.503E-3</v>
      </c>
      <c r="AI69" s="74">
        <v>-1.72E-3</v>
      </c>
      <c r="AJ69" s="74">
        <v>-1.7340000000000001E-3</v>
      </c>
      <c r="AK69" s="74">
        <v>-1.8079999999999999E-3</v>
      </c>
      <c r="AL69" s="74">
        <v>-2.0990000000000002E-3</v>
      </c>
    </row>
    <row r="70" spans="1:38" ht="12.75" customHeight="1" x14ac:dyDescent="0.2">
      <c r="A70" s="74">
        <v>7.8100000000000001E-3</v>
      </c>
      <c r="B70" s="74">
        <v>7.2059999999999997E-3</v>
      </c>
      <c r="C70" s="74">
        <v>6.6569999999999997E-3</v>
      </c>
      <c r="D70" s="74">
        <v>6.0569999999999999E-3</v>
      </c>
      <c r="E70" s="74">
        <v>5.6239999999999997E-3</v>
      </c>
      <c r="F70" s="74">
        <v>5.169E-3</v>
      </c>
      <c r="G70" s="74">
        <v>4.9259999999999998E-3</v>
      </c>
      <c r="H70" s="74">
        <v>4.4619999999999998E-3</v>
      </c>
      <c r="I70" s="74">
        <v>4.2290000000000001E-3</v>
      </c>
      <c r="J70" s="74">
        <v>3.9319999999999997E-3</v>
      </c>
      <c r="K70" s="74">
        <v>3.715E-3</v>
      </c>
      <c r="L70" s="74">
        <v>3.2989999999999998E-3</v>
      </c>
      <c r="M70" s="74">
        <v>2.8999999999999998E-3</v>
      </c>
      <c r="N70" s="74">
        <v>2.8349999999999998E-3</v>
      </c>
      <c r="O70" s="74">
        <v>2.542E-3</v>
      </c>
      <c r="P70" s="74">
        <v>2.294E-3</v>
      </c>
      <c r="Q70" s="74">
        <v>1.915E-3</v>
      </c>
      <c r="R70" s="74">
        <v>1.797E-3</v>
      </c>
      <c r="S70" s="74">
        <v>1.5449999999999999E-3</v>
      </c>
      <c r="T70" s="74">
        <v>1.304E-3</v>
      </c>
      <c r="U70" s="74">
        <v>1.119E-3</v>
      </c>
      <c r="V70" s="74">
        <v>8.1800000000000004E-4</v>
      </c>
      <c r="W70" s="74">
        <v>5.1400000000000003E-4</v>
      </c>
      <c r="X70" s="74">
        <v>3.9100000000000002E-4</v>
      </c>
      <c r="Y70" s="74">
        <v>2.7300000000000002E-4</v>
      </c>
      <c r="Z70" s="74">
        <v>0</v>
      </c>
      <c r="AA70" s="74">
        <v>-8.8999999999999995E-5</v>
      </c>
      <c r="AB70" s="74">
        <v>-3.2499999999999999E-4</v>
      </c>
      <c r="AC70" s="74">
        <v>-4.9799999999999996E-4</v>
      </c>
      <c r="AD70" s="74">
        <v>-7.36E-4</v>
      </c>
      <c r="AE70" s="74">
        <v>-1.0709999999999999E-3</v>
      </c>
      <c r="AF70" s="74">
        <v>-1.088E-3</v>
      </c>
      <c r="AG70" s="74">
        <v>-1.3450000000000001E-3</v>
      </c>
      <c r="AH70" s="74">
        <v>-1.5590000000000001E-3</v>
      </c>
      <c r="AI70" s="74">
        <v>-1.57E-3</v>
      </c>
      <c r="AJ70" s="74">
        <v>-1.751E-3</v>
      </c>
      <c r="AK70" s="74">
        <v>-1.828E-3</v>
      </c>
      <c r="AL70" s="74">
        <v>-1.9849999999999998E-3</v>
      </c>
    </row>
    <row r="71" spans="1:38" ht="12.75" customHeight="1" x14ac:dyDescent="0.2">
      <c r="A71" s="74">
        <v>7.9570000000000005E-3</v>
      </c>
      <c r="B71" s="74">
        <v>7.3870000000000003E-3</v>
      </c>
      <c r="C71" s="74">
        <v>6.855E-3</v>
      </c>
      <c r="D71" s="74">
        <v>6.1830000000000001E-3</v>
      </c>
      <c r="E71" s="74">
        <v>5.8780000000000004E-3</v>
      </c>
      <c r="F71" s="74">
        <v>5.3800000000000002E-3</v>
      </c>
      <c r="G71" s="74">
        <v>4.9969999999999997E-3</v>
      </c>
      <c r="H71" s="74">
        <v>4.5960000000000003E-3</v>
      </c>
      <c r="I71" s="74">
        <v>4.4089999999999997E-3</v>
      </c>
      <c r="J71" s="74">
        <v>4.0810000000000004E-3</v>
      </c>
      <c r="K71" s="74">
        <v>3.656E-3</v>
      </c>
      <c r="L71" s="74">
        <v>3.444E-3</v>
      </c>
      <c r="M71" s="74">
        <v>2.8180000000000002E-3</v>
      </c>
      <c r="N71" s="74">
        <v>2.8400000000000001E-3</v>
      </c>
      <c r="O71" s="74">
        <v>2.434E-3</v>
      </c>
      <c r="P71" s="74">
        <v>2.297E-3</v>
      </c>
      <c r="Q71" s="74">
        <v>2.0149999999999999E-3</v>
      </c>
      <c r="R71" s="74">
        <v>1.673E-3</v>
      </c>
      <c r="S71" s="74">
        <v>1.4120000000000001E-3</v>
      </c>
      <c r="T71" s="74">
        <v>1.294E-3</v>
      </c>
      <c r="U71" s="74">
        <v>1.0150000000000001E-3</v>
      </c>
      <c r="V71" s="74">
        <v>6.8099999999999996E-4</v>
      </c>
      <c r="W71" s="74">
        <v>4.2400000000000001E-4</v>
      </c>
      <c r="X71" s="74">
        <v>2.7999999999999998E-4</v>
      </c>
      <c r="Y71" s="74">
        <v>6.7999999999999999E-5</v>
      </c>
      <c r="Z71" s="74">
        <v>0</v>
      </c>
      <c r="AA71" s="74">
        <v>-1.55E-4</v>
      </c>
      <c r="AB71" s="74">
        <v>-3.48E-4</v>
      </c>
      <c r="AC71" s="74">
        <v>-4.55E-4</v>
      </c>
      <c r="AD71" s="74">
        <v>-6.38E-4</v>
      </c>
      <c r="AE71" s="74">
        <v>-8.5599999999999999E-4</v>
      </c>
      <c r="AF71" s="74">
        <v>-1.201E-3</v>
      </c>
      <c r="AG71" s="74">
        <v>-1.361E-3</v>
      </c>
      <c r="AH71" s="74">
        <v>-1.3680000000000001E-3</v>
      </c>
      <c r="AI71" s="74">
        <v>-1.7960000000000001E-3</v>
      </c>
      <c r="AJ71" s="74">
        <v>-1.6919999999999999E-3</v>
      </c>
      <c r="AK71" s="74">
        <v>-1.807E-3</v>
      </c>
      <c r="AL71" s="74">
        <v>-2.0830000000000002E-3</v>
      </c>
    </row>
    <row r="72" spans="1:38" ht="12.75" customHeight="1" x14ac:dyDescent="0.2">
      <c r="A72" s="74">
        <v>8.1779999999999995E-3</v>
      </c>
      <c r="B72" s="74">
        <v>7.4819999999999999E-3</v>
      </c>
      <c r="C72" s="74">
        <v>6.9509999999999997E-3</v>
      </c>
      <c r="D72" s="74">
        <v>6.1590000000000004E-3</v>
      </c>
      <c r="E72" s="74">
        <v>5.7320000000000001E-3</v>
      </c>
      <c r="F72" s="74">
        <v>5.3290000000000004E-3</v>
      </c>
      <c r="G72" s="74">
        <v>5.0239999999999998E-3</v>
      </c>
      <c r="H72" s="74">
        <v>4.6709999999999998E-3</v>
      </c>
      <c r="I72" s="74">
        <v>4.4990000000000004E-3</v>
      </c>
      <c r="J72" s="74">
        <v>3.9110000000000004E-3</v>
      </c>
      <c r="K72" s="74">
        <v>3.797E-3</v>
      </c>
      <c r="L72" s="74">
        <v>3.3990000000000001E-3</v>
      </c>
      <c r="M72" s="74">
        <v>2.9710000000000001E-3</v>
      </c>
      <c r="N72" s="74">
        <v>2.9789999999999999E-3</v>
      </c>
      <c r="O72" s="74">
        <v>2.6069999999999999E-3</v>
      </c>
      <c r="P72" s="74">
        <v>2.3080000000000002E-3</v>
      </c>
      <c r="Q72" s="74">
        <v>2.1310000000000001E-3</v>
      </c>
      <c r="R72" s="74">
        <v>1.7060000000000001E-3</v>
      </c>
      <c r="S72" s="74">
        <v>1.5139999999999999E-3</v>
      </c>
      <c r="T72" s="74">
        <v>1.266E-3</v>
      </c>
      <c r="U72" s="74">
        <v>1.023E-3</v>
      </c>
      <c r="V72" s="74">
        <v>7.76E-4</v>
      </c>
      <c r="W72" s="74">
        <v>4.5800000000000002E-4</v>
      </c>
      <c r="X72" s="74">
        <v>4.6500000000000003E-4</v>
      </c>
      <c r="Y72" s="74">
        <v>1.4799999999999999E-4</v>
      </c>
      <c r="Z72" s="74">
        <v>0</v>
      </c>
      <c r="AA72" s="74">
        <v>-1.75E-4</v>
      </c>
      <c r="AB72" s="74">
        <v>-2.5700000000000001E-4</v>
      </c>
      <c r="AC72" s="74">
        <v>-4.7899999999999999E-4</v>
      </c>
      <c r="AD72" s="74">
        <v>-6.29E-4</v>
      </c>
      <c r="AE72" s="74">
        <v>-9.4799999999999995E-4</v>
      </c>
      <c r="AF72" s="74">
        <v>-1.145E-3</v>
      </c>
      <c r="AG72" s="74">
        <v>-1.2750000000000001E-3</v>
      </c>
      <c r="AH72" s="74">
        <v>-1.433E-3</v>
      </c>
      <c r="AI72" s="74">
        <v>-1.676E-3</v>
      </c>
      <c r="AJ72" s="74">
        <v>-1.668E-3</v>
      </c>
      <c r="AK72" s="74">
        <v>-1.753E-3</v>
      </c>
      <c r="AL72" s="74">
        <v>-2.006E-3</v>
      </c>
    </row>
    <row r="73" spans="1:38" ht="12.75" customHeight="1" x14ac:dyDescent="0.2">
      <c r="A73" s="74">
        <v>8.5299999999999994E-3</v>
      </c>
      <c r="B73" s="74">
        <v>7.7429999999999999E-3</v>
      </c>
      <c r="C73" s="74">
        <v>7.1300000000000001E-3</v>
      </c>
      <c r="D73" s="74">
        <v>6.4739999999999997E-3</v>
      </c>
      <c r="E73" s="74">
        <v>6.051E-3</v>
      </c>
      <c r="F73" s="74">
        <v>5.4580000000000002E-3</v>
      </c>
      <c r="G73" s="74">
        <v>5.2110000000000004E-3</v>
      </c>
      <c r="H73" s="74">
        <v>4.5979999999999997E-3</v>
      </c>
      <c r="I73" s="74">
        <v>4.4260000000000002E-3</v>
      </c>
      <c r="J73" s="74">
        <v>4.1019999999999997E-3</v>
      </c>
      <c r="K73" s="74">
        <v>3.8579999999999999E-3</v>
      </c>
      <c r="L73" s="74">
        <v>3.522E-3</v>
      </c>
      <c r="M73" s="74">
        <v>3.0370000000000002E-3</v>
      </c>
      <c r="N73" s="74">
        <v>2.9689999999999999E-3</v>
      </c>
      <c r="O73" s="74">
        <v>2.7399999999999998E-3</v>
      </c>
      <c r="P73" s="74">
        <v>2.382E-3</v>
      </c>
      <c r="Q73" s="74">
        <v>1.9810000000000001E-3</v>
      </c>
      <c r="R73" s="74">
        <v>1.861E-3</v>
      </c>
      <c r="S73" s="74">
        <v>1.689E-3</v>
      </c>
      <c r="T73" s="74">
        <v>1.379E-3</v>
      </c>
      <c r="U73" s="74">
        <v>1.2149999999999999E-3</v>
      </c>
      <c r="V73" s="74">
        <v>8.0699999999999999E-4</v>
      </c>
      <c r="W73" s="74">
        <v>6.7199999999999996E-4</v>
      </c>
      <c r="X73" s="74">
        <v>3.8699999999999997E-4</v>
      </c>
      <c r="Y73" s="74">
        <v>9.8999999999999994E-5</v>
      </c>
      <c r="Z73" s="74">
        <v>0</v>
      </c>
      <c r="AA73" s="74">
        <v>6.9999999999999999E-6</v>
      </c>
      <c r="AB73" s="74">
        <v>-2.1800000000000001E-4</v>
      </c>
      <c r="AC73" s="74">
        <v>-3.3700000000000001E-4</v>
      </c>
      <c r="AD73" s="74">
        <v>-6.4400000000000004E-4</v>
      </c>
      <c r="AE73" s="74">
        <v>-8.9999999999999998E-4</v>
      </c>
      <c r="AF73" s="74">
        <v>-1.0679999999999999E-3</v>
      </c>
      <c r="AG73" s="74">
        <v>-1.302E-3</v>
      </c>
      <c r="AH73" s="74">
        <v>-1.604E-3</v>
      </c>
      <c r="AI73" s="74">
        <v>-1.5939999999999999E-3</v>
      </c>
      <c r="AJ73" s="74">
        <v>-1.8469999999999999E-3</v>
      </c>
      <c r="AK73" s="74">
        <v>-1.82E-3</v>
      </c>
      <c r="AL73" s="74">
        <v>-1.9910000000000001E-3</v>
      </c>
    </row>
    <row r="74" spans="1:38" ht="12.75" customHeight="1" x14ac:dyDescent="0.2">
      <c r="A74" s="74">
        <v>8.3750000000000005E-3</v>
      </c>
      <c r="B74" s="74">
        <v>7.6649999999999999E-3</v>
      </c>
      <c r="C74" s="74">
        <v>7.0949999999999997E-3</v>
      </c>
      <c r="D74" s="74">
        <v>6.3480000000000003E-3</v>
      </c>
      <c r="E74" s="74">
        <v>5.9670000000000001E-3</v>
      </c>
      <c r="F74" s="74">
        <v>5.5729999999999998E-3</v>
      </c>
      <c r="G74" s="74">
        <v>5.0879999999999996E-3</v>
      </c>
      <c r="H74" s="74">
        <v>4.8979999999999996E-3</v>
      </c>
      <c r="I74" s="74">
        <v>4.6480000000000002E-3</v>
      </c>
      <c r="J74" s="74">
        <v>4.3189999999999999E-3</v>
      </c>
      <c r="K74" s="74">
        <v>3.9399999999999999E-3</v>
      </c>
      <c r="L74" s="74">
        <v>3.5490000000000001E-3</v>
      </c>
      <c r="M74" s="74">
        <v>3.1359999999999999E-3</v>
      </c>
      <c r="N74" s="74">
        <v>2.9889999999999999E-3</v>
      </c>
      <c r="O74" s="74">
        <v>2.6440000000000001E-3</v>
      </c>
      <c r="P74" s="74">
        <v>2.6440000000000001E-3</v>
      </c>
      <c r="Q74" s="74">
        <v>2.3010000000000001E-3</v>
      </c>
      <c r="R74" s="74">
        <v>1.905E-3</v>
      </c>
      <c r="S74" s="74">
        <v>1.5510000000000001E-3</v>
      </c>
      <c r="T74" s="74">
        <v>1.42E-3</v>
      </c>
      <c r="U74" s="74">
        <v>1.155E-3</v>
      </c>
      <c r="V74" s="74">
        <v>6.8300000000000001E-4</v>
      </c>
      <c r="W74" s="74">
        <v>4.1599999999999997E-4</v>
      </c>
      <c r="X74" s="74">
        <v>3.2000000000000003E-4</v>
      </c>
      <c r="Y74" s="74">
        <v>7.9999999999999996E-6</v>
      </c>
      <c r="Z74" s="74">
        <v>0</v>
      </c>
      <c r="AA74" s="74">
        <v>-2.5300000000000002E-4</v>
      </c>
      <c r="AB74" s="74">
        <v>-4.9700000000000005E-4</v>
      </c>
      <c r="AC74" s="74">
        <v>-6.6E-4</v>
      </c>
      <c r="AD74" s="74">
        <v>-8.9999999999999998E-4</v>
      </c>
      <c r="AE74" s="74">
        <v>-1.1000000000000001E-3</v>
      </c>
      <c r="AF74" s="74">
        <v>-1.325E-3</v>
      </c>
      <c r="AG74" s="74">
        <v>-1.7030000000000001E-3</v>
      </c>
      <c r="AH74" s="74">
        <v>-1.524E-3</v>
      </c>
      <c r="AI74" s="74">
        <v>-2.0760000000000002E-3</v>
      </c>
      <c r="AJ74" s="74">
        <v>-1.8E-3</v>
      </c>
      <c r="AK74" s="74">
        <v>-2.0240000000000002E-3</v>
      </c>
      <c r="AL74" s="74">
        <v>-2.3340000000000001E-3</v>
      </c>
    </row>
    <row r="75" spans="1:38" ht="12.75" customHeight="1" x14ac:dyDescent="0.2">
      <c r="A75" s="74">
        <v>9.0229999999999998E-3</v>
      </c>
      <c r="B75" s="74">
        <v>8.1919999999999996E-3</v>
      </c>
      <c r="C75" s="74">
        <v>7.5859999999999999E-3</v>
      </c>
      <c r="D75" s="74">
        <v>6.8110000000000002E-3</v>
      </c>
      <c r="E75" s="74">
        <v>6.398E-3</v>
      </c>
      <c r="F75" s="74">
        <v>5.8710000000000004E-3</v>
      </c>
      <c r="G75" s="74">
        <v>5.4840000000000002E-3</v>
      </c>
      <c r="H75" s="74">
        <v>5.0000000000000001E-3</v>
      </c>
      <c r="I75" s="74">
        <v>4.9160000000000002E-3</v>
      </c>
      <c r="J75" s="74">
        <v>4.4079999999999996E-3</v>
      </c>
      <c r="K75" s="74">
        <v>4.1920000000000004E-3</v>
      </c>
      <c r="L75" s="74">
        <v>3.7720000000000002E-3</v>
      </c>
      <c r="M75" s="74">
        <v>3.2030000000000001E-3</v>
      </c>
      <c r="N75" s="74">
        <v>3.297E-3</v>
      </c>
      <c r="O75" s="74">
        <v>2.8310000000000002E-3</v>
      </c>
      <c r="P75" s="74">
        <v>2.5309999999999998E-3</v>
      </c>
      <c r="Q75" s="74">
        <v>2.186E-3</v>
      </c>
      <c r="R75" s="74">
        <v>1.8810000000000001E-3</v>
      </c>
      <c r="S75" s="74">
        <v>1.688E-3</v>
      </c>
      <c r="T75" s="74">
        <v>1.469E-3</v>
      </c>
      <c r="U75" s="74">
        <v>1.0529999999999999E-3</v>
      </c>
      <c r="V75" s="74">
        <v>7.9799999999999999E-4</v>
      </c>
      <c r="W75" s="74">
        <v>5.8399999999999999E-4</v>
      </c>
      <c r="X75" s="74">
        <v>3.8000000000000002E-4</v>
      </c>
      <c r="Y75" s="74">
        <v>1.12E-4</v>
      </c>
      <c r="Z75" s="74">
        <v>0</v>
      </c>
      <c r="AA75" s="74">
        <v>-2.13E-4</v>
      </c>
      <c r="AB75" s="74">
        <v>-2.5900000000000001E-4</v>
      </c>
      <c r="AC75" s="74">
        <v>-5.1199999999999998E-4</v>
      </c>
      <c r="AD75" s="74">
        <v>-6.5399999999999996E-4</v>
      </c>
      <c r="AE75" s="74">
        <v>-1.039E-3</v>
      </c>
      <c r="AF75" s="74">
        <v>-1.261E-3</v>
      </c>
      <c r="AG75" s="74">
        <v>-1.457E-3</v>
      </c>
      <c r="AH75" s="74">
        <v>-1.771E-3</v>
      </c>
      <c r="AI75" s="74">
        <v>-1.8760000000000001E-3</v>
      </c>
      <c r="AJ75" s="74">
        <v>-2.1050000000000001E-3</v>
      </c>
      <c r="AK75" s="74">
        <v>-2.0049999999999998E-3</v>
      </c>
      <c r="AL75" s="74">
        <v>-2.287E-3</v>
      </c>
    </row>
    <row r="76" spans="1:38" ht="12.75" customHeight="1" x14ac:dyDescent="0.2">
      <c r="A76" s="74">
        <v>9.4199999999999996E-3</v>
      </c>
      <c r="B76" s="74">
        <v>8.6230000000000005E-3</v>
      </c>
      <c r="C76" s="74">
        <v>7.9600000000000001E-3</v>
      </c>
      <c r="D76" s="74">
        <v>7.2789999999999999E-3</v>
      </c>
      <c r="E76" s="74">
        <v>6.8440000000000003E-3</v>
      </c>
      <c r="F76" s="74">
        <v>6.149E-3</v>
      </c>
      <c r="G76" s="74">
        <v>5.9100000000000003E-3</v>
      </c>
      <c r="H76" s="74">
        <v>5.2490000000000002E-3</v>
      </c>
      <c r="I76" s="74">
        <v>5.0610000000000004E-3</v>
      </c>
      <c r="J76" s="74">
        <v>4.6629999999999996E-3</v>
      </c>
      <c r="K76" s="74">
        <v>4.3359999999999996E-3</v>
      </c>
      <c r="L76" s="74">
        <v>4.1139999999999996E-3</v>
      </c>
      <c r="M76" s="74">
        <v>3.48E-3</v>
      </c>
      <c r="N76" s="74">
        <v>3.5609999999999999E-3</v>
      </c>
      <c r="O76" s="74">
        <v>3.2200000000000002E-3</v>
      </c>
      <c r="P76" s="74">
        <v>2.8630000000000001E-3</v>
      </c>
      <c r="Q76" s="74">
        <v>2.3019999999999998E-3</v>
      </c>
      <c r="R76" s="74">
        <v>2.078E-3</v>
      </c>
      <c r="S76" s="74">
        <v>1.835E-3</v>
      </c>
      <c r="T76" s="74">
        <v>1.5499999999999999E-3</v>
      </c>
      <c r="U76" s="74">
        <v>1.3010000000000001E-3</v>
      </c>
      <c r="V76" s="74">
        <v>9.8299999999999993E-4</v>
      </c>
      <c r="W76" s="74">
        <v>7.0899999999999999E-4</v>
      </c>
      <c r="X76" s="74">
        <v>4.2499999999999998E-4</v>
      </c>
      <c r="Y76" s="74">
        <v>8.7000000000000001E-5</v>
      </c>
      <c r="Z76" s="74">
        <v>0</v>
      </c>
      <c r="AA76" s="74">
        <v>-3.3300000000000002E-4</v>
      </c>
      <c r="AB76" s="74">
        <v>-5.1999999999999995E-4</v>
      </c>
      <c r="AC76" s="74">
        <v>-5.8799999999999998E-4</v>
      </c>
      <c r="AD76" s="74">
        <v>-8.0099999999999995E-4</v>
      </c>
      <c r="AE76" s="74">
        <v>-1.3489999999999999E-3</v>
      </c>
      <c r="AF76" s="74">
        <v>-1.366E-3</v>
      </c>
      <c r="AG76" s="74">
        <v>-1.572E-3</v>
      </c>
      <c r="AH76" s="74">
        <v>-1.7329999999999999E-3</v>
      </c>
      <c r="AI76" s="74">
        <v>-1.944E-3</v>
      </c>
      <c r="AJ76" s="74">
        <v>-1.9369999999999999E-3</v>
      </c>
      <c r="AK76" s="74">
        <v>-2.1310000000000001E-3</v>
      </c>
      <c r="AL76" s="74">
        <v>-2.3600000000000001E-3</v>
      </c>
    </row>
    <row r="77" spans="1:38" ht="12.75" customHeight="1" x14ac:dyDescent="0.2">
      <c r="A77" s="74">
        <v>8.6320000000000008E-3</v>
      </c>
      <c r="B77" s="74">
        <v>8.0909999999999992E-3</v>
      </c>
      <c r="C77" s="74">
        <v>7.5929999999999999E-3</v>
      </c>
      <c r="D77" s="74">
        <v>6.8669999999999998E-3</v>
      </c>
      <c r="E77" s="74">
        <v>6.4019999999999997E-3</v>
      </c>
      <c r="F77" s="74">
        <v>6.136E-3</v>
      </c>
      <c r="G77" s="74">
        <v>5.5979999999999997E-3</v>
      </c>
      <c r="H77" s="74">
        <v>5.287E-3</v>
      </c>
      <c r="I77" s="74">
        <v>5.2310000000000004E-3</v>
      </c>
      <c r="J77" s="74">
        <v>4.7130000000000002E-3</v>
      </c>
      <c r="K77" s="74">
        <v>4.4079999999999996E-3</v>
      </c>
      <c r="L77" s="74">
        <v>3.862E-3</v>
      </c>
      <c r="M77" s="74">
        <v>3.3440000000000002E-3</v>
      </c>
      <c r="N77" s="74">
        <v>3.3739999999999998E-3</v>
      </c>
      <c r="O77" s="74">
        <v>2.7620000000000001E-3</v>
      </c>
      <c r="P77" s="74">
        <v>2.6440000000000001E-3</v>
      </c>
      <c r="Q77" s="74">
        <v>2.4889999999999999E-3</v>
      </c>
      <c r="R77" s="74">
        <v>2.2569999999999999E-3</v>
      </c>
      <c r="S77" s="74">
        <v>1.864E-3</v>
      </c>
      <c r="T77" s="74">
        <v>1.565E-3</v>
      </c>
      <c r="U77" s="74">
        <v>1.3519999999999999E-3</v>
      </c>
      <c r="V77" s="74">
        <v>9.9500000000000001E-4</v>
      </c>
      <c r="W77" s="74">
        <v>5.5099999999999995E-4</v>
      </c>
      <c r="X77" s="74">
        <v>5.5000000000000003E-4</v>
      </c>
      <c r="Y77" s="74">
        <v>2.2900000000000001E-4</v>
      </c>
      <c r="Z77" s="74">
        <v>0</v>
      </c>
      <c r="AA77" s="74">
        <v>-6.8999999999999997E-5</v>
      </c>
      <c r="AB77" s="74">
        <v>-2.7700000000000001E-4</v>
      </c>
      <c r="AC77" s="74">
        <v>-5.2899999999999996E-4</v>
      </c>
      <c r="AD77" s="74">
        <v>-6.2699999999999995E-4</v>
      </c>
      <c r="AE77" s="74">
        <v>-8.8699999999999998E-4</v>
      </c>
      <c r="AF77" s="74">
        <v>-1.2570000000000001E-3</v>
      </c>
      <c r="AG77" s="74">
        <v>-1.717E-3</v>
      </c>
      <c r="AH77" s="74">
        <v>-1.6410000000000001E-3</v>
      </c>
      <c r="AI77" s="74">
        <v>-1.8680000000000001E-3</v>
      </c>
      <c r="AJ77" s="74">
        <v>-1.867E-3</v>
      </c>
      <c r="AK77" s="74">
        <v>-2.0509999999999999E-3</v>
      </c>
      <c r="AL77" s="74">
        <v>-2.382E-3</v>
      </c>
    </row>
    <row r="78" spans="1:38" ht="12.75" customHeight="1" x14ac:dyDescent="0.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spans="1:38" ht="12.7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 spans="1:38" ht="12.7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2.7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spans="1:38" ht="12.7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spans="1:38" ht="12.7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spans="1:38" ht="12.7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spans="1:38" ht="12.7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spans="1:38" ht="12.7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spans="1:38" ht="12.7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spans="1:38" ht="12.7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 spans="1:38" ht="12.7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 spans="1:38" ht="12.7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 spans="1:38" ht="12.7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 spans="1:38" ht="12.7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 spans="1:38" ht="12.7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 spans="1:38" ht="12.7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 spans="1:38" ht="12.7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 spans="1:38" ht="12.7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 spans="1:38" ht="12.7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 spans="1:38" ht="12.7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 spans="1:38" ht="12.7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 spans="1:38" ht="12.7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 spans="1:38" ht="12.7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 spans="1:38" ht="12.7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 spans="1:38" ht="12.7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 spans="1:38" ht="12.7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 spans="1:38" ht="12.7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 spans="1:38" ht="12.7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 spans="1:38" ht="12.7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 spans="1:38" ht="12.7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 spans="1:38" ht="12.7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 spans="1:38" ht="12.7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 spans="1:38" ht="12.7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 spans="1:38" ht="12.7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 spans="1:38" ht="12.7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 spans="1:38" ht="12.7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 spans="1:38" ht="12.7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 spans="1:38" ht="12.7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 spans="1:38" ht="12.7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 spans="1:38" ht="12.7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 spans="1:38" ht="12.7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 spans="1:38" ht="12.7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 spans="1:38" ht="12.7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 spans="1:38" ht="12.7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 spans="1:38" ht="12.7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 spans="1:38" ht="12.7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 spans="1:38" ht="12.7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 spans="1:38" ht="12.7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 spans="1:38" ht="12.7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 spans="1:38" ht="12.7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 spans="1:38" ht="12.7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 spans="1:38" ht="12.7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 spans="1:38" ht="12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 spans="1:38" ht="12.7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 spans="1:38" ht="12.7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 spans="1:38" ht="12.7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 spans="1:38" ht="12.7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 spans="1:38" ht="12.7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 spans="1:38" ht="12.7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 spans="1:38" ht="12.7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 spans="1:38" ht="12.7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 spans="1:38" ht="12.7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 spans="1:38" ht="12.7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 spans="1:38" ht="12.7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 spans="1:38" ht="12.7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 spans="1:38" ht="12.7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 spans="1:38" ht="12.7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 spans="1:38" ht="12.7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 spans="1:38" ht="12.7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 spans="1:38" ht="12.7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 spans="1:38" ht="12.7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 spans="1:38" ht="12.7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 spans="1:38" ht="12.7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 spans="1:38" ht="12.7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 spans="1:38" ht="12.7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 spans="1:38" ht="12.7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 spans="1:38" ht="12.7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 spans="1:38" ht="12.7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 spans="1:38" ht="12.7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 spans="1:38" ht="12.7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 spans="1:38" ht="12.7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 spans="1:38" ht="12.7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 spans="1:38" ht="12.7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 spans="1:38" ht="12.7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 spans="1:38" ht="12.7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 spans="1:38" ht="12.7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 spans="1:38" ht="12.7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 spans="1:38" ht="12.7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 spans="1:38" ht="12.7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 spans="1:38" ht="12.7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 spans="1:38" ht="12.7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 spans="1:38" ht="12.7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 spans="1:38" ht="12.7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 spans="1:38" ht="12.7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 spans="1:38" ht="12.7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 spans="1:38" ht="12.7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 spans="1:38" ht="12.7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 spans="1:38" ht="12.7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 spans="1:38" ht="12.7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 spans="1:38" ht="12.7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 spans="1:38" ht="12.7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 spans="1:38" ht="12.7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 spans="1:38" ht="12.7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 spans="1:38" ht="12.7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 spans="1:38" ht="12.7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 spans="1:38" ht="12.7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 spans="1:38" ht="12.7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 spans="1:38" ht="12.7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 spans="1:38" ht="12.7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 spans="1:38" ht="12.7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 spans="1:38" ht="12.7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 spans="1:38" ht="12.7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 spans="1:38" ht="12.7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 spans="1:38" ht="12.7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 spans="1:38" ht="12.7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 spans="1:38" ht="12.7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 spans="1:38" ht="12.7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 spans="1:38" ht="12.7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 spans="1:38" ht="12.7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 spans="1:38" ht="12.7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 spans="1:38" ht="12.7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 spans="1:38" ht="12.7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 spans="1:38" ht="12.7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 spans="1:38" ht="12.7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 spans="1:38" ht="12.7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 spans="1:38" ht="12.7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 spans="1:38" ht="12.7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 spans="1:38" ht="12.7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 spans="1:38" ht="12.7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 spans="1:38" ht="12.7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 spans="1:38" ht="12.7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 spans="1:38" ht="12.7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 spans="1:38" ht="12.7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 spans="1:38" ht="12.7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 spans="1:38" ht="12.7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 spans="1:38" ht="12.7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 spans="1:38" ht="12.7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 spans="1:38" ht="12.7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 spans="1:38" ht="12.7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 spans="1:38" ht="12.7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 spans="1:38" ht="12.7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 spans="1:38" ht="12.7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 spans="1:38" ht="12.7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 spans="1:38" ht="12.7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 spans="1:38" ht="12.7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 spans="1:38" ht="12.7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 spans="1:38" ht="12.7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 spans="1:38" ht="12.7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 spans="1:38" ht="12.7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 spans="1:38" ht="12.7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 spans="1:38" ht="12.7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 spans="1:38" ht="12.7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 spans="1:38" ht="12.7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 spans="1:38" ht="12.7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 spans="1:38" ht="12.7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 spans="1:38" ht="12.7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 spans="1:38" ht="12.7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 spans="1:38" ht="12.7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 spans="1:38" ht="12.7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 spans="1:38" ht="12.7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 spans="1:38" ht="12.7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 spans="1:38" ht="12.7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 spans="1:38" ht="12.7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 spans="1:38" ht="12.7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 spans="1:38" ht="12.7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 spans="1:38" ht="12.7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 spans="1:38" ht="12.7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 spans="1:38" ht="12.7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 spans="1:38" ht="12.7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 spans="1:38" ht="12.7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 spans="1:38" ht="12.7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 spans="1:38" ht="12.7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 spans="1:38" ht="12.7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 spans="1:38" ht="12.7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 spans="1:38" ht="12.7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 spans="1:38" ht="12.7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 spans="1:38" ht="12.7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 spans="1:38" ht="12.7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 spans="1:38" ht="12.7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 spans="1:38" ht="12.7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 spans="1:38" ht="12.7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 spans="1:38" ht="12.7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 spans="1:38" ht="12.7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 spans="1:38" ht="12.7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 spans="1:38" ht="12.7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 spans="1:38" ht="12.7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 spans="1:38" ht="12.7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 spans="1:38" ht="12.7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 spans="1:38" ht="12.7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 spans="1:38" ht="12.7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 spans="1:38" ht="12.7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 spans="1:38" ht="12.7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 spans="1:38" ht="12.7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 spans="1:38" ht="12.7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 spans="1:38" ht="12.7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 spans="1:38" ht="12.7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 spans="1:38" ht="12.7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 spans="1:38" ht="12.7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 spans="1:38" ht="12.7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 spans="1:38" ht="12.7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 spans="1:38" ht="12.7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 spans="1:38" ht="12.7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 spans="1:38" ht="12.7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 spans="1:38" ht="12.7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 spans="1:38" ht="12.7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 spans="1:38" ht="12.7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 spans="1:38" ht="12.7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 spans="1:38" ht="12.7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 spans="1:38" ht="12.7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 spans="1:38" ht="12.7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 spans="1:38" ht="12.7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 spans="1:38" ht="12.7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 spans="1:38" ht="12.7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 spans="1:38" ht="12.7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 spans="1:38" ht="12.7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 spans="1:38" ht="12.7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 spans="1:38" ht="12.7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 spans="1:38" ht="12.7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 spans="1:38" ht="12.7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 spans="1:38" ht="12.7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 spans="1:38" ht="12.7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 spans="1:38" ht="12.7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 spans="1:38" ht="12.7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 spans="1:38" ht="12.7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 spans="1:38" ht="12.7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 spans="1:38" ht="12.7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 spans="1:38" ht="12.7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 spans="1:38" ht="12.7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 spans="1:38" ht="12.7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 spans="1:38" ht="12.7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 spans="1:38" ht="12.7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 spans="1:38" ht="12.7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 spans="1:38" ht="12.7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 spans="1:38" ht="12.7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 spans="1:38" ht="12.7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 spans="1:38" ht="12.7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 spans="1:38" ht="12.7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 spans="1:38" ht="12.7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 spans="1:38" ht="12.7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 spans="1:38" ht="12.7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 spans="1:38" ht="12.7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 spans="1:38" ht="12.7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 spans="1:38" ht="12.7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 spans="1:38" ht="12.7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 spans="1:38" ht="12.7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 spans="1:38" ht="12.7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 spans="1:38" ht="12.7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 spans="1:38" ht="12.7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 spans="1:38" ht="12.7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 spans="1:38" ht="12.7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 spans="1:38" ht="12.7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 spans="1:38" ht="12.7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 spans="1:38" ht="12.7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 spans="1:38" ht="12.7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 spans="1:38" ht="12.7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 spans="1:38" ht="12.7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 spans="1:38" ht="12.7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 spans="1:38" ht="12.7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 spans="1:38" ht="12.7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 spans="1:38" ht="12.7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 spans="1:38" ht="12.7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 spans="1:38" ht="12.7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 spans="1:38" ht="12.7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 spans="1:38" ht="12.7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 spans="1:38" ht="12.7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 spans="1:38" ht="12.7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 spans="1:38" ht="12.7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 spans="1:38" ht="12.7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 spans="1:38" ht="12.7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 spans="1:38" ht="12.7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 spans="1:38" ht="12.7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 spans="1:38" ht="12.7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 spans="1:38" ht="12.7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 spans="1:38" ht="12.7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 spans="1:38" ht="12.7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 spans="1:38" ht="12.7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 spans="1:38" ht="12.7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 spans="1:38" ht="12.7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 spans="1:38" ht="12.7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 spans="1:38" ht="12.7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 spans="1:38" ht="12.7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 spans="1:38" ht="12.7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 spans="1:38" ht="12.7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 spans="1:38" ht="12.7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 spans="1:38" ht="12.7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 spans="1:38" ht="12.7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 spans="1:38" ht="12.7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 spans="1:38" ht="12.7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 spans="1:38" ht="12.7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 spans="1:38" ht="12.7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 spans="1:38" ht="12.7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 spans="1:38" ht="12.7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 spans="1:38" ht="12.7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 spans="1:38" ht="12.7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 spans="1:38" ht="12.7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 spans="1:38" ht="12.7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 spans="1:38" ht="12.7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 spans="1:38" ht="12.7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 spans="1:38" ht="12.7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 spans="1:38" ht="12.7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 spans="1:38" ht="12.7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 spans="1:38" ht="12.7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 spans="1:38" ht="12.7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 spans="1:38" ht="12.7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 spans="1:38" ht="12.7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 spans="1:38" ht="12.7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 spans="1:38" ht="12.7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 spans="1:38" ht="12.7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 spans="1:38" ht="12.7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 spans="1:38" ht="12.7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 spans="1:38" ht="12.7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 spans="1:38" ht="12.7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 spans="1:38" ht="12.7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 spans="1:38" ht="12.7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 spans="1:38" ht="12.7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 spans="1:38" ht="12.7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 spans="1:38" ht="12.7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 spans="1:38" ht="12.7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 spans="1:38" ht="12.7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 spans="1:38" ht="12.7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 spans="1:38" ht="12.7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 spans="1:38" ht="12.7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 spans="1:38" ht="12.7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 spans="1:38" ht="12.7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 spans="1:38" ht="12.7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 spans="1:38" ht="12.7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 spans="1:38" ht="12.7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 spans="1:38" ht="12.7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 spans="1:38" ht="12.7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 spans="1:38" ht="12.7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 spans="1:38" ht="12.7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 spans="1:38" ht="12.7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 spans="1:38" ht="12.7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 spans="1:38" ht="12.7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 spans="1:38" ht="12.7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 spans="1:38" ht="12.7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 spans="1:38" ht="12.7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 spans="1:38" ht="12.7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 spans="1:38" ht="12.7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 spans="1:38" ht="12.7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 spans="1:38" ht="12.7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 spans="1:38" ht="12.7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 spans="1:38" ht="12.7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 spans="1:38" ht="12.7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 spans="1:38" ht="12.7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 spans="1:38" ht="12.7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 spans="1:38" ht="12.7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 spans="1:38" ht="12.7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 spans="1:38" ht="12.7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 spans="1:38" ht="12.7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 spans="1:38" ht="12.7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 spans="1:38" ht="12.7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 spans="1:38" ht="12.7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 spans="1:38" ht="12.7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 spans="1:38" ht="12.7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 spans="1:38" ht="12.7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 spans="1:38" ht="12.7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 spans="1:38" ht="12.7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 spans="1:38" ht="12.7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 spans="1:38" ht="12.7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 spans="1:38" ht="12.7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 spans="1:38" ht="12.7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 spans="1:38" ht="12.7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 spans="1:38" ht="12.7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 spans="1:38" ht="12.7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 spans="1:38" ht="12.7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 spans="1:38" ht="12.7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 spans="1:38" ht="12.7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 spans="1:38" ht="12.7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 spans="1:38" ht="12.7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 spans="1:38" ht="12.7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 spans="1:38" ht="12.7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 spans="1:38" ht="12.7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 spans="1:38" ht="12.7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 spans="1:38" ht="12.7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 spans="1:38" ht="12.7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 spans="1:38" ht="12.7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 spans="1:38" ht="12.7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 spans="1:38" ht="12.7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 spans="1:38" ht="12.7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 spans="1:38" ht="12.7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 spans="1:38" ht="12.7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 spans="1:38" ht="12.7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 spans="1:38" ht="12.7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 spans="1:38" ht="12.7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 spans="1:38" ht="12.7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 spans="1:38" ht="12.7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 spans="1:38" ht="12.7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 spans="1:38" ht="12.7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 spans="1:38" ht="12.7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 spans="1:38" ht="12.7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 spans="1:38" ht="12.7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 spans="1:38" ht="12.7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 spans="1:38" ht="12.7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 spans="1:38" ht="12.7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 spans="1:38" ht="12.7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 spans="1:38" ht="12.7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 spans="1:38" ht="12.7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 spans="1:38" ht="12.7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 spans="1:38" ht="12.7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 spans="1:38" ht="12.7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 spans="1:38" ht="12.7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 spans="1:38" ht="12.7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 spans="1:38" ht="12.7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 spans="1:38" ht="12.7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 spans="1:38" ht="12.7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 spans="1:38" ht="12.7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 spans="1:38" ht="12.7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 spans="1:38" ht="12.7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 spans="1:38" ht="12.7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 spans="1:38" ht="12.7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 spans="1:38" ht="12.7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 spans="1:38" ht="12.7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 spans="1:38" ht="12.7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 spans="1:38" ht="12.7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 spans="1:38" ht="12.7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 spans="1:38" ht="12.7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 spans="1:38" ht="12.7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 spans="1:38" ht="12.7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 spans="1:38" ht="12.7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 spans="1:38" ht="12.7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 spans="1:38" ht="12.7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 spans="1:38" ht="12.7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 spans="1:38" ht="12.7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 spans="1:38" ht="12.7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 spans="1:38" ht="12.7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 spans="1:38" ht="12.7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 spans="1:38" ht="12.7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 spans="1:38" ht="12.7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 spans="1:38" ht="12.7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 spans="1:38" ht="12.7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 spans="1:38" ht="12.7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 spans="1:38" ht="12.7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 spans="1:38" ht="12.7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 spans="1:38" ht="12.7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 spans="1:38" ht="12.7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 spans="1:38" ht="12.7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 spans="1:38" ht="12.7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 spans="1:38" ht="12.7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 spans="1:38" ht="12.7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 spans="1:38" ht="12.7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 spans="1:38" ht="12.7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 spans="1:38" ht="12.7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 spans="1:38" ht="12.7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 spans="1:38" ht="12.7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 spans="1:38" ht="12.7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 spans="1:38" ht="12.7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 spans="1:38" ht="12.7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 spans="1:38" ht="12.7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 spans="1:38" ht="12.7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 spans="1:38" ht="12.7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 spans="1:38" ht="12.7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 spans="1:38" ht="12.7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 spans="1:38" ht="12.7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 spans="1:38" ht="12.7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 spans="1:38" ht="12.7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 spans="1:38" ht="12.7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 spans="1:38" ht="12.7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 spans="1:38" ht="12.7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 spans="1:38" ht="12.7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 spans="1:38" ht="12.7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 spans="1:38" ht="12.7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 spans="1:38" ht="12.7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 spans="1:38" ht="12.7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 spans="1:38" ht="12.7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 spans="1:38" ht="12.7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 spans="1:38" ht="12.7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 spans="1:38" ht="12.7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 spans="1:38" ht="12.7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 spans="1:38" ht="12.7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 spans="1:38" ht="12.7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 spans="1:38" ht="12.7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 spans="1:38" ht="12.7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 spans="1:38" ht="12.7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 spans="1:38" ht="12.7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 spans="1:38" ht="12.7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 spans="1:38" ht="12.7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 spans="1:38" ht="12.7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 spans="1:38" ht="12.7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 spans="1:38" ht="12.7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 spans="1:38" ht="12.7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 spans="1:38" ht="12.7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 spans="1:38" ht="12.7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 spans="1:38" ht="12.7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 spans="1:38" ht="12.7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 spans="1:38" ht="12.7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 spans="1:38" ht="12.7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 spans="1:38" ht="12.7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 spans="1:38" ht="12.7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 spans="1:38" ht="12.7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 spans="1:38" ht="12.7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 spans="1:38" ht="12.7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 spans="1:38" ht="12.7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 spans="1:38" ht="12.7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 spans="1:38" ht="12.7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 spans="1:38" ht="12.7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 spans="1:38" ht="12.7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 spans="1:38" ht="12.7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 spans="1:38" ht="12.7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 spans="1:38" ht="12.7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 spans="1:38" ht="12.7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 spans="1:38" ht="12.7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 spans="1:38" ht="12.7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 spans="1:38" ht="12.7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 spans="1:38" ht="12.7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 spans="1:38" ht="12.7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 spans="1:38" ht="12.7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 spans="1:38" ht="12.7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 spans="1:38" ht="12.7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 spans="1:38" ht="12.7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 spans="1:38" ht="12.7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 spans="1:38" ht="12.7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 spans="1:38" ht="12.7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 spans="1:38" ht="12.7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 spans="1:38" ht="12.7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 spans="1:38" ht="12.7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 spans="1:38" ht="12.7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 spans="1:38" ht="12.7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 spans="1:38" ht="12.7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 spans="1:38" ht="12.7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 spans="1:38" ht="12.7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 spans="1:38" ht="12.7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 spans="1:38" ht="12.7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 spans="1:38" ht="12.7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 spans="1:38" ht="12.7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 spans="1:38" ht="12.7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 spans="1:38" ht="12.7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 spans="1:38" ht="12.7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 spans="1:38" ht="12.7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 spans="1:38" ht="12.7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 spans="1:38" ht="12.7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 spans="1:38" ht="12.7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 spans="1:38" ht="12.7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 spans="1:38" ht="12.7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 spans="1:38" ht="12.7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 spans="1:38" ht="12.7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 spans="1:38" ht="12.7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 spans="1:38" ht="12.7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 spans="1:38" ht="12.7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 spans="1:38" ht="12.7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 spans="1:38" ht="12.7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 spans="1:38" ht="12.7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 spans="1:38" ht="12.7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 spans="1:38" ht="12.7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 spans="1:38" ht="12.7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 spans="1:38" ht="12.7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 spans="1:38" ht="12.7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 spans="1:38" ht="12.7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 spans="1:38" ht="12.7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 spans="1:38" ht="12.7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 spans="1:38" ht="12.7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 spans="1:38" ht="12.7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 spans="1:38" ht="12.7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 spans="1:38" ht="12.7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 spans="1:38" ht="12.7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 spans="1:38" ht="12.7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 spans="1:38" ht="12.7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 spans="1:38" ht="12.7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 spans="1:38" ht="12.7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 spans="1:38" ht="12.7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 spans="1:38" ht="12.7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 spans="1:38" ht="12.7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 spans="1:38" ht="12.7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 spans="1:38" ht="12.7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 spans="1:38" ht="12.7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 spans="1:38" ht="12.7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 spans="1:38" ht="12.7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 spans="1:38" ht="12.7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 spans="1:38" ht="12.7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 spans="1:38" ht="12.7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 spans="1:38" ht="12.7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 spans="1:38" ht="12.7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 spans="1:38" ht="12.7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 spans="1:38" ht="12.7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 spans="1:38" ht="12.7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 spans="1:38" ht="12.7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 spans="1:38" ht="12.7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 spans="1:38" ht="12.7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 spans="1:38" ht="12.7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 spans="1:38" ht="12.7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 spans="1:38" ht="12.7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 spans="1:38" ht="12.7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 spans="1:38" ht="12.7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 spans="1:38" ht="12.7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 spans="1:38" ht="12.7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 spans="1:38" ht="12.7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 spans="1:38" ht="12.7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 spans="1:38" ht="12.7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 spans="1:38" ht="12.7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 spans="1:38" ht="12.7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 spans="1:38" ht="12.7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 spans="1:38" ht="12.7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 spans="1:38" ht="12.7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 spans="1:38" ht="12.7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 spans="1:38" ht="12.7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 spans="1:38" ht="12.7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 spans="1:38" ht="12.7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 spans="1:38" ht="12.7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 spans="1:38" ht="12.7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 spans="1:38" ht="12.7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 spans="1:38" ht="12.7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 spans="1:38" ht="12.7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 spans="1:38" ht="12.7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 spans="1:38" ht="12.7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 spans="1:38" ht="12.7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 spans="1:38" ht="12.7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 spans="1:38" ht="12.7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 spans="1:38" ht="12.7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 spans="1:38" ht="12.7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 spans="1:38" ht="12.7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 spans="1:38" ht="12.7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 spans="1:38" ht="12.7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 spans="1:38" ht="12.7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 spans="1:38" ht="12.7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 spans="1:38" ht="12.7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 spans="1:38" ht="12.7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 spans="1:38" ht="12.7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 spans="1:38" ht="12.7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 spans="1:38" ht="12.7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 spans="1:38" ht="12.7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 spans="1:38" ht="12.7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 spans="1:38" ht="12.7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 spans="1:38" ht="12.7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 spans="1:38" ht="12.7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 spans="1:38" ht="12.7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 spans="1:38" ht="12.7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 spans="1:38" ht="12.7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 spans="1:38" ht="12.7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 spans="1:38" ht="12.7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 spans="1:38" ht="12.7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 spans="1:38" ht="12.7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 spans="1:38" ht="12.7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 spans="1:38" ht="12.7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 spans="1:38" ht="12.7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 spans="1:38" ht="12.7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 spans="1:38" ht="12.7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 spans="1:38" ht="12.7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 spans="1:38" ht="12.7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 spans="1:38" ht="12.7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 spans="1:38" ht="12.7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 spans="1:38" ht="12.7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 spans="1:38" ht="12.7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 spans="1:38" ht="12.7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 spans="1:38" ht="12.7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 spans="1:38" ht="12.7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 spans="1:38" ht="12.7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 spans="1:38" ht="12.7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 spans="1:38" ht="12.7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 spans="1:38" ht="12.7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 spans="1:38" ht="12.7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 spans="1:38" ht="12.7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 spans="1:38" ht="12.7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 spans="1:38" ht="12.7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 spans="1:38" ht="12.7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 spans="1:38" ht="12.7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 spans="1:38" ht="12.7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 spans="1:38" ht="12.7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 spans="1:38" ht="12.7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 spans="1:38" ht="12.7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 spans="1:38" ht="12.7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 spans="1:38" ht="12.7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 spans="1:38" ht="12.7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 spans="1:38" ht="12.7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 spans="1:38" ht="12.7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 spans="1:38" ht="12.7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 spans="1:38" ht="12.7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 spans="1:38" ht="12.7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 spans="1:38" ht="12.7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 spans="1:38" ht="12.7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 spans="1:38" ht="12.7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 spans="1:38" ht="12.7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 spans="1:38" ht="12.7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 spans="1:38" ht="12.7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 spans="1:38" ht="12.7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 spans="1:38" ht="12.7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 spans="1:38" ht="12.7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 spans="1:38" ht="12.7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 spans="1:38" ht="12.7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 spans="1:38" ht="12.7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 spans="1:38" ht="12.7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 spans="1:38" ht="12.7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 spans="1:38" ht="12.7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 spans="1:38" ht="12.7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 spans="1:38" ht="12.7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 spans="1:38" ht="12.7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 spans="1:38" ht="12.7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 spans="1:38" ht="12.7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 spans="1:38" ht="12.7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 spans="1:38" ht="12.7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 spans="1:38" ht="12.7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 spans="1:38" ht="12.7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 spans="1:38" ht="12.7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 spans="1:38" ht="12.7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 spans="1:38" ht="12.7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 spans="1:38" ht="12.7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 spans="1:38" ht="12.7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 spans="1:38" ht="12.7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 spans="1:38" ht="12.7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 spans="1:38" ht="12.7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 spans="1:38" ht="12.7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 spans="1:38" ht="12.7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 spans="1:38" ht="12.7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 spans="1:38" ht="12.7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 spans="1:38" ht="12.7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 spans="1:38" ht="12.7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 spans="1:38" ht="12.7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 spans="1:38" ht="12.7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 spans="1:38" ht="12.7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 spans="1:38" ht="12.7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 spans="1:38" ht="12.7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 spans="1:38" ht="12.7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 spans="1:38" ht="12.7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 spans="1:38" ht="12.7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 spans="1:38" ht="12.7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 spans="1:38" ht="12.7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 spans="1:38" ht="12.7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 spans="1:38" ht="12.7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 spans="1:38" ht="12.7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 spans="1:38" ht="12.7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 spans="1:38" ht="12.7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 spans="1:38" ht="12.7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 spans="1:38" ht="12.7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 spans="1:38" ht="12.7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 spans="1:38" ht="12.7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 spans="1:38" ht="12.7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 spans="1:38" ht="12.7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 spans="1:38" ht="12.7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 spans="1:38" ht="12.7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 spans="1:38" ht="12.7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 spans="1:38" ht="12.7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 spans="1:38" ht="12.7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 spans="1:38" ht="12.7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 spans="1:38" ht="12.7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 spans="1:38" ht="12.7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 spans="1:38" ht="12.7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 spans="1:38" ht="12.7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 spans="1:38" ht="12.7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 spans="1:38" ht="12.7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 spans="1:38" ht="12.7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 spans="1:38" ht="12.7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 spans="1:38" ht="12.7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 spans="1:38" ht="12.7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 spans="1:38" ht="12.7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 spans="1:38" ht="12.7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 spans="1:38" ht="12.7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 spans="1:38" ht="12.7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 spans="1:38" ht="12.7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 spans="1:38" ht="12.7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 spans="1:38" ht="12.7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 spans="1:38" ht="12.7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 spans="1:38" ht="12.7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 spans="1:38" ht="12.7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 spans="1:38" ht="12.7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 spans="1:38" ht="12.7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 spans="1:38" ht="12.7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 spans="1:38" ht="12.7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 spans="1:38" ht="12.7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 spans="1:38" ht="12.7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 spans="1:38" ht="12.7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 spans="1:38" ht="12.7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 spans="1:38" ht="12.7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 spans="1:38" ht="12.7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 spans="1:38" ht="12.7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 spans="1:38" ht="12.7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 spans="1:38" ht="12.7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 spans="1:38" ht="12.7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 spans="1:38" ht="12.7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 spans="1:38" ht="12.7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 spans="1:38" ht="12.7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 spans="1:38" ht="12.7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 spans="1:38" ht="12.7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 spans="1:38" ht="12.7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 spans="1:38" ht="12.7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 spans="1:38" ht="12.7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 spans="1:38" ht="12.7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 spans="1:38" ht="12.7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 spans="1:38" ht="12.7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 spans="1:38" ht="12.7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 spans="1:38" ht="12.7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 spans="1:38" ht="12.7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 spans="1:38" ht="12.7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 spans="1:38" ht="12.7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 spans="1:38" ht="12.7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 spans="1:38" ht="12.7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 spans="1:38" ht="12.7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 spans="1:38" ht="12.7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 spans="1:38" ht="12.7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 spans="1:38" ht="12.7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 spans="1:38" ht="12.7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 spans="1:38" ht="12.7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 spans="1:38" ht="12.7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 spans="1:38" ht="12.7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 spans="1:38" ht="12.7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 spans="1:38" ht="12.7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 spans="1:38" ht="12.7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 spans="1:38" ht="12.7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 spans="1:38" ht="12.7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 spans="1:38" ht="12.7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 spans="1:38" ht="12.7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 spans="1:38" ht="12.7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 spans="1:38" ht="12.7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 spans="1:38" ht="12.7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 spans="1:38" ht="12.7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 spans="1:38" ht="12.7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 spans="1:38" ht="12.7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 spans="1:38" ht="12.7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 spans="1:38" ht="12.7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 spans="1:38" ht="12.7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 spans="1:38" ht="12.7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 spans="1:38" ht="12.7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 spans="1:38" ht="12.7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 spans="1:38" ht="12.7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 spans="1:38" ht="12.7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 spans="1:38" ht="12.7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 spans="1:38" ht="12.7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 spans="1:38" ht="12.7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 spans="1:38" ht="12.7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 spans="1:38" ht="12.7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 spans="1:38" ht="12.7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 spans="1:38" ht="12.7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 spans="1:38" ht="12.7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 spans="1:38" ht="12.7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 spans="1:38" ht="12.7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 spans="1:38" ht="12.7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 spans="1:38" ht="12.7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 spans="1:38" ht="12.7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 spans="1:38" ht="12.7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 spans="1:38" ht="12.7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 spans="1:38" ht="12.7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 spans="1:38" ht="12.7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 spans="1:38" ht="12.7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 spans="1:38" ht="12.7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 spans="1:38" ht="12.7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 spans="1:38" ht="12.7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 spans="1:38" ht="12.7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 spans="1:38" ht="12.7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 spans="1:38" ht="12.7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 spans="1:38" ht="12.7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 spans="1:38" ht="12.7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 spans="1:38" ht="12.7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 spans="1:38" ht="12.7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 spans="1:38" ht="12.7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 spans="1:38" ht="12.7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 spans="1:38" ht="12.7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 spans="1:38" ht="12.7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 spans="1:38" ht="12.7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 spans="1:38" ht="12.7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 spans="1:38" ht="12.7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 spans="1:38" ht="12.7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 spans="1:38" ht="12.7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 spans="1:38" ht="12.7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 spans="1:38" ht="12.7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 spans="1:38" ht="12.7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 spans="1:38" ht="12.7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 spans="1:38" ht="12.7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 spans="1:38" ht="12.7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 spans="1:38" ht="12.7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 spans="1:38" ht="12.7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 spans="1:38" ht="12.7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 spans="1:38" ht="12.7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 spans="1:38" ht="12.7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 spans="1:38" ht="12.7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 spans="1:38" ht="12.7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 spans="1:38" ht="12.7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 spans="1:38" ht="12.7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 spans="1:38" ht="12.7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 spans="1:38" ht="12.7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 spans="1:38" ht="12.7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 spans="1:38" ht="12.7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 spans="1:38" ht="12.7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 spans="1:38" ht="12.7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 spans="1:38" ht="12.7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 spans="1:38" ht="12.7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 spans="1:38" ht="12.7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 spans="1:38" ht="12.7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 spans="1:38" ht="12.7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 spans="1:38" ht="12.7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 spans="1:38" ht="12.7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 spans="1:38" ht="12.7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 spans="1:38" ht="12.7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 spans="1:38" ht="12.7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 spans="1:38" ht="12.7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 spans="1:38" ht="12.7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 spans="1:38" ht="12.7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 spans="1:38" ht="12.7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 spans="1:38" ht="12.7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 spans="1:38" ht="12.7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 spans="1:38" ht="12.7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 spans="1:38" ht="12.7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 spans="1:38" ht="12.7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 spans="1:38" ht="12.7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 spans="1:38" ht="12.7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 spans="1:38" ht="12.7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 spans="1:38" ht="12.7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 spans="1:38" ht="12.7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 spans="1:38" ht="12.7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 spans="1:38" ht="12.7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 spans="1:38" ht="12.7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 spans="1:38" ht="12.7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 spans="1:38" ht="12.7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 spans="1:38" ht="12.7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 spans="1:38" ht="12.7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 spans="1:38" ht="12.7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 spans="1:38" ht="12.7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 spans="1:38" ht="12.7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 spans="1:38" ht="12.7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 spans="1:38" ht="12.7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 spans="1:38" ht="12.7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 spans="1:38" ht="12.7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 spans="1:38" ht="12.7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 spans="1:38" ht="12.7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 spans="1:38" ht="12.7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 spans="1:38" ht="12.7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 spans="1:38" ht="12.7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 spans="1:38" ht="12.7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 spans="1:38" ht="12.7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 spans="1:38" ht="12.7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 spans="1:38" ht="12.7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 spans="1:38" ht="12.7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 spans="1:38" ht="12.7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 spans="1:38" ht="12.7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 spans="1:38" ht="12.7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 x14ac:dyDescent="0.2"/>
  <cols>
    <col min="1" max="25" width="10.28515625" customWidth="1"/>
    <col min="26" max="26" width="9.5703125" customWidth="1"/>
    <col min="27" max="38" width="10.28515625" customWidth="1"/>
  </cols>
  <sheetData>
    <row r="1" spans="1:38" ht="12.75" customHeight="1" x14ac:dyDescent="0.2">
      <c r="A1" s="74">
        <v>2.5741E-2</v>
      </c>
      <c r="B1" s="74">
        <v>2.3897999999999999E-2</v>
      </c>
      <c r="C1" s="74">
        <v>2.2634999999999999E-2</v>
      </c>
      <c r="D1" s="74">
        <v>2.0119000000000001E-2</v>
      </c>
      <c r="E1" s="74">
        <v>1.9009000000000002E-2</v>
      </c>
      <c r="F1" s="74">
        <v>1.5786999999999999E-2</v>
      </c>
      <c r="G1" s="74">
        <v>1.5100000000000001E-2</v>
      </c>
      <c r="H1" s="74">
        <v>1.4596E-2</v>
      </c>
      <c r="I1" s="74">
        <v>1.3173000000000001E-2</v>
      </c>
      <c r="J1" s="74">
        <v>1.2832E-2</v>
      </c>
      <c r="K1" s="74">
        <v>1.2168999999999999E-2</v>
      </c>
      <c r="L1" s="74">
        <v>1.1903E-2</v>
      </c>
      <c r="M1" s="74">
        <v>1.1186E-2</v>
      </c>
      <c r="N1" s="74">
        <v>9.8949999999999993E-3</v>
      </c>
      <c r="O1" s="74">
        <v>9.495E-3</v>
      </c>
      <c r="P1" s="74">
        <v>9.8279999999999999E-3</v>
      </c>
      <c r="Q1" s="74">
        <v>7.2680000000000002E-3</v>
      </c>
      <c r="R1" s="74">
        <v>5.9649999999999998E-3</v>
      </c>
      <c r="S1" s="74">
        <v>5.7720000000000002E-3</v>
      </c>
      <c r="T1" s="74">
        <v>4.5880000000000001E-3</v>
      </c>
      <c r="U1" s="74">
        <v>4.7910000000000001E-3</v>
      </c>
      <c r="V1" s="74">
        <v>4.2370000000000003E-3</v>
      </c>
      <c r="W1" s="74">
        <v>3.7550000000000001E-3</v>
      </c>
      <c r="X1" s="74">
        <v>2.4299999999999999E-3</v>
      </c>
      <c r="Y1" s="74">
        <v>1.7260000000000001E-3</v>
      </c>
      <c r="Z1" s="74">
        <v>0</v>
      </c>
      <c r="AA1" s="74">
        <v>1.7409999999999999E-3</v>
      </c>
      <c r="AB1" s="74">
        <v>1.8810000000000001E-3</v>
      </c>
      <c r="AC1" s="74">
        <v>-6.6399999999999999E-4</v>
      </c>
      <c r="AD1" s="74">
        <v>3.1000000000000001E-5</v>
      </c>
      <c r="AE1" s="74">
        <v>-4.6700000000000002E-4</v>
      </c>
      <c r="AF1" s="74">
        <v>-1E-4</v>
      </c>
      <c r="AG1" s="74">
        <v>-4.73E-4</v>
      </c>
      <c r="AH1" s="74">
        <v>-1.3029999999999999E-3</v>
      </c>
      <c r="AI1" s="74">
        <v>-2.6740000000000002E-3</v>
      </c>
      <c r="AJ1" s="74">
        <v>-1.67E-3</v>
      </c>
      <c r="AK1" s="74">
        <v>-4.7479999999999996E-3</v>
      </c>
      <c r="AL1" s="74">
        <v>-5.0829999999999998E-3</v>
      </c>
    </row>
    <row r="2" spans="1:38" ht="12.75" customHeight="1" x14ac:dyDescent="0.2">
      <c r="A2" s="74">
        <v>2.4738E-2</v>
      </c>
      <c r="B2" s="74">
        <v>2.3692999999999999E-2</v>
      </c>
      <c r="C2" s="74">
        <v>2.2831000000000001E-2</v>
      </c>
      <c r="D2" s="74">
        <v>2.0490999999999999E-2</v>
      </c>
      <c r="E2" s="74">
        <v>1.9289000000000001E-2</v>
      </c>
      <c r="F2" s="74">
        <v>1.6327000000000001E-2</v>
      </c>
      <c r="G2" s="74">
        <v>1.6445000000000001E-2</v>
      </c>
      <c r="H2" s="74">
        <v>1.5136999999999999E-2</v>
      </c>
      <c r="I2" s="74">
        <v>1.4468999999999999E-2</v>
      </c>
      <c r="J2" s="74">
        <v>1.2902E-2</v>
      </c>
      <c r="K2" s="74">
        <v>1.1962E-2</v>
      </c>
      <c r="L2" s="74">
        <v>1.1828999999999999E-2</v>
      </c>
      <c r="M2" s="74">
        <v>1.1289E-2</v>
      </c>
      <c r="N2" s="74">
        <v>9.691E-3</v>
      </c>
      <c r="O2" s="74">
        <v>9.391E-3</v>
      </c>
      <c r="P2" s="74">
        <v>1.0328E-2</v>
      </c>
      <c r="Q2" s="74">
        <v>7.4460000000000004E-3</v>
      </c>
      <c r="R2" s="74">
        <v>5.4229999999999999E-3</v>
      </c>
      <c r="S2" s="74">
        <v>5.3959999999999998E-3</v>
      </c>
      <c r="T2" s="74">
        <v>4.7470000000000004E-3</v>
      </c>
      <c r="U2" s="74">
        <v>3.869E-3</v>
      </c>
      <c r="V2" s="74">
        <v>4.2750000000000002E-3</v>
      </c>
      <c r="W2" s="74">
        <v>2.8340000000000001E-3</v>
      </c>
      <c r="X2" s="74">
        <v>1.4530000000000001E-3</v>
      </c>
      <c r="Y2" s="74">
        <v>1.7769999999999999E-3</v>
      </c>
      <c r="Z2" s="74">
        <v>0</v>
      </c>
      <c r="AA2" s="74">
        <v>2.8699999999999998E-4</v>
      </c>
      <c r="AB2" s="74">
        <v>-1.0839999999999999E-3</v>
      </c>
      <c r="AC2" s="74">
        <v>-2.4109999999999999E-3</v>
      </c>
      <c r="AD2" s="74">
        <v>-2.4629999999999999E-3</v>
      </c>
      <c r="AE2" s="74">
        <v>-2.8839999999999998E-3</v>
      </c>
      <c r="AF2" s="74">
        <v>-1.9550000000000001E-3</v>
      </c>
      <c r="AG2" s="74">
        <v>-3.539E-3</v>
      </c>
      <c r="AH2" s="74">
        <v>-4.5319999999999996E-3</v>
      </c>
      <c r="AI2" s="74">
        <v>-5.9329999999999999E-3</v>
      </c>
      <c r="AJ2" s="74">
        <v>-6.2690000000000003E-3</v>
      </c>
      <c r="AK2" s="74">
        <v>-8.2330000000000007E-3</v>
      </c>
      <c r="AL2" s="74">
        <v>-8.4290000000000007E-3</v>
      </c>
    </row>
    <row r="3" spans="1:38" ht="12.75" customHeight="1" x14ac:dyDescent="0.2">
      <c r="A3" s="74">
        <v>2.5631999999999999E-2</v>
      </c>
      <c r="B3" s="74">
        <v>2.5071E-2</v>
      </c>
      <c r="C3" s="74">
        <v>2.4736000000000001E-2</v>
      </c>
      <c r="D3" s="74">
        <v>2.3101E-2</v>
      </c>
      <c r="E3" s="74">
        <v>2.2374000000000002E-2</v>
      </c>
      <c r="F3" s="74">
        <v>1.9702000000000001E-2</v>
      </c>
      <c r="G3" s="74">
        <v>1.8731000000000001E-2</v>
      </c>
      <c r="H3" s="74">
        <v>1.8235000000000001E-2</v>
      </c>
      <c r="I3" s="74">
        <v>1.7350999999999998E-2</v>
      </c>
      <c r="J3" s="74">
        <v>1.6514000000000001E-2</v>
      </c>
      <c r="K3" s="74">
        <v>1.5948E-2</v>
      </c>
      <c r="L3" s="74">
        <v>1.4198000000000001E-2</v>
      </c>
      <c r="M3" s="74">
        <v>1.3453E-2</v>
      </c>
      <c r="N3" s="74">
        <v>1.2854000000000001E-2</v>
      </c>
      <c r="O3" s="74">
        <v>1.1479E-2</v>
      </c>
      <c r="P3" s="74">
        <v>1.1024000000000001E-2</v>
      </c>
      <c r="Q3" s="74">
        <v>9.4970000000000002E-3</v>
      </c>
      <c r="R3" s="74">
        <v>7.509E-3</v>
      </c>
      <c r="S3" s="74">
        <v>7.6090000000000003E-3</v>
      </c>
      <c r="T3" s="74">
        <v>6.3819999999999997E-3</v>
      </c>
      <c r="U3" s="74">
        <v>5.5970000000000004E-3</v>
      </c>
      <c r="V3" s="74">
        <v>3.9220000000000001E-3</v>
      </c>
      <c r="W3" s="74">
        <v>3.248E-3</v>
      </c>
      <c r="X3" s="74">
        <v>2.8530000000000001E-3</v>
      </c>
      <c r="Y3" s="74">
        <v>8.0500000000000005E-4</v>
      </c>
      <c r="Z3" s="74">
        <v>0</v>
      </c>
      <c r="AA3" s="74">
        <v>-1.6699999999999999E-4</v>
      </c>
      <c r="AB3" s="74">
        <v>-1.436E-3</v>
      </c>
      <c r="AC3" s="74">
        <v>-3.5330000000000001E-3</v>
      </c>
      <c r="AD3" s="74">
        <v>-3.6640000000000002E-3</v>
      </c>
      <c r="AE3" s="74">
        <v>-4.6889999999999996E-3</v>
      </c>
      <c r="AF3" s="74">
        <v>-4.9880000000000002E-3</v>
      </c>
      <c r="AG3" s="74">
        <v>-6.489E-3</v>
      </c>
      <c r="AH3" s="74">
        <v>-7.6030000000000004E-3</v>
      </c>
      <c r="AI3" s="74">
        <v>-9.3279999999999995E-3</v>
      </c>
      <c r="AJ3" s="74">
        <v>-9.8650000000000005E-3</v>
      </c>
      <c r="AK3" s="74">
        <v>-1.1218000000000001E-2</v>
      </c>
      <c r="AL3" s="74">
        <v>-1.2567999999999999E-2</v>
      </c>
    </row>
    <row r="4" spans="1:38" ht="12.75" customHeight="1" x14ac:dyDescent="0.2">
      <c r="A4" s="74">
        <v>2.7165999999999999E-2</v>
      </c>
      <c r="B4" s="74">
        <v>2.6984000000000001E-2</v>
      </c>
      <c r="C4" s="74">
        <v>2.6331E-2</v>
      </c>
      <c r="D4" s="74">
        <v>2.4754000000000002E-2</v>
      </c>
      <c r="E4" s="74">
        <v>2.3970999999999999E-2</v>
      </c>
      <c r="F4" s="74">
        <v>2.0969999999999999E-2</v>
      </c>
      <c r="G4" s="74">
        <v>2.0389000000000001E-2</v>
      </c>
      <c r="H4" s="74">
        <v>1.9272000000000001E-2</v>
      </c>
      <c r="I4" s="74">
        <v>1.8353999999999999E-2</v>
      </c>
      <c r="J4" s="74">
        <v>1.7793E-2</v>
      </c>
      <c r="K4" s="74">
        <v>1.6489E-2</v>
      </c>
      <c r="L4" s="74">
        <v>1.521E-2</v>
      </c>
      <c r="M4" s="74">
        <v>1.4553999999999999E-2</v>
      </c>
      <c r="N4" s="74">
        <v>1.3034E-2</v>
      </c>
      <c r="O4" s="74">
        <v>1.2541E-2</v>
      </c>
      <c r="P4" s="74">
        <v>1.2291E-2</v>
      </c>
      <c r="Q4" s="74">
        <v>1.0149999999999999E-2</v>
      </c>
      <c r="R4" s="74">
        <v>8.3099999999999997E-3</v>
      </c>
      <c r="S4" s="74">
        <v>8.2410000000000001E-3</v>
      </c>
      <c r="T4" s="74">
        <v>6.2870000000000001E-3</v>
      </c>
      <c r="U4" s="74">
        <v>5.4429999999999999E-3</v>
      </c>
      <c r="V4" s="74">
        <v>4.7039999999999998E-3</v>
      </c>
      <c r="W4" s="74">
        <v>3.4499999999999999E-3</v>
      </c>
      <c r="X4" s="74">
        <v>2.9550000000000002E-3</v>
      </c>
      <c r="Y4" s="74">
        <v>1.348E-3</v>
      </c>
      <c r="Z4" s="74">
        <v>0</v>
      </c>
      <c r="AA4" s="74">
        <v>1.4100000000000001E-4</v>
      </c>
      <c r="AB4" s="74">
        <v>-2.317E-3</v>
      </c>
      <c r="AC4" s="74">
        <v>-4.5019999999999999E-3</v>
      </c>
      <c r="AD4" s="74">
        <v>-4.5820000000000001E-3</v>
      </c>
      <c r="AE4" s="74">
        <v>-6.43E-3</v>
      </c>
      <c r="AF4" s="74">
        <v>-6.7530000000000003E-3</v>
      </c>
      <c r="AG4" s="74">
        <v>-9.1280000000000007E-3</v>
      </c>
      <c r="AH4" s="74">
        <v>-9.8119999999999995E-3</v>
      </c>
      <c r="AI4" s="74">
        <v>-1.2122000000000001E-2</v>
      </c>
      <c r="AJ4" s="74">
        <v>-1.1823E-2</v>
      </c>
      <c r="AK4" s="74">
        <v>-1.4444E-2</v>
      </c>
      <c r="AL4" s="74">
        <v>-1.486E-2</v>
      </c>
    </row>
    <row r="5" spans="1:38" ht="12.75" customHeight="1" x14ac:dyDescent="0.2">
      <c r="A5" s="74">
        <v>2.7265000000000001E-2</v>
      </c>
      <c r="B5" s="74">
        <v>2.7539000000000001E-2</v>
      </c>
      <c r="C5" s="74">
        <v>2.7518999999999998E-2</v>
      </c>
      <c r="D5" s="74">
        <v>2.6162999999999999E-2</v>
      </c>
      <c r="E5" s="74">
        <v>2.5465000000000002E-2</v>
      </c>
      <c r="F5" s="74">
        <v>2.2728000000000002E-2</v>
      </c>
      <c r="G5" s="74">
        <v>2.2110999999999999E-2</v>
      </c>
      <c r="H5" s="74">
        <v>2.1099E-2</v>
      </c>
      <c r="I5" s="74">
        <v>2.0029999999999999E-2</v>
      </c>
      <c r="J5" s="74">
        <v>1.9196000000000001E-2</v>
      </c>
      <c r="K5" s="74">
        <v>1.7949E-2</v>
      </c>
      <c r="L5" s="74">
        <v>1.7166000000000001E-2</v>
      </c>
      <c r="M5" s="74">
        <v>1.6036000000000002E-2</v>
      </c>
      <c r="N5" s="74">
        <v>1.4334E-2</v>
      </c>
      <c r="O5" s="74">
        <v>1.3778E-2</v>
      </c>
      <c r="P5" s="74">
        <v>1.3481999999999999E-2</v>
      </c>
      <c r="Q5" s="74">
        <v>1.1001E-2</v>
      </c>
      <c r="R5" s="74">
        <v>9.5340000000000008E-3</v>
      </c>
      <c r="S5" s="74">
        <v>8.2869999999999992E-3</v>
      </c>
      <c r="T5" s="74">
        <v>7.4510000000000002E-3</v>
      </c>
      <c r="U5" s="74">
        <v>6.1679999999999999E-3</v>
      </c>
      <c r="V5" s="74">
        <v>5.5490000000000001E-3</v>
      </c>
      <c r="W5" s="74">
        <v>3.9699999999999996E-3</v>
      </c>
      <c r="X5" s="74">
        <v>2.879E-3</v>
      </c>
      <c r="Y5" s="74">
        <v>1.6019999999999999E-3</v>
      </c>
      <c r="Z5" s="74">
        <v>0</v>
      </c>
      <c r="AA5" s="74">
        <v>-2.8600000000000001E-4</v>
      </c>
      <c r="AB5" s="74">
        <v>-2.3709999999999998E-3</v>
      </c>
      <c r="AC5" s="74">
        <v>-4.9979999999999998E-3</v>
      </c>
      <c r="AD5" s="74">
        <v>-5.4879999999999998E-3</v>
      </c>
      <c r="AE5" s="74">
        <v>-6.5360000000000001E-3</v>
      </c>
      <c r="AF5" s="74">
        <v>-7.6109999999999997E-3</v>
      </c>
      <c r="AG5" s="74">
        <v>-9.1819999999999992E-3</v>
      </c>
      <c r="AH5" s="74">
        <v>-1.1108E-2</v>
      </c>
      <c r="AI5" s="74">
        <v>-1.2784999999999999E-2</v>
      </c>
      <c r="AJ5" s="74">
        <v>-1.3722E-2</v>
      </c>
      <c r="AK5" s="74">
        <v>-1.5814999999999999E-2</v>
      </c>
      <c r="AL5" s="74">
        <v>-1.7134E-2</v>
      </c>
    </row>
    <row r="6" spans="1:38" ht="12.75" customHeight="1" x14ac:dyDescent="0.2">
      <c r="A6" s="74">
        <v>2.8046000000000001E-2</v>
      </c>
      <c r="B6" s="74">
        <v>2.7557999999999999E-2</v>
      </c>
      <c r="C6" s="74">
        <v>2.7365E-2</v>
      </c>
      <c r="D6" s="74">
        <v>2.5964000000000001E-2</v>
      </c>
      <c r="E6" s="74">
        <v>2.529E-2</v>
      </c>
      <c r="F6" s="74">
        <v>2.2921E-2</v>
      </c>
      <c r="G6" s="74">
        <v>2.1867999999999999E-2</v>
      </c>
      <c r="H6" s="74">
        <v>2.0944999999999998E-2</v>
      </c>
      <c r="I6" s="74">
        <v>2.0464E-2</v>
      </c>
      <c r="J6" s="74">
        <v>1.9109999999999999E-2</v>
      </c>
      <c r="K6" s="74">
        <v>1.8196E-2</v>
      </c>
      <c r="L6" s="74">
        <v>1.7035999999999999E-2</v>
      </c>
      <c r="M6" s="74">
        <v>1.5842999999999999E-2</v>
      </c>
      <c r="N6" s="74">
        <v>1.452E-2</v>
      </c>
      <c r="O6" s="74">
        <v>1.3873999999999999E-2</v>
      </c>
      <c r="P6" s="74">
        <v>1.2964E-2</v>
      </c>
      <c r="Q6" s="74">
        <v>1.1153E-2</v>
      </c>
      <c r="R6" s="74">
        <v>9.2680000000000002E-3</v>
      </c>
      <c r="S6" s="74">
        <v>8.6739999999999994E-3</v>
      </c>
      <c r="T6" s="74">
        <v>7.1069999999999996E-3</v>
      </c>
      <c r="U6" s="74">
        <v>6.4200000000000004E-3</v>
      </c>
      <c r="V6" s="74">
        <v>5.025E-3</v>
      </c>
      <c r="W6" s="74">
        <v>4.0530000000000002E-3</v>
      </c>
      <c r="X6" s="74">
        <v>3.137E-3</v>
      </c>
      <c r="Y6" s="74">
        <v>1.3730000000000001E-3</v>
      </c>
      <c r="Z6" s="74">
        <v>0</v>
      </c>
      <c r="AA6" s="74">
        <v>-7.3300000000000004E-4</v>
      </c>
      <c r="AB6" s="74">
        <v>-2.9529999999999999E-3</v>
      </c>
      <c r="AC6" s="74">
        <v>-5.0800000000000003E-3</v>
      </c>
      <c r="AD6" s="74">
        <v>-5.5630000000000002E-3</v>
      </c>
      <c r="AE6" s="74">
        <v>-7.4000000000000003E-3</v>
      </c>
      <c r="AF6" s="74">
        <v>-8.2220000000000001E-3</v>
      </c>
      <c r="AG6" s="74">
        <v>-1.0546E-2</v>
      </c>
      <c r="AH6" s="74">
        <v>-1.1802999999999999E-2</v>
      </c>
      <c r="AI6" s="74">
        <v>-1.4288E-2</v>
      </c>
      <c r="AJ6" s="74">
        <v>-1.4959E-2</v>
      </c>
      <c r="AK6" s="74">
        <v>-1.6552999999999998E-2</v>
      </c>
      <c r="AL6" s="74">
        <v>-1.7335E-2</v>
      </c>
    </row>
    <row r="7" spans="1:38" ht="12.75" customHeight="1" x14ac:dyDescent="0.2">
      <c r="A7" s="74">
        <v>2.7147000000000001E-2</v>
      </c>
      <c r="B7" s="74">
        <v>2.6974999999999999E-2</v>
      </c>
      <c r="C7" s="74">
        <v>2.6308999999999999E-2</v>
      </c>
      <c r="D7" s="74">
        <v>2.4937000000000001E-2</v>
      </c>
      <c r="E7" s="74">
        <v>2.4226000000000001E-2</v>
      </c>
      <c r="F7" s="74">
        <v>2.2119E-2</v>
      </c>
      <c r="G7" s="74">
        <v>2.147E-2</v>
      </c>
      <c r="H7" s="74">
        <v>2.0587000000000001E-2</v>
      </c>
      <c r="I7" s="74">
        <v>1.9705E-2</v>
      </c>
      <c r="J7" s="74">
        <v>1.8054000000000001E-2</v>
      </c>
      <c r="K7" s="74">
        <v>1.7394E-2</v>
      </c>
      <c r="L7" s="74">
        <v>1.6420000000000001E-2</v>
      </c>
      <c r="M7" s="74">
        <v>1.5925000000000002E-2</v>
      </c>
      <c r="N7" s="74">
        <v>1.4371999999999999E-2</v>
      </c>
      <c r="O7" s="74">
        <v>1.3056E-2</v>
      </c>
      <c r="P7" s="74">
        <v>1.2994E-2</v>
      </c>
      <c r="Q7" s="74">
        <v>1.0631E-2</v>
      </c>
      <c r="R7" s="74">
        <v>9.3390000000000001E-3</v>
      </c>
      <c r="S7" s="74">
        <v>8.1939999999999999E-3</v>
      </c>
      <c r="T7" s="74">
        <v>7.3759999999999997E-3</v>
      </c>
      <c r="U7" s="74">
        <v>6.2220000000000001E-3</v>
      </c>
      <c r="V7" s="74">
        <v>5.2379999999999996E-3</v>
      </c>
      <c r="W7" s="74">
        <v>3.6679999999999998E-3</v>
      </c>
      <c r="X7" s="74">
        <v>2.862E-3</v>
      </c>
      <c r="Y7" s="74">
        <v>1.5410000000000001E-3</v>
      </c>
      <c r="Z7" s="74">
        <v>0</v>
      </c>
      <c r="AA7" s="74">
        <v>-7.1299999999999998E-4</v>
      </c>
      <c r="AB7" s="74">
        <v>-2.9020000000000001E-3</v>
      </c>
      <c r="AC7" s="74">
        <v>-5.1619999999999999E-3</v>
      </c>
      <c r="AD7" s="74">
        <v>-5.7010000000000003E-3</v>
      </c>
      <c r="AE7" s="74">
        <v>-7.3689999999999997E-3</v>
      </c>
      <c r="AF7" s="74">
        <v>-8.4259999999999995E-3</v>
      </c>
      <c r="AG7" s="74">
        <v>-9.9710000000000007E-3</v>
      </c>
      <c r="AH7" s="74">
        <v>-1.1545E-2</v>
      </c>
      <c r="AI7" s="74">
        <v>-1.3618999999999999E-2</v>
      </c>
      <c r="AJ7" s="74">
        <v>-1.4475E-2</v>
      </c>
      <c r="AK7" s="74">
        <v>-1.6206000000000002E-2</v>
      </c>
      <c r="AL7" s="74">
        <v>-1.7018999999999999E-2</v>
      </c>
    </row>
    <row r="8" spans="1:38" ht="12.75" customHeight="1" x14ac:dyDescent="0.2">
      <c r="A8" s="74">
        <v>2.4983999999999999E-2</v>
      </c>
      <c r="B8" s="74">
        <v>2.4923000000000001E-2</v>
      </c>
      <c r="C8" s="74">
        <v>2.4711E-2</v>
      </c>
      <c r="D8" s="74">
        <v>2.3473999999999998E-2</v>
      </c>
      <c r="E8" s="74">
        <v>2.2867999999999999E-2</v>
      </c>
      <c r="F8" s="74">
        <v>2.1096E-2</v>
      </c>
      <c r="G8" s="74">
        <v>2.0285999999999998E-2</v>
      </c>
      <c r="H8" s="74">
        <v>1.8973E-2</v>
      </c>
      <c r="I8" s="74">
        <v>1.8289E-2</v>
      </c>
      <c r="J8" s="74">
        <v>1.7433000000000001E-2</v>
      </c>
      <c r="K8" s="74">
        <v>1.6601999999999999E-2</v>
      </c>
      <c r="L8" s="74">
        <v>1.5727000000000001E-2</v>
      </c>
      <c r="M8" s="74">
        <v>1.4701000000000001E-2</v>
      </c>
      <c r="N8" s="74">
        <v>1.3244000000000001E-2</v>
      </c>
      <c r="O8" s="74">
        <v>1.2828000000000001E-2</v>
      </c>
      <c r="P8" s="74">
        <v>1.1663E-2</v>
      </c>
      <c r="Q8" s="74">
        <v>1.0071E-2</v>
      </c>
      <c r="R8" s="74">
        <v>8.319E-3</v>
      </c>
      <c r="S8" s="74">
        <v>8.3009999999999994E-3</v>
      </c>
      <c r="T8" s="74">
        <v>7.1720000000000004E-3</v>
      </c>
      <c r="U8" s="74">
        <v>5.7910000000000001E-3</v>
      </c>
      <c r="V8" s="74">
        <v>5.0600000000000003E-3</v>
      </c>
      <c r="W8" s="74">
        <v>3.5669999999999999E-3</v>
      </c>
      <c r="X8" s="74">
        <v>2.6459999999999999E-3</v>
      </c>
      <c r="Y8" s="74">
        <v>1.305E-3</v>
      </c>
      <c r="Z8" s="74">
        <v>0</v>
      </c>
      <c r="AA8" s="74">
        <v>-5.7700000000000004E-4</v>
      </c>
      <c r="AB8" s="74">
        <v>-2.6870000000000002E-3</v>
      </c>
      <c r="AC8" s="74">
        <v>-4.666E-3</v>
      </c>
      <c r="AD8" s="74">
        <v>-5.2719999999999998E-3</v>
      </c>
      <c r="AE8" s="74">
        <v>-7.1520000000000004E-3</v>
      </c>
      <c r="AF8" s="74">
        <v>-7.9389999999999999E-3</v>
      </c>
      <c r="AG8" s="74">
        <v>-9.3360000000000005E-3</v>
      </c>
      <c r="AH8" s="74">
        <v>-1.0878000000000001E-2</v>
      </c>
      <c r="AI8" s="74">
        <v>-1.2958000000000001E-2</v>
      </c>
      <c r="AJ8" s="74">
        <v>-1.3776E-2</v>
      </c>
      <c r="AK8" s="74">
        <v>-1.5457E-2</v>
      </c>
      <c r="AL8" s="74">
        <v>-1.5841000000000001E-2</v>
      </c>
    </row>
    <row r="9" spans="1:38" ht="12.75" customHeight="1" x14ac:dyDescent="0.2">
      <c r="A9" s="74">
        <v>2.1911E-2</v>
      </c>
      <c r="B9" s="74">
        <v>2.1604000000000002E-2</v>
      </c>
      <c r="C9" s="74">
        <v>2.1418E-2</v>
      </c>
      <c r="D9" s="74">
        <v>2.0687000000000001E-2</v>
      </c>
      <c r="E9" s="74">
        <v>1.9823E-2</v>
      </c>
      <c r="F9" s="74">
        <v>1.8563E-2</v>
      </c>
      <c r="G9" s="74">
        <v>1.7770000000000001E-2</v>
      </c>
      <c r="H9" s="74">
        <v>1.6938999999999999E-2</v>
      </c>
      <c r="I9" s="74">
        <v>1.6337999999999998E-2</v>
      </c>
      <c r="J9" s="74">
        <v>1.5717999999999999E-2</v>
      </c>
      <c r="K9" s="74">
        <v>1.4814000000000001E-2</v>
      </c>
      <c r="L9" s="74">
        <v>1.3997000000000001E-2</v>
      </c>
      <c r="M9" s="74">
        <v>1.298E-2</v>
      </c>
      <c r="N9" s="74">
        <v>1.174E-2</v>
      </c>
      <c r="O9" s="74">
        <v>1.1199000000000001E-2</v>
      </c>
      <c r="P9" s="74">
        <v>1.0874999999999999E-2</v>
      </c>
      <c r="Q9" s="74">
        <v>9.2800000000000001E-3</v>
      </c>
      <c r="R9" s="74">
        <v>7.7089999999999997E-3</v>
      </c>
      <c r="S9" s="74">
        <v>7.1110000000000001E-3</v>
      </c>
      <c r="T9" s="74">
        <v>6.3899999999999998E-3</v>
      </c>
      <c r="U9" s="74">
        <v>5.0540000000000003E-3</v>
      </c>
      <c r="V9" s="74">
        <v>4.2760000000000003E-3</v>
      </c>
      <c r="W9" s="74">
        <v>3.1489999999999999E-3</v>
      </c>
      <c r="X9" s="74">
        <v>2.3400000000000001E-3</v>
      </c>
      <c r="Y9" s="74">
        <v>1.4970000000000001E-3</v>
      </c>
      <c r="Z9" s="74">
        <v>0</v>
      </c>
      <c r="AA9" s="74">
        <v>-1.0150000000000001E-3</v>
      </c>
      <c r="AB9" s="74">
        <v>-2.8890000000000001E-3</v>
      </c>
      <c r="AC9" s="74">
        <v>-4.9370000000000004E-3</v>
      </c>
      <c r="AD9" s="74">
        <v>-5.3639999999999998E-3</v>
      </c>
      <c r="AE9" s="74">
        <v>-6.9849999999999999E-3</v>
      </c>
      <c r="AF9" s="74">
        <v>-7.9170000000000004E-3</v>
      </c>
      <c r="AG9" s="74">
        <v>-9.3749999999999997E-3</v>
      </c>
      <c r="AH9" s="74">
        <v>-1.1006999999999999E-2</v>
      </c>
      <c r="AI9" s="74">
        <v>-1.2751999999999999E-2</v>
      </c>
      <c r="AJ9" s="74">
        <v>-1.3501000000000001E-2</v>
      </c>
      <c r="AK9" s="74">
        <v>-1.4581E-2</v>
      </c>
      <c r="AL9" s="74">
        <v>-1.5483E-2</v>
      </c>
    </row>
    <row r="10" spans="1:38" ht="12.75" customHeight="1" x14ac:dyDescent="0.2">
      <c r="A10" s="74">
        <v>2.0337000000000001E-2</v>
      </c>
      <c r="B10" s="74">
        <v>1.9959999999999999E-2</v>
      </c>
      <c r="C10" s="74">
        <v>1.9472E-2</v>
      </c>
      <c r="D10" s="74">
        <v>1.8808999999999999E-2</v>
      </c>
      <c r="E10" s="74">
        <v>1.8349000000000001E-2</v>
      </c>
      <c r="F10" s="74">
        <v>1.6917000000000001E-2</v>
      </c>
      <c r="G10" s="74">
        <v>1.6347E-2</v>
      </c>
      <c r="H10" s="74">
        <v>1.5778E-2</v>
      </c>
      <c r="I10" s="74">
        <v>1.5072E-2</v>
      </c>
      <c r="J10" s="74">
        <v>1.4272999999999999E-2</v>
      </c>
      <c r="K10" s="74">
        <v>1.4019999999999999E-2</v>
      </c>
      <c r="L10" s="74">
        <v>1.3261999999999999E-2</v>
      </c>
      <c r="M10" s="74">
        <v>1.2259000000000001E-2</v>
      </c>
      <c r="N10" s="74">
        <v>1.1239000000000001E-2</v>
      </c>
      <c r="O10" s="74">
        <v>1.0591E-2</v>
      </c>
      <c r="P10" s="74">
        <v>1.0226000000000001E-2</v>
      </c>
      <c r="Q10" s="74">
        <v>8.8149999999999999E-3</v>
      </c>
      <c r="R10" s="74">
        <v>7.5950000000000002E-3</v>
      </c>
      <c r="S10" s="74">
        <v>6.7369999999999999E-3</v>
      </c>
      <c r="T10" s="74">
        <v>5.9230000000000003E-3</v>
      </c>
      <c r="U10" s="74">
        <v>4.9670000000000001E-3</v>
      </c>
      <c r="V10" s="74">
        <v>3.9589999999999998E-3</v>
      </c>
      <c r="W10" s="74">
        <v>3.4020000000000001E-3</v>
      </c>
      <c r="X10" s="74">
        <v>2.4250000000000001E-3</v>
      </c>
      <c r="Y10" s="74">
        <v>1.7179999999999999E-3</v>
      </c>
      <c r="Z10" s="74">
        <v>0</v>
      </c>
      <c r="AA10" s="74">
        <v>-9.6599999999999995E-4</v>
      </c>
      <c r="AB10" s="74">
        <v>-2.5249999999999999E-3</v>
      </c>
      <c r="AC10" s="74">
        <v>-4.4939999999999997E-3</v>
      </c>
      <c r="AD10" s="74">
        <v>-5.0870000000000004E-3</v>
      </c>
      <c r="AE10" s="74">
        <v>-6.6959999999999997E-3</v>
      </c>
      <c r="AF10" s="74">
        <v>-7.3249999999999999E-3</v>
      </c>
      <c r="AG10" s="74">
        <v>-8.9200000000000008E-3</v>
      </c>
      <c r="AH10" s="74">
        <v>-1.0311000000000001E-2</v>
      </c>
      <c r="AI10" s="74">
        <v>-1.1507E-2</v>
      </c>
      <c r="AJ10" s="74">
        <v>-1.2245000000000001E-2</v>
      </c>
      <c r="AK10" s="74">
        <v>-1.3752E-2</v>
      </c>
      <c r="AL10" s="74">
        <v>-1.4234E-2</v>
      </c>
    </row>
    <row r="11" spans="1:38" ht="12.75" customHeight="1" x14ac:dyDescent="0.2">
      <c r="A11" s="74">
        <v>1.7994E-2</v>
      </c>
      <c r="B11" s="74">
        <v>1.7548000000000001E-2</v>
      </c>
      <c r="C11" s="74">
        <v>1.7083999999999998E-2</v>
      </c>
      <c r="D11" s="74">
        <v>1.6289000000000001E-2</v>
      </c>
      <c r="E11" s="74">
        <v>1.5962E-2</v>
      </c>
      <c r="F11" s="74">
        <v>1.4839E-2</v>
      </c>
      <c r="G11" s="74">
        <v>1.4352999999999999E-2</v>
      </c>
      <c r="H11" s="74">
        <v>1.3860000000000001E-2</v>
      </c>
      <c r="I11" s="74">
        <v>1.3119E-2</v>
      </c>
      <c r="J11" s="74">
        <v>1.2782E-2</v>
      </c>
      <c r="K11" s="74">
        <v>1.221E-2</v>
      </c>
      <c r="L11" s="74">
        <v>1.1755E-2</v>
      </c>
      <c r="M11" s="74">
        <v>1.1134E-2</v>
      </c>
      <c r="N11" s="74">
        <v>1.0041E-2</v>
      </c>
      <c r="O11" s="74">
        <v>9.6799999999999994E-3</v>
      </c>
      <c r="P11" s="74">
        <v>9.0609999999999996E-3</v>
      </c>
      <c r="Q11" s="74">
        <v>7.835E-3</v>
      </c>
      <c r="R11" s="74">
        <v>6.8129999999999996E-3</v>
      </c>
      <c r="S11" s="74">
        <v>6.2490000000000002E-3</v>
      </c>
      <c r="T11" s="74">
        <v>5.1739999999999998E-3</v>
      </c>
      <c r="U11" s="74">
        <v>4.4400000000000004E-3</v>
      </c>
      <c r="V11" s="74">
        <v>3.6960000000000001E-3</v>
      </c>
      <c r="W11" s="74">
        <v>2.5660000000000001E-3</v>
      </c>
      <c r="X11" s="74">
        <v>2.1480000000000002E-3</v>
      </c>
      <c r="Y11" s="74">
        <v>1.377E-3</v>
      </c>
      <c r="Z11" s="74">
        <v>0</v>
      </c>
      <c r="AA11" s="74">
        <v>-9.1100000000000003E-4</v>
      </c>
      <c r="AB11" s="74">
        <v>-2.8080000000000002E-3</v>
      </c>
      <c r="AC11" s="74">
        <v>-4.6889999999999996E-3</v>
      </c>
      <c r="AD11" s="74">
        <v>-5.189E-3</v>
      </c>
      <c r="AE11" s="74">
        <v>-6.6169999999999996E-3</v>
      </c>
      <c r="AF11" s="74">
        <v>-7.3940000000000004E-3</v>
      </c>
      <c r="AG11" s="74">
        <v>-8.5660000000000007E-3</v>
      </c>
      <c r="AH11" s="74">
        <v>-1.0005999999999999E-2</v>
      </c>
      <c r="AI11" s="74">
        <v>-1.1552E-2</v>
      </c>
      <c r="AJ11" s="74">
        <v>-1.1917000000000001E-2</v>
      </c>
      <c r="AK11" s="74">
        <v>-1.3251000000000001E-2</v>
      </c>
      <c r="AL11" s="74">
        <v>-1.3554999999999999E-2</v>
      </c>
    </row>
    <row r="12" spans="1:38" ht="12.75" customHeight="1" x14ac:dyDescent="0.2">
      <c r="A12" s="74">
        <v>1.6419E-2</v>
      </c>
      <c r="B12" s="74">
        <v>1.5921999999999999E-2</v>
      </c>
      <c r="C12" s="74">
        <v>1.5471E-2</v>
      </c>
      <c r="D12" s="74">
        <v>1.5089E-2</v>
      </c>
      <c r="E12" s="74">
        <v>1.4704E-2</v>
      </c>
      <c r="F12" s="74">
        <v>1.3712999999999999E-2</v>
      </c>
      <c r="G12" s="74">
        <v>1.3228E-2</v>
      </c>
      <c r="H12" s="74">
        <v>1.2397E-2</v>
      </c>
      <c r="I12" s="74">
        <v>1.2094000000000001E-2</v>
      </c>
      <c r="J12" s="74">
        <v>1.1566999999999999E-2</v>
      </c>
      <c r="K12" s="74">
        <v>1.1225000000000001E-2</v>
      </c>
      <c r="L12" s="74">
        <v>1.0877E-2</v>
      </c>
      <c r="M12" s="74">
        <v>1.0214000000000001E-2</v>
      </c>
      <c r="N12" s="74">
        <v>9.3779999999999992E-3</v>
      </c>
      <c r="O12" s="74">
        <v>8.8870000000000008E-3</v>
      </c>
      <c r="P12" s="74">
        <v>8.397E-3</v>
      </c>
      <c r="Q12" s="74">
        <v>7.051E-3</v>
      </c>
      <c r="R12" s="74">
        <v>6.5649999999999997E-3</v>
      </c>
      <c r="S12" s="74">
        <v>5.7949999999999998E-3</v>
      </c>
      <c r="T12" s="74">
        <v>4.9680000000000002E-3</v>
      </c>
      <c r="U12" s="74">
        <v>4.0899999999999999E-3</v>
      </c>
      <c r="V12" s="74">
        <v>3.4919999999999999E-3</v>
      </c>
      <c r="W12" s="74">
        <v>2.627E-3</v>
      </c>
      <c r="X12" s="74">
        <v>1.9040000000000001E-3</v>
      </c>
      <c r="Y12" s="74">
        <v>1.016E-3</v>
      </c>
      <c r="Z12" s="74">
        <v>0</v>
      </c>
      <c r="AA12" s="74">
        <v>-1.1540000000000001E-3</v>
      </c>
      <c r="AB12" s="74">
        <v>-2.8140000000000001E-3</v>
      </c>
      <c r="AC12" s="74">
        <v>-4.4669999999999996E-3</v>
      </c>
      <c r="AD12" s="74">
        <v>-4.9940000000000002E-3</v>
      </c>
      <c r="AE12" s="74">
        <v>-6.2630000000000003E-3</v>
      </c>
      <c r="AF12" s="74">
        <v>-6.94E-3</v>
      </c>
      <c r="AG12" s="74">
        <v>-8.2199999999999999E-3</v>
      </c>
      <c r="AH12" s="74">
        <v>-9.2870000000000001E-3</v>
      </c>
      <c r="AI12" s="74">
        <v>-1.0633E-2</v>
      </c>
      <c r="AJ12" s="74">
        <v>-1.1224E-2</v>
      </c>
      <c r="AK12" s="74">
        <v>-1.2519000000000001E-2</v>
      </c>
      <c r="AL12" s="74">
        <v>-1.2681E-2</v>
      </c>
    </row>
    <row r="13" spans="1:38" ht="12.75" customHeight="1" x14ac:dyDescent="0.2">
      <c r="A13" s="74">
        <v>1.3075E-2</v>
      </c>
      <c r="B13" s="74">
        <v>1.2878000000000001E-2</v>
      </c>
      <c r="C13" s="74">
        <v>1.268E-2</v>
      </c>
      <c r="D13" s="74">
        <v>1.2427000000000001E-2</v>
      </c>
      <c r="E13" s="74">
        <v>1.2083999999999999E-2</v>
      </c>
      <c r="F13" s="74">
        <v>1.128E-2</v>
      </c>
      <c r="G13" s="74">
        <v>1.1235999999999999E-2</v>
      </c>
      <c r="H13" s="74">
        <v>1.0699E-2</v>
      </c>
      <c r="I13" s="74">
        <v>1.0437999999999999E-2</v>
      </c>
      <c r="J13" s="74">
        <v>1.0064E-2</v>
      </c>
      <c r="K13" s="74">
        <v>9.8019999999999999E-3</v>
      </c>
      <c r="L13" s="74">
        <v>9.3919999999999993E-3</v>
      </c>
      <c r="M13" s="74">
        <v>9.0950000000000007E-3</v>
      </c>
      <c r="N13" s="74">
        <v>8.2819999999999994E-3</v>
      </c>
      <c r="O13" s="74">
        <v>7.7099999999999998E-3</v>
      </c>
      <c r="P13" s="74">
        <v>7.4510000000000002E-3</v>
      </c>
      <c r="Q13" s="74">
        <v>6.4900000000000001E-3</v>
      </c>
      <c r="R13" s="74">
        <v>5.6519999999999999E-3</v>
      </c>
      <c r="S13" s="74">
        <v>5.1960000000000001E-3</v>
      </c>
      <c r="T13" s="74">
        <v>4.6059999999999999E-3</v>
      </c>
      <c r="U13" s="74">
        <v>3.8839999999999999E-3</v>
      </c>
      <c r="V13" s="74">
        <v>3.1870000000000002E-3</v>
      </c>
      <c r="W13" s="74">
        <v>2.2690000000000002E-3</v>
      </c>
      <c r="X13" s="74">
        <v>2.0690000000000001E-3</v>
      </c>
      <c r="Y13" s="74">
        <v>1.157E-3</v>
      </c>
      <c r="Z13" s="74">
        <v>0</v>
      </c>
      <c r="AA13" s="74">
        <v>-8.8500000000000004E-4</v>
      </c>
      <c r="AB13" s="74">
        <v>-2.5730000000000002E-3</v>
      </c>
      <c r="AC13" s="74">
        <v>-4.2310000000000004E-3</v>
      </c>
      <c r="AD13" s="74">
        <v>-4.8809999999999999E-3</v>
      </c>
      <c r="AE13" s="74">
        <v>-5.9829999999999996E-3</v>
      </c>
      <c r="AF13" s="74">
        <v>-6.5729999999999998E-3</v>
      </c>
      <c r="AG13" s="74">
        <v>-7.7099999999999998E-3</v>
      </c>
      <c r="AH13" s="74">
        <v>-8.6929999999999993E-3</v>
      </c>
      <c r="AI13" s="74">
        <v>-9.6319999999999999E-3</v>
      </c>
      <c r="AJ13" s="74">
        <v>-1.051E-2</v>
      </c>
      <c r="AK13" s="74">
        <v>-1.1416000000000001E-2</v>
      </c>
      <c r="AL13" s="74">
        <v>-1.1741E-2</v>
      </c>
    </row>
    <row r="14" spans="1:38" ht="12.75" customHeight="1" x14ac:dyDescent="0.2">
      <c r="A14" s="74">
        <v>1.1006999999999999E-2</v>
      </c>
      <c r="B14" s="74">
        <v>1.1147000000000001E-2</v>
      </c>
      <c r="C14" s="74">
        <v>1.1169E-2</v>
      </c>
      <c r="D14" s="74">
        <v>1.1089E-2</v>
      </c>
      <c r="E14" s="74">
        <v>1.1143999999999999E-2</v>
      </c>
      <c r="F14" s="74">
        <v>1.0414E-2</v>
      </c>
      <c r="G14" s="74">
        <v>1.026E-2</v>
      </c>
      <c r="H14" s="74">
        <v>9.8919999999999998E-3</v>
      </c>
      <c r="I14" s="74">
        <v>9.6489999999999996E-3</v>
      </c>
      <c r="J14" s="74">
        <v>9.2549999999999993E-3</v>
      </c>
      <c r="K14" s="74">
        <v>9.2060000000000006E-3</v>
      </c>
      <c r="L14" s="74">
        <v>8.7659999999999995E-3</v>
      </c>
      <c r="M14" s="74">
        <v>8.2719999999999998E-3</v>
      </c>
      <c r="N14" s="74">
        <v>7.809E-3</v>
      </c>
      <c r="O14" s="74">
        <v>7.326E-3</v>
      </c>
      <c r="P14" s="74">
        <v>7.1009999999999997E-3</v>
      </c>
      <c r="Q14" s="74">
        <v>6.3600000000000002E-3</v>
      </c>
      <c r="R14" s="74">
        <v>5.3730000000000002E-3</v>
      </c>
      <c r="S14" s="74">
        <v>4.9280000000000001E-3</v>
      </c>
      <c r="T14" s="74">
        <v>4.4929999999999996E-3</v>
      </c>
      <c r="U14" s="74">
        <v>3.699E-3</v>
      </c>
      <c r="V14" s="74">
        <v>3.241E-3</v>
      </c>
      <c r="W14" s="74">
        <v>2.506E-3</v>
      </c>
      <c r="X14" s="74">
        <v>1.913E-3</v>
      </c>
      <c r="Y14" s="74">
        <v>1.3060000000000001E-3</v>
      </c>
      <c r="Z14" s="74">
        <v>0</v>
      </c>
      <c r="AA14" s="74">
        <v>-6.9300000000000004E-4</v>
      </c>
      <c r="AB14" s="74">
        <v>-2.261E-3</v>
      </c>
      <c r="AC14" s="74">
        <v>-3.9189999999999997E-3</v>
      </c>
      <c r="AD14" s="74">
        <v>-4.4169999999999999E-3</v>
      </c>
      <c r="AE14" s="74">
        <v>-5.6059999999999999E-3</v>
      </c>
      <c r="AF14" s="74">
        <v>-6.1469999999999997E-3</v>
      </c>
      <c r="AG14" s="74">
        <v>-7.3299999999999997E-3</v>
      </c>
      <c r="AH14" s="74">
        <v>-8.0829999999999999E-3</v>
      </c>
      <c r="AI14" s="74">
        <v>-9.299E-3</v>
      </c>
      <c r="AJ14" s="74">
        <v>-9.6299999999999997E-3</v>
      </c>
      <c r="AK14" s="74">
        <v>-1.0619999999999999E-2</v>
      </c>
      <c r="AL14" s="74">
        <v>-1.0706E-2</v>
      </c>
    </row>
    <row r="15" spans="1:38" ht="12.75" customHeight="1" x14ac:dyDescent="0.2">
      <c r="A15" s="74">
        <v>9.2230000000000003E-3</v>
      </c>
      <c r="B15" s="74">
        <v>9.3919999999999993E-3</v>
      </c>
      <c r="C15" s="74">
        <v>9.6799999999999994E-3</v>
      </c>
      <c r="D15" s="74">
        <v>9.7339999999999996E-3</v>
      </c>
      <c r="E15" s="74">
        <v>9.6220000000000003E-3</v>
      </c>
      <c r="F15" s="74">
        <v>9.1859999999999997E-3</v>
      </c>
      <c r="G15" s="74">
        <v>8.9339999999999992E-3</v>
      </c>
      <c r="H15" s="74">
        <v>8.7829999999999991E-3</v>
      </c>
      <c r="I15" s="74">
        <v>8.6160000000000004E-3</v>
      </c>
      <c r="J15" s="74">
        <v>8.5319999999999997E-3</v>
      </c>
      <c r="K15" s="74">
        <v>8.1939999999999999E-3</v>
      </c>
      <c r="L15" s="74">
        <v>7.8510000000000003E-3</v>
      </c>
      <c r="M15" s="74">
        <v>7.6010000000000001E-3</v>
      </c>
      <c r="N15" s="74">
        <v>7.051E-3</v>
      </c>
      <c r="O15" s="74">
        <v>6.6140000000000001E-3</v>
      </c>
      <c r="P15" s="74">
        <v>6.3920000000000001E-3</v>
      </c>
      <c r="Q15" s="74">
        <v>5.555E-3</v>
      </c>
      <c r="R15" s="74">
        <v>4.8440000000000002E-3</v>
      </c>
      <c r="S15" s="74">
        <v>4.3270000000000001E-3</v>
      </c>
      <c r="T15" s="74">
        <v>3.8240000000000001E-3</v>
      </c>
      <c r="U15" s="74">
        <v>3.3019999999999998E-3</v>
      </c>
      <c r="V15" s="74">
        <v>2.6979999999999999E-3</v>
      </c>
      <c r="W15" s="74">
        <v>1.9819999999999998E-3</v>
      </c>
      <c r="X15" s="74">
        <v>1.9580000000000001E-3</v>
      </c>
      <c r="Y15" s="74">
        <v>9.9299999999999996E-4</v>
      </c>
      <c r="Z15" s="74">
        <v>0</v>
      </c>
      <c r="AA15" s="74">
        <v>-9.4200000000000002E-4</v>
      </c>
      <c r="AB15" s="74">
        <v>-2.3019999999999998E-3</v>
      </c>
      <c r="AC15" s="74">
        <v>-3.8289999999999999E-3</v>
      </c>
      <c r="AD15" s="74">
        <v>-4.3340000000000002E-3</v>
      </c>
      <c r="AE15" s="74">
        <v>-5.411E-3</v>
      </c>
      <c r="AF15" s="74">
        <v>-6.0010000000000003E-3</v>
      </c>
      <c r="AG15" s="74">
        <v>-7.0210000000000003E-3</v>
      </c>
      <c r="AH15" s="74">
        <v>-7.7580000000000001E-3</v>
      </c>
      <c r="AI15" s="74">
        <v>-8.744E-3</v>
      </c>
      <c r="AJ15" s="74">
        <v>-9.2929999999999992E-3</v>
      </c>
      <c r="AK15" s="74">
        <v>-1.0057E-2</v>
      </c>
      <c r="AL15" s="74">
        <v>-1.0295E-2</v>
      </c>
    </row>
    <row r="16" spans="1:38" ht="12.75" customHeight="1" x14ac:dyDescent="0.2">
      <c r="A16" s="74">
        <v>7.9830000000000005E-3</v>
      </c>
      <c r="B16" s="74">
        <v>8.2520000000000007E-3</v>
      </c>
      <c r="C16" s="74">
        <v>8.5730000000000008E-3</v>
      </c>
      <c r="D16" s="74">
        <v>8.6639999999999998E-3</v>
      </c>
      <c r="E16" s="74">
        <v>8.7790000000000003E-3</v>
      </c>
      <c r="F16" s="74">
        <v>8.3639999999999999E-3</v>
      </c>
      <c r="G16" s="74">
        <v>8.2269999999999999E-3</v>
      </c>
      <c r="H16" s="74">
        <v>8.0330000000000002E-3</v>
      </c>
      <c r="I16" s="74">
        <v>7.8989999999999998E-3</v>
      </c>
      <c r="J16" s="74">
        <v>7.7499999999999999E-3</v>
      </c>
      <c r="K16" s="74">
        <v>7.6680000000000003E-3</v>
      </c>
      <c r="L16" s="74">
        <v>7.3709999999999999E-3</v>
      </c>
      <c r="M16" s="74">
        <v>6.9769999999999997E-3</v>
      </c>
      <c r="N16" s="74">
        <v>6.5550000000000001E-3</v>
      </c>
      <c r="O16" s="74">
        <v>6.3090000000000004E-3</v>
      </c>
      <c r="P16" s="74">
        <v>5.9719999999999999E-3</v>
      </c>
      <c r="Q16" s="74">
        <v>5.2139999999999999E-3</v>
      </c>
      <c r="R16" s="74">
        <v>4.5040000000000002E-3</v>
      </c>
      <c r="S16" s="74">
        <v>4.3E-3</v>
      </c>
      <c r="T16" s="74">
        <v>3.7569999999999999E-3</v>
      </c>
      <c r="U16" s="74">
        <v>3.2200000000000002E-3</v>
      </c>
      <c r="V16" s="74">
        <v>2.5899999999999999E-3</v>
      </c>
      <c r="W16" s="74">
        <v>2.085E-3</v>
      </c>
      <c r="X16" s="74">
        <v>1.554E-3</v>
      </c>
      <c r="Y16" s="74">
        <v>9.7499999999999996E-4</v>
      </c>
      <c r="Z16" s="74">
        <v>0</v>
      </c>
      <c r="AA16" s="74">
        <v>-6.7299999999999999E-4</v>
      </c>
      <c r="AB16" s="74">
        <v>-2.3249999999999998E-3</v>
      </c>
      <c r="AC16" s="74">
        <v>-3.4759999999999999E-3</v>
      </c>
      <c r="AD16" s="74">
        <v>-4.0769999999999999E-3</v>
      </c>
      <c r="AE16" s="74">
        <v>-4.9589999999999999E-3</v>
      </c>
      <c r="AF16" s="74">
        <v>-5.574E-3</v>
      </c>
      <c r="AG16" s="74">
        <v>-6.4359999999999999E-3</v>
      </c>
      <c r="AH16" s="74">
        <v>-7.3419999999999996E-3</v>
      </c>
      <c r="AI16" s="74">
        <v>-8.1729999999999997E-3</v>
      </c>
      <c r="AJ16" s="74">
        <v>-8.5690000000000002E-3</v>
      </c>
      <c r="AK16" s="74">
        <v>-9.2910000000000006E-3</v>
      </c>
      <c r="AL16" s="74">
        <v>-9.5469999999999999E-3</v>
      </c>
    </row>
    <row r="17" spans="1:38" ht="12.75" customHeight="1" x14ac:dyDescent="0.2">
      <c r="A17" s="74">
        <v>6.1130000000000004E-3</v>
      </c>
      <c r="B17" s="74">
        <v>6.4970000000000002E-3</v>
      </c>
      <c r="C17" s="74">
        <v>6.9899999999999997E-3</v>
      </c>
      <c r="D17" s="74">
        <v>7.1840000000000003E-3</v>
      </c>
      <c r="E17" s="74">
        <v>7.4029999999999999E-3</v>
      </c>
      <c r="F17" s="74">
        <v>7.0670000000000004E-3</v>
      </c>
      <c r="G17" s="74">
        <v>7.0809999999999996E-3</v>
      </c>
      <c r="H17" s="74">
        <v>6.8529999999999997E-3</v>
      </c>
      <c r="I17" s="74">
        <v>6.796E-3</v>
      </c>
      <c r="J17" s="74">
        <v>6.7250000000000001E-3</v>
      </c>
      <c r="K17" s="74">
        <v>6.6610000000000003E-3</v>
      </c>
      <c r="L17" s="74">
        <v>6.4770000000000001E-3</v>
      </c>
      <c r="M17" s="74">
        <v>6.2240000000000004E-3</v>
      </c>
      <c r="N17" s="74">
        <v>5.8339999999999998E-3</v>
      </c>
      <c r="O17" s="74">
        <v>5.4999999999999997E-3</v>
      </c>
      <c r="P17" s="74">
        <v>5.3559999999999997E-3</v>
      </c>
      <c r="Q17" s="74">
        <v>4.692E-3</v>
      </c>
      <c r="R17" s="74">
        <v>4.1599999999999996E-3</v>
      </c>
      <c r="S17" s="74">
        <v>3.8649999999999999E-3</v>
      </c>
      <c r="T17" s="74">
        <v>3.1960000000000001E-3</v>
      </c>
      <c r="U17" s="74">
        <v>2.6849999999999999E-3</v>
      </c>
      <c r="V17" s="74">
        <v>2.258E-3</v>
      </c>
      <c r="W17" s="74">
        <v>1.8289999999999999E-3</v>
      </c>
      <c r="X17" s="74">
        <v>1.5529999999999999E-3</v>
      </c>
      <c r="Y17" s="74">
        <v>7.18E-4</v>
      </c>
      <c r="Z17" s="74">
        <v>0</v>
      </c>
      <c r="AA17" s="74">
        <v>-8.43E-4</v>
      </c>
      <c r="AB17" s="74">
        <v>-2.062E-3</v>
      </c>
      <c r="AC17" s="74">
        <v>-3.4459999999999998E-3</v>
      </c>
      <c r="AD17" s="74">
        <v>-3.9220000000000001E-3</v>
      </c>
      <c r="AE17" s="74">
        <v>-4.7800000000000004E-3</v>
      </c>
      <c r="AF17" s="74">
        <v>-5.2189999999999997E-3</v>
      </c>
      <c r="AG17" s="74">
        <v>-6.1250000000000002E-3</v>
      </c>
      <c r="AH17" s="74">
        <v>-6.692E-3</v>
      </c>
      <c r="AI17" s="74">
        <v>-7.4770000000000001E-3</v>
      </c>
      <c r="AJ17" s="74">
        <v>-7.9799999999999992E-3</v>
      </c>
      <c r="AK17" s="74">
        <v>-8.6549999999999995E-3</v>
      </c>
      <c r="AL17" s="74">
        <v>-8.8170000000000002E-3</v>
      </c>
    </row>
    <row r="18" spans="1:38" ht="12.75" customHeight="1" x14ac:dyDescent="0.2">
      <c r="A18" s="74">
        <v>4.9509999999999997E-3</v>
      </c>
      <c r="B18" s="74">
        <v>5.4380000000000001E-3</v>
      </c>
      <c r="C18" s="74">
        <v>5.9480000000000002E-3</v>
      </c>
      <c r="D18" s="74">
        <v>6.2090000000000001E-3</v>
      </c>
      <c r="E18" s="74">
        <v>6.4879999999999998E-3</v>
      </c>
      <c r="F18" s="74">
        <v>6.2389999999999998E-3</v>
      </c>
      <c r="G18" s="74">
        <v>6.215E-3</v>
      </c>
      <c r="H18" s="74">
        <v>5.9760000000000004E-3</v>
      </c>
      <c r="I18" s="74">
        <v>6.0679999999999996E-3</v>
      </c>
      <c r="J18" s="74">
        <v>5.9959999999999996E-3</v>
      </c>
      <c r="K18" s="74">
        <v>5.8560000000000001E-3</v>
      </c>
      <c r="L18" s="74">
        <v>5.6410000000000002E-3</v>
      </c>
      <c r="M18" s="74">
        <v>5.5830000000000003E-3</v>
      </c>
      <c r="N18" s="74">
        <v>5.2170000000000003E-3</v>
      </c>
      <c r="O18" s="74">
        <v>4.9090000000000002E-3</v>
      </c>
      <c r="P18" s="74">
        <v>4.751E-3</v>
      </c>
      <c r="Q18" s="74">
        <v>4.1180000000000001E-3</v>
      </c>
      <c r="R18" s="74">
        <v>3.6489999999999999E-3</v>
      </c>
      <c r="S18" s="74">
        <v>3.2850000000000002E-3</v>
      </c>
      <c r="T18" s="74">
        <v>2.856E-3</v>
      </c>
      <c r="U18" s="74">
        <v>2.4109999999999999E-3</v>
      </c>
      <c r="V18" s="74">
        <v>2.0500000000000002E-3</v>
      </c>
      <c r="W18" s="74">
        <v>1.6050000000000001E-3</v>
      </c>
      <c r="X18" s="74">
        <v>1.382E-3</v>
      </c>
      <c r="Y18" s="74">
        <v>8.3799999999999999E-4</v>
      </c>
      <c r="Z18" s="74">
        <v>0</v>
      </c>
      <c r="AA18" s="74">
        <v>-7.3999999999999999E-4</v>
      </c>
      <c r="AB18" s="74">
        <v>-2.0209999999999998E-3</v>
      </c>
      <c r="AC18" s="74">
        <v>-3.045E-3</v>
      </c>
      <c r="AD18" s="74">
        <v>-3.4849999999999998E-3</v>
      </c>
      <c r="AE18" s="74">
        <v>-4.3470000000000002E-3</v>
      </c>
      <c r="AF18" s="74">
        <v>-4.7759999999999999E-3</v>
      </c>
      <c r="AG18" s="74">
        <v>-5.4180000000000001E-3</v>
      </c>
      <c r="AH18" s="74">
        <v>-6.1460000000000004E-3</v>
      </c>
      <c r="AI18" s="74">
        <v>-6.803E-3</v>
      </c>
      <c r="AJ18" s="74">
        <v>-7.3249999999999999E-3</v>
      </c>
      <c r="AK18" s="74">
        <v>-7.9439999999999997E-3</v>
      </c>
      <c r="AL18" s="74">
        <v>-8.1419999999999999E-3</v>
      </c>
    </row>
    <row r="19" spans="1:38" ht="12.75" customHeight="1" x14ac:dyDescent="0.2">
      <c r="A19" s="74">
        <v>4.1869999999999997E-3</v>
      </c>
      <c r="B19" s="74">
        <v>4.679E-3</v>
      </c>
      <c r="C19" s="74">
        <v>5.2160000000000002E-3</v>
      </c>
      <c r="D19" s="74">
        <v>5.653E-3</v>
      </c>
      <c r="E19" s="74">
        <v>5.8520000000000004E-3</v>
      </c>
      <c r="F19" s="74">
        <v>5.4799999999999996E-3</v>
      </c>
      <c r="G19" s="74">
        <v>5.6369999999999996E-3</v>
      </c>
      <c r="H19" s="74">
        <v>5.3990000000000002E-3</v>
      </c>
      <c r="I19" s="74">
        <v>5.496E-3</v>
      </c>
      <c r="J19" s="74">
        <v>5.2329999999999998E-3</v>
      </c>
      <c r="K19" s="74">
        <v>5.398E-3</v>
      </c>
      <c r="L19" s="74">
        <v>5.1510000000000002E-3</v>
      </c>
      <c r="M19" s="74">
        <v>4.9059999999999998E-3</v>
      </c>
      <c r="N19" s="74">
        <v>4.6280000000000002E-3</v>
      </c>
      <c r="O19" s="74">
        <v>4.5269999999999998E-3</v>
      </c>
      <c r="P19" s="74">
        <v>4.352E-3</v>
      </c>
      <c r="Q19" s="74">
        <v>3.7950000000000002E-3</v>
      </c>
      <c r="R19" s="74">
        <v>3.228E-3</v>
      </c>
      <c r="S19" s="74">
        <v>3.058E-3</v>
      </c>
      <c r="T19" s="74">
        <v>2.4919999999999999E-3</v>
      </c>
      <c r="U19" s="74">
        <v>2.274E-3</v>
      </c>
      <c r="V19" s="74">
        <v>1.915E-3</v>
      </c>
      <c r="W19" s="74">
        <v>1.4430000000000001E-3</v>
      </c>
      <c r="X19" s="74">
        <v>1.284E-3</v>
      </c>
      <c r="Y19" s="74">
        <v>7.4100000000000001E-4</v>
      </c>
      <c r="Z19" s="74">
        <v>0</v>
      </c>
      <c r="AA19" s="74">
        <v>-6.2600000000000004E-4</v>
      </c>
      <c r="AB19" s="74">
        <v>-1.8259999999999999E-3</v>
      </c>
      <c r="AC19" s="74">
        <v>-2.7950000000000002E-3</v>
      </c>
      <c r="AD19" s="74">
        <v>-3.202E-3</v>
      </c>
      <c r="AE19" s="74">
        <v>-4.0049999999999999E-3</v>
      </c>
      <c r="AF19" s="74">
        <v>-4.3379999999999998E-3</v>
      </c>
      <c r="AG19" s="74">
        <v>-4.9829999999999996E-3</v>
      </c>
      <c r="AH19" s="74">
        <v>-5.5319999999999996E-3</v>
      </c>
      <c r="AI19" s="74">
        <v>-6.3090000000000004E-3</v>
      </c>
      <c r="AJ19" s="74">
        <v>-6.6319999999999999E-3</v>
      </c>
      <c r="AK19" s="74">
        <v>-7.2420000000000002E-3</v>
      </c>
      <c r="AL19" s="74">
        <v>-7.3899999999999999E-3</v>
      </c>
    </row>
    <row r="20" spans="1:38" ht="12.75" customHeight="1" x14ac:dyDescent="0.2">
      <c r="A20" s="74">
        <v>3.3660000000000001E-3</v>
      </c>
      <c r="B20" s="74">
        <v>3.8660000000000001E-3</v>
      </c>
      <c r="C20" s="74">
        <v>4.4510000000000001E-3</v>
      </c>
      <c r="D20" s="74">
        <v>4.6369999999999996E-3</v>
      </c>
      <c r="E20" s="74">
        <v>4.8719999999999996E-3</v>
      </c>
      <c r="F20" s="74">
        <v>4.7710000000000001E-3</v>
      </c>
      <c r="G20" s="74">
        <v>4.6430000000000004E-3</v>
      </c>
      <c r="H20" s="74">
        <v>4.6639999999999997E-3</v>
      </c>
      <c r="I20" s="74">
        <v>4.5700000000000003E-3</v>
      </c>
      <c r="J20" s="74">
        <v>4.5789999999999997E-3</v>
      </c>
      <c r="K20" s="74">
        <v>4.4720000000000003E-3</v>
      </c>
      <c r="L20" s="74">
        <v>4.3699999999999998E-3</v>
      </c>
      <c r="M20" s="74">
        <v>4.3270000000000001E-3</v>
      </c>
      <c r="N20" s="74">
        <v>3.9179999999999996E-3</v>
      </c>
      <c r="O20" s="74">
        <v>3.7590000000000002E-3</v>
      </c>
      <c r="P20" s="74">
        <v>3.5490000000000001E-3</v>
      </c>
      <c r="Q20" s="74">
        <v>3.1459999999999999E-3</v>
      </c>
      <c r="R20" s="74">
        <v>2.7599999999999999E-3</v>
      </c>
      <c r="S20" s="74">
        <v>2.5010000000000002E-3</v>
      </c>
      <c r="T20" s="74">
        <v>2.2000000000000001E-3</v>
      </c>
      <c r="U20" s="74">
        <v>1.8500000000000001E-3</v>
      </c>
      <c r="V20" s="74">
        <v>1.663E-3</v>
      </c>
      <c r="W20" s="74">
        <v>1.1559999999999999E-3</v>
      </c>
      <c r="X20" s="74">
        <v>1.083E-3</v>
      </c>
      <c r="Y20" s="74">
        <v>6.69E-4</v>
      </c>
      <c r="Z20" s="74">
        <v>0</v>
      </c>
      <c r="AA20" s="74">
        <v>-5.5099999999999995E-4</v>
      </c>
      <c r="AB20" s="74">
        <v>-1.639E-3</v>
      </c>
      <c r="AC20" s="74">
        <v>-2.5820000000000001E-3</v>
      </c>
      <c r="AD20" s="74">
        <v>-2.97E-3</v>
      </c>
      <c r="AE20" s="74">
        <v>-3.4689999999999999E-3</v>
      </c>
      <c r="AF20" s="74">
        <v>-3.9459999999999999E-3</v>
      </c>
      <c r="AG20" s="74">
        <v>-4.4770000000000001E-3</v>
      </c>
      <c r="AH20" s="74">
        <v>-5.0769999999999999E-3</v>
      </c>
      <c r="AI20" s="74">
        <v>-5.646E-3</v>
      </c>
      <c r="AJ20" s="74">
        <v>-6.097E-3</v>
      </c>
      <c r="AK20" s="74">
        <v>-6.6660000000000001E-3</v>
      </c>
      <c r="AL20" s="74">
        <v>-6.8300000000000001E-3</v>
      </c>
    </row>
    <row r="21" spans="1:38" ht="12.75" customHeight="1" x14ac:dyDescent="0.2">
      <c r="A21" s="74">
        <v>3.0130000000000001E-3</v>
      </c>
      <c r="B21" s="74">
        <v>3.441E-3</v>
      </c>
      <c r="C21" s="74">
        <v>3.9300000000000003E-3</v>
      </c>
      <c r="D21" s="74">
        <v>4.1879999999999999E-3</v>
      </c>
      <c r="E21" s="74">
        <v>4.411E-3</v>
      </c>
      <c r="F21" s="74">
        <v>4.2810000000000001E-3</v>
      </c>
      <c r="G21" s="74">
        <v>4.3179999999999998E-3</v>
      </c>
      <c r="H21" s="74">
        <v>4.0980000000000001E-3</v>
      </c>
      <c r="I21" s="74">
        <v>4.0969999999999999E-3</v>
      </c>
      <c r="J21" s="74">
        <v>4.1050000000000001E-3</v>
      </c>
      <c r="K21" s="74">
        <v>4.0140000000000002E-3</v>
      </c>
      <c r="L21" s="74">
        <v>3.9620000000000002E-3</v>
      </c>
      <c r="M21" s="74">
        <v>3.8990000000000001E-3</v>
      </c>
      <c r="N21" s="74">
        <v>3.5790000000000001E-3</v>
      </c>
      <c r="O21" s="74">
        <v>3.5149999999999999E-3</v>
      </c>
      <c r="P21" s="74">
        <v>3.3449999999999999E-3</v>
      </c>
      <c r="Q21" s="74">
        <v>3.0019999999999999E-3</v>
      </c>
      <c r="R21" s="74">
        <v>2.5370000000000002E-3</v>
      </c>
      <c r="S21" s="74">
        <v>2.4359999999999998E-3</v>
      </c>
      <c r="T21" s="74">
        <v>2.0439999999999998E-3</v>
      </c>
      <c r="U21" s="74">
        <v>1.668E-3</v>
      </c>
      <c r="V21" s="74">
        <v>1.4729999999999999E-3</v>
      </c>
      <c r="W21" s="74">
        <v>1.0169999999999999E-3</v>
      </c>
      <c r="X21" s="74">
        <v>8.9999999999999998E-4</v>
      </c>
      <c r="Y21" s="74">
        <v>5.9299999999999999E-4</v>
      </c>
      <c r="Z21" s="74">
        <v>0</v>
      </c>
      <c r="AA21" s="74">
        <v>-6.1300000000000005E-4</v>
      </c>
      <c r="AB21" s="74">
        <v>-1.4040000000000001E-3</v>
      </c>
      <c r="AC21" s="74">
        <v>-2.3E-3</v>
      </c>
      <c r="AD21" s="74">
        <v>-2.5600000000000002E-3</v>
      </c>
      <c r="AE21" s="74">
        <v>-3.137E-3</v>
      </c>
      <c r="AF21" s="74">
        <v>-3.4870000000000001E-3</v>
      </c>
      <c r="AG21" s="74">
        <v>-4.0350000000000004E-3</v>
      </c>
      <c r="AH21" s="74">
        <v>-4.4949999999999999E-3</v>
      </c>
      <c r="AI21" s="74">
        <v>-5.1999999999999998E-3</v>
      </c>
      <c r="AJ21" s="74">
        <v>-5.5110000000000003E-3</v>
      </c>
      <c r="AK21" s="74">
        <v>-6.0049999999999999E-3</v>
      </c>
      <c r="AL21" s="74">
        <v>-6.1619999999999999E-3</v>
      </c>
    </row>
    <row r="22" spans="1:38" ht="12.75" customHeight="1" x14ac:dyDescent="0.2">
      <c r="A22" s="74">
        <v>2.6619999999999999E-3</v>
      </c>
      <c r="B22" s="74">
        <v>3.0999999999999999E-3</v>
      </c>
      <c r="C22" s="74">
        <v>3.5179999999999999E-3</v>
      </c>
      <c r="D22" s="74">
        <v>3.7499999999999999E-3</v>
      </c>
      <c r="E22" s="74">
        <v>3.9630000000000004E-3</v>
      </c>
      <c r="F22" s="74">
        <v>3.7789999999999998E-3</v>
      </c>
      <c r="G22" s="74">
        <v>3.813E-3</v>
      </c>
      <c r="H22" s="74">
        <v>3.741E-3</v>
      </c>
      <c r="I22" s="74">
        <v>3.7499999999999999E-3</v>
      </c>
      <c r="J22" s="74">
        <v>3.686E-3</v>
      </c>
      <c r="K22" s="74">
        <v>3.6970000000000002E-3</v>
      </c>
      <c r="L22" s="74">
        <v>3.516E-3</v>
      </c>
      <c r="M22" s="74">
        <v>3.47E-3</v>
      </c>
      <c r="N22" s="74">
        <v>3.3089999999999999E-3</v>
      </c>
      <c r="O22" s="74">
        <v>3.1649999999999998E-3</v>
      </c>
      <c r="P22" s="74">
        <v>3.0509999999999999E-3</v>
      </c>
      <c r="Q22" s="74">
        <v>2.6259999999999999E-3</v>
      </c>
      <c r="R22" s="74">
        <v>2.2880000000000001E-3</v>
      </c>
      <c r="S22" s="74">
        <v>2.0960000000000002E-3</v>
      </c>
      <c r="T22" s="74">
        <v>1.7459999999999999E-3</v>
      </c>
      <c r="U22" s="74">
        <v>1.5870000000000001E-3</v>
      </c>
      <c r="V22" s="74">
        <v>1.3810000000000001E-3</v>
      </c>
      <c r="W22" s="74">
        <v>9.0300000000000005E-4</v>
      </c>
      <c r="X22" s="74">
        <v>9.6000000000000002E-4</v>
      </c>
      <c r="Y22" s="74">
        <v>5.8E-4</v>
      </c>
      <c r="Z22" s="74">
        <v>0</v>
      </c>
      <c r="AA22" s="74">
        <v>-5.9000000000000003E-4</v>
      </c>
      <c r="AB22" s="74">
        <v>-1.529E-3</v>
      </c>
      <c r="AC22" s="74">
        <v>-2.2209999999999999E-3</v>
      </c>
      <c r="AD22" s="74">
        <v>-2.4989999999999999E-3</v>
      </c>
      <c r="AE22" s="74">
        <v>-2.9329999999999998E-3</v>
      </c>
      <c r="AF22" s="74">
        <v>-3.3370000000000001E-3</v>
      </c>
      <c r="AG22" s="74">
        <v>-3.7929999999999999E-3</v>
      </c>
      <c r="AH22" s="74">
        <v>-4.2500000000000003E-3</v>
      </c>
      <c r="AI22" s="74">
        <v>-4.725E-3</v>
      </c>
      <c r="AJ22" s="74">
        <v>-5.2189999999999997E-3</v>
      </c>
      <c r="AK22" s="74">
        <v>-5.6490000000000004E-3</v>
      </c>
      <c r="AL22" s="74">
        <v>-5.6730000000000001E-3</v>
      </c>
    </row>
    <row r="23" spans="1:38" ht="12.75" customHeight="1" x14ac:dyDescent="0.2">
      <c r="A23" s="74">
        <v>2.333E-3</v>
      </c>
      <c r="B23" s="74">
        <v>2.7659999999999998E-3</v>
      </c>
      <c r="C23" s="74">
        <v>3.1689999999999999E-3</v>
      </c>
      <c r="D23" s="74">
        <v>3.46E-3</v>
      </c>
      <c r="E23" s="74">
        <v>3.6579999999999998E-3</v>
      </c>
      <c r="F23" s="74">
        <v>3.441E-3</v>
      </c>
      <c r="G23" s="74">
        <v>3.503E-3</v>
      </c>
      <c r="H23" s="74">
        <v>3.3670000000000002E-3</v>
      </c>
      <c r="I23" s="74">
        <v>3.398E-3</v>
      </c>
      <c r="J23" s="74">
        <v>3.4169999999999999E-3</v>
      </c>
      <c r="K23" s="74">
        <v>3.4459999999999998E-3</v>
      </c>
      <c r="L23" s="74">
        <v>3.3180000000000002E-3</v>
      </c>
      <c r="M23" s="74">
        <v>3.2450000000000001E-3</v>
      </c>
      <c r="N23" s="74">
        <v>3.0509999999999999E-3</v>
      </c>
      <c r="O23" s="74">
        <v>3.039E-3</v>
      </c>
      <c r="P23" s="74">
        <v>2.859E-3</v>
      </c>
      <c r="Q23" s="74">
        <v>2.5249999999999999E-3</v>
      </c>
      <c r="R23" s="74">
        <v>2.1649999999999998E-3</v>
      </c>
      <c r="S23" s="74">
        <v>2.0709999999999999E-3</v>
      </c>
      <c r="T23" s="74">
        <v>1.8079999999999999E-3</v>
      </c>
      <c r="U23" s="74">
        <v>1.5479999999999999E-3</v>
      </c>
      <c r="V23" s="74">
        <v>1.2459999999999999E-3</v>
      </c>
      <c r="W23" s="74">
        <v>1.0579999999999999E-3</v>
      </c>
      <c r="X23" s="74">
        <v>8.92E-4</v>
      </c>
      <c r="Y23" s="74">
        <v>5.6999999999999998E-4</v>
      </c>
      <c r="Z23" s="74">
        <v>0</v>
      </c>
      <c r="AA23" s="74">
        <v>-4.2499999999999998E-4</v>
      </c>
      <c r="AB23" s="74">
        <v>-1.317E-3</v>
      </c>
      <c r="AC23" s="74">
        <v>-1.897E-3</v>
      </c>
      <c r="AD23" s="74">
        <v>-2.0890000000000001E-3</v>
      </c>
      <c r="AE23" s="74">
        <v>-2.6319999999999998E-3</v>
      </c>
      <c r="AF23" s="74">
        <v>-2.8600000000000001E-3</v>
      </c>
      <c r="AG23" s="74">
        <v>-3.3700000000000002E-3</v>
      </c>
      <c r="AH23" s="74">
        <v>-3.712E-3</v>
      </c>
      <c r="AI23" s="74">
        <v>-4.3049999999999998E-3</v>
      </c>
      <c r="AJ23" s="74">
        <v>-4.6109999999999996E-3</v>
      </c>
      <c r="AK23" s="74">
        <v>-5.1009999999999996E-3</v>
      </c>
      <c r="AL23" s="74">
        <v>-5.2360000000000002E-3</v>
      </c>
    </row>
    <row r="24" spans="1:38" ht="12.75" customHeight="1" x14ac:dyDescent="0.2">
      <c r="A24" s="74">
        <v>1.552E-3</v>
      </c>
      <c r="B24" s="74">
        <v>2.0049999999999998E-3</v>
      </c>
      <c r="C24" s="74">
        <v>2.4350000000000001E-3</v>
      </c>
      <c r="D24" s="74">
        <v>2.699E-3</v>
      </c>
      <c r="E24" s="74">
        <v>2.8630000000000001E-3</v>
      </c>
      <c r="F24" s="74">
        <v>2.7880000000000001E-3</v>
      </c>
      <c r="G24" s="74">
        <v>2.8609999999999998E-3</v>
      </c>
      <c r="H24" s="74">
        <v>2.8449999999999999E-3</v>
      </c>
      <c r="I24" s="74">
        <v>2.9020000000000001E-3</v>
      </c>
      <c r="J24" s="74">
        <v>2.8540000000000002E-3</v>
      </c>
      <c r="K24" s="74">
        <v>2.9199999999999999E-3</v>
      </c>
      <c r="L24" s="74">
        <v>2.8779999999999999E-3</v>
      </c>
      <c r="M24" s="74">
        <v>2.8779999999999999E-3</v>
      </c>
      <c r="N24" s="74">
        <v>2.6830000000000001E-3</v>
      </c>
      <c r="O24" s="74">
        <v>2.7130000000000001E-3</v>
      </c>
      <c r="P24" s="74">
        <v>2.4550000000000002E-3</v>
      </c>
      <c r="Q24" s="74">
        <v>2.4020000000000001E-3</v>
      </c>
      <c r="R24" s="74">
        <v>1.952E-3</v>
      </c>
      <c r="S24" s="74">
        <v>1.864E-3</v>
      </c>
      <c r="T24" s="74">
        <v>1.534E-3</v>
      </c>
      <c r="U24" s="74">
        <v>1.2930000000000001E-3</v>
      </c>
      <c r="V24" s="74">
        <v>1.1820000000000001E-3</v>
      </c>
      <c r="W24" s="74">
        <v>9.5200000000000005E-4</v>
      </c>
      <c r="X24" s="74">
        <v>8.7500000000000002E-4</v>
      </c>
      <c r="Y24" s="74">
        <v>4.35E-4</v>
      </c>
      <c r="Z24" s="74">
        <v>0</v>
      </c>
      <c r="AA24" s="74">
        <v>-4.8200000000000001E-4</v>
      </c>
      <c r="AB24" s="74">
        <v>-1.2750000000000001E-3</v>
      </c>
      <c r="AC24" s="74">
        <v>-1.848E-3</v>
      </c>
      <c r="AD24" s="74">
        <v>-2.0100000000000001E-3</v>
      </c>
      <c r="AE24" s="74">
        <v>-2.4199999999999998E-3</v>
      </c>
      <c r="AF24" s="74">
        <v>-2.653E-3</v>
      </c>
      <c r="AG24" s="74">
        <v>-3.0699999999999998E-3</v>
      </c>
      <c r="AH24" s="74">
        <v>-3.5179999999999999E-3</v>
      </c>
      <c r="AI24" s="74">
        <v>-3.9849999999999998E-3</v>
      </c>
      <c r="AJ24" s="74">
        <v>-4.3080000000000002E-3</v>
      </c>
      <c r="AK24" s="74">
        <v>-4.7489999999999997E-3</v>
      </c>
      <c r="AL24" s="74">
        <v>-4.81E-3</v>
      </c>
    </row>
    <row r="25" spans="1:38" ht="12.75" customHeight="1" x14ac:dyDescent="0.2">
      <c r="A25" s="74">
        <v>8.2700000000000004E-4</v>
      </c>
      <c r="B25" s="74">
        <v>1.284E-3</v>
      </c>
      <c r="C25" s="74">
        <v>1.7290000000000001E-3</v>
      </c>
      <c r="D25" s="74">
        <v>2.0950000000000001E-3</v>
      </c>
      <c r="E25" s="74">
        <v>2.2929999999999999E-3</v>
      </c>
      <c r="F25" s="74">
        <v>2.209E-3</v>
      </c>
      <c r="G25" s="74">
        <v>2.356E-3</v>
      </c>
      <c r="H25" s="74">
        <v>2.2780000000000001E-3</v>
      </c>
      <c r="I25" s="74">
        <v>2.3679999999999999E-3</v>
      </c>
      <c r="J25" s="74">
        <v>2.3479999999999998E-3</v>
      </c>
      <c r="K25" s="74">
        <v>2.4629999999999999E-3</v>
      </c>
      <c r="L25" s="74">
        <v>2.4320000000000001E-3</v>
      </c>
      <c r="M25" s="74">
        <v>2.5079999999999998E-3</v>
      </c>
      <c r="N25" s="74">
        <v>2.3779999999999999E-3</v>
      </c>
      <c r="O25" s="74">
        <v>2.3159999999999999E-3</v>
      </c>
      <c r="P25" s="74">
        <v>2.2929999999999999E-3</v>
      </c>
      <c r="Q25" s="74">
        <v>2.0669999999999998E-3</v>
      </c>
      <c r="R25" s="74">
        <v>1.7359999999999999E-3</v>
      </c>
      <c r="S25" s="74">
        <v>1.6149999999999999E-3</v>
      </c>
      <c r="T25" s="74">
        <v>1.4270000000000001E-3</v>
      </c>
      <c r="U25" s="74">
        <v>1.2620000000000001E-3</v>
      </c>
      <c r="V25" s="74">
        <v>1.034E-3</v>
      </c>
      <c r="W25" s="74">
        <v>8.5400000000000005E-4</v>
      </c>
      <c r="X25" s="74">
        <v>7.2999999999999996E-4</v>
      </c>
      <c r="Y25" s="74">
        <v>4.66E-4</v>
      </c>
      <c r="Z25" s="74">
        <v>0</v>
      </c>
      <c r="AA25" s="74">
        <v>-3.9100000000000002E-4</v>
      </c>
      <c r="AB25" s="74">
        <v>-1.1050000000000001E-3</v>
      </c>
      <c r="AC25" s="74">
        <v>-1.6440000000000001E-3</v>
      </c>
      <c r="AD25" s="74">
        <v>-1.8259999999999999E-3</v>
      </c>
      <c r="AE25" s="74">
        <v>-2.1570000000000001E-3</v>
      </c>
      <c r="AF25" s="74">
        <v>-2.4190000000000001E-3</v>
      </c>
      <c r="AG25" s="74">
        <v>-2.7820000000000002E-3</v>
      </c>
      <c r="AH25" s="74">
        <v>-3.1350000000000002E-3</v>
      </c>
      <c r="AI25" s="74">
        <v>-3.5839999999999999E-3</v>
      </c>
      <c r="AJ25" s="74">
        <v>-3.8370000000000001E-3</v>
      </c>
      <c r="AK25" s="74">
        <v>-4.3090000000000003E-3</v>
      </c>
      <c r="AL25" s="74">
        <v>-4.3579999999999999E-3</v>
      </c>
    </row>
    <row r="26" spans="1:38" ht="12.75" customHeight="1" x14ac:dyDescent="0.2">
      <c r="A26" s="74">
        <v>1.11E-4</v>
      </c>
      <c r="B26" s="74">
        <v>5.5900000000000004E-4</v>
      </c>
      <c r="C26" s="74">
        <v>1.0679999999999999E-3</v>
      </c>
      <c r="D26" s="74">
        <v>1.4E-3</v>
      </c>
      <c r="E26" s="74">
        <v>1.6019999999999999E-3</v>
      </c>
      <c r="F26" s="74">
        <v>1.6570000000000001E-3</v>
      </c>
      <c r="G26" s="74">
        <v>1.7619999999999999E-3</v>
      </c>
      <c r="H26" s="74">
        <v>1.745E-3</v>
      </c>
      <c r="I26" s="74">
        <v>1.8550000000000001E-3</v>
      </c>
      <c r="J26" s="74">
        <v>1.89E-3</v>
      </c>
      <c r="K26" s="74">
        <v>1.952E-3</v>
      </c>
      <c r="L26" s="74">
        <v>1.9689999999999998E-3</v>
      </c>
      <c r="M26" s="74">
        <v>2.0860000000000002E-3</v>
      </c>
      <c r="N26" s="74">
        <v>1.9530000000000001E-3</v>
      </c>
      <c r="O26" s="74">
        <v>1.9589999999999998E-3</v>
      </c>
      <c r="P26" s="74">
        <v>1.8799999999999999E-3</v>
      </c>
      <c r="Q26" s="74">
        <v>1.776E-3</v>
      </c>
      <c r="R26" s="74">
        <v>1.446E-3</v>
      </c>
      <c r="S26" s="74">
        <v>1.3799999999999999E-3</v>
      </c>
      <c r="T26" s="74">
        <v>1.181E-3</v>
      </c>
      <c r="U26" s="74">
        <v>9.6299999999999999E-4</v>
      </c>
      <c r="V26" s="74">
        <v>9.0399999999999996E-4</v>
      </c>
      <c r="W26" s="74">
        <v>7.5699999999999997E-4</v>
      </c>
      <c r="X26" s="74">
        <v>7.4299999999999995E-4</v>
      </c>
      <c r="Y26" s="74">
        <v>3.68E-4</v>
      </c>
      <c r="Z26" s="74">
        <v>0</v>
      </c>
      <c r="AA26" s="74">
        <v>-3.5799999999999997E-4</v>
      </c>
      <c r="AB26" s="74">
        <v>-1.0250000000000001E-3</v>
      </c>
      <c r="AC26" s="74">
        <v>-1.5280000000000001E-3</v>
      </c>
      <c r="AD26" s="74">
        <v>-1.637E-3</v>
      </c>
      <c r="AE26" s="74">
        <v>-1.9710000000000001E-3</v>
      </c>
      <c r="AF26" s="74">
        <v>-2.1350000000000002E-3</v>
      </c>
      <c r="AG26" s="74">
        <v>-2.4529999999999999E-3</v>
      </c>
      <c r="AH26" s="74">
        <v>-2.823E-3</v>
      </c>
      <c r="AI26" s="74">
        <v>-3.287E-3</v>
      </c>
      <c r="AJ26" s="74">
        <v>-3.5959999999999998E-3</v>
      </c>
      <c r="AK26" s="74">
        <v>-3.9480000000000001E-3</v>
      </c>
      <c r="AL26" s="74">
        <v>-4.0039999999999997E-3</v>
      </c>
    </row>
    <row r="27" spans="1:38" ht="12.75" customHeight="1" x14ac:dyDescent="0.2">
      <c r="A27" s="74">
        <v>-6.0499999999999996E-4</v>
      </c>
      <c r="B27" s="74">
        <v>-1.11E-4</v>
      </c>
      <c r="C27" s="74">
        <v>4.2099999999999999E-4</v>
      </c>
      <c r="D27" s="74">
        <v>7.6599999999999997E-4</v>
      </c>
      <c r="E27" s="74">
        <v>1.0200000000000001E-3</v>
      </c>
      <c r="F27" s="74">
        <v>1.0839999999999999E-3</v>
      </c>
      <c r="G27" s="74">
        <v>1.1839999999999999E-3</v>
      </c>
      <c r="H27" s="74">
        <v>1.2340000000000001E-3</v>
      </c>
      <c r="I27" s="74">
        <v>1.289E-3</v>
      </c>
      <c r="J27" s="74">
        <v>1.356E-3</v>
      </c>
      <c r="K27" s="74">
        <v>1.4480000000000001E-3</v>
      </c>
      <c r="L27" s="74">
        <v>1.56E-3</v>
      </c>
      <c r="M27" s="74">
        <v>1.6169999999999999E-3</v>
      </c>
      <c r="N27" s="74">
        <v>1.5479999999999999E-3</v>
      </c>
      <c r="O27" s="74">
        <v>1.635E-3</v>
      </c>
      <c r="P27" s="74">
        <v>1.5759999999999999E-3</v>
      </c>
      <c r="Q27" s="74">
        <v>1.4729999999999999E-3</v>
      </c>
      <c r="R27" s="74">
        <v>1.224E-3</v>
      </c>
      <c r="S27" s="74">
        <v>1.1720000000000001E-3</v>
      </c>
      <c r="T27" s="74">
        <v>9.9099999999999991E-4</v>
      </c>
      <c r="U27" s="74">
        <v>8.4000000000000003E-4</v>
      </c>
      <c r="V27" s="74">
        <v>7.3999999999999999E-4</v>
      </c>
      <c r="W27" s="74">
        <v>5.9100000000000005E-4</v>
      </c>
      <c r="X27" s="74">
        <v>5.6800000000000004E-4</v>
      </c>
      <c r="Y27" s="74">
        <v>2.7900000000000001E-4</v>
      </c>
      <c r="Z27" s="74">
        <v>0</v>
      </c>
      <c r="AA27" s="74">
        <v>-3.8200000000000002E-4</v>
      </c>
      <c r="AB27" s="74">
        <v>-1.023E-3</v>
      </c>
      <c r="AC27" s="74">
        <v>-1.449E-3</v>
      </c>
      <c r="AD27" s="74">
        <v>-1.508E-3</v>
      </c>
      <c r="AE27" s="74">
        <v>-1.7780000000000001E-3</v>
      </c>
      <c r="AF27" s="74">
        <v>-1.9189999999999999E-3</v>
      </c>
      <c r="AG27" s="74">
        <v>-2.2959999999999999E-3</v>
      </c>
      <c r="AH27" s="74">
        <v>-2.6310000000000001E-3</v>
      </c>
      <c r="AI27" s="74">
        <v>-2.9949999999999998E-3</v>
      </c>
      <c r="AJ27" s="74">
        <v>-3.2390000000000001E-3</v>
      </c>
      <c r="AK27" s="74">
        <v>-3.6240000000000001E-3</v>
      </c>
      <c r="AL27" s="74">
        <v>-3.7399999999999998E-3</v>
      </c>
    </row>
    <row r="28" spans="1:38" ht="12.75" customHeight="1" x14ac:dyDescent="0.2">
      <c r="A28" s="74">
        <v>-1.111E-3</v>
      </c>
      <c r="B28" s="74">
        <v>-6.3199999999999997E-4</v>
      </c>
      <c r="C28" s="74">
        <v>-6.8999999999999997E-5</v>
      </c>
      <c r="D28" s="74">
        <v>2.5799999999999998E-4</v>
      </c>
      <c r="E28" s="74">
        <v>5.8799999999999998E-4</v>
      </c>
      <c r="F28" s="74">
        <v>6.4700000000000001E-4</v>
      </c>
      <c r="G28" s="74">
        <v>8.1999999999999998E-4</v>
      </c>
      <c r="H28" s="74">
        <v>7.5100000000000004E-4</v>
      </c>
      <c r="I28" s="74">
        <v>9.1200000000000005E-4</v>
      </c>
      <c r="J28" s="74">
        <v>9.59E-4</v>
      </c>
      <c r="K28" s="74">
        <v>1.0510000000000001E-3</v>
      </c>
      <c r="L28" s="74">
        <v>1.14E-3</v>
      </c>
      <c r="M28" s="74">
        <v>1.3259999999999999E-3</v>
      </c>
      <c r="N28" s="74">
        <v>1.2800000000000001E-3</v>
      </c>
      <c r="O28" s="74">
        <v>1.2849999999999999E-3</v>
      </c>
      <c r="P28" s="74">
        <v>1.307E-3</v>
      </c>
      <c r="Q28" s="74">
        <v>1.158E-3</v>
      </c>
      <c r="R28" s="74">
        <v>9.7400000000000004E-4</v>
      </c>
      <c r="S28" s="74">
        <v>1.0280000000000001E-3</v>
      </c>
      <c r="T28" s="74">
        <v>7.9799999999999999E-4</v>
      </c>
      <c r="U28" s="74">
        <v>6.7500000000000004E-4</v>
      </c>
      <c r="V28" s="74">
        <v>6.4499999999999996E-4</v>
      </c>
      <c r="W28" s="74">
        <v>5.0600000000000005E-4</v>
      </c>
      <c r="X28" s="74">
        <v>4.9600000000000002E-4</v>
      </c>
      <c r="Y28" s="74">
        <v>2.8200000000000002E-4</v>
      </c>
      <c r="Z28" s="74">
        <v>0</v>
      </c>
      <c r="AA28" s="74">
        <v>-3.1100000000000002E-4</v>
      </c>
      <c r="AB28" s="74">
        <v>-7.9699999999999997E-4</v>
      </c>
      <c r="AC28" s="74">
        <v>-1.1820000000000001E-3</v>
      </c>
      <c r="AD28" s="74">
        <v>-1.2520000000000001E-3</v>
      </c>
      <c r="AE28" s="74">
        <v>-1.444E-3</v>
      </c>
      <c r="AF28" s="74">
        <v>-1.634E-3</v>
      </c>
      <c r="AG28" s="74">
        <v>-1.916E-3</v>
      </c>
      <c r="AH28" s="74">
        <v>-2.176E-3</v>
      </c>
      <c r="AI28" s="74">
        <v>-2.6310000000000001E-3</v>
      </c>
      <c r="AJ28" s="74">
        <v>-2.8760000000000001E-3</v>
      </c>
      <c r="AK28" s="74">
        <v>-3.2439999999999999E-3</v>
      </c>
      <c r="AL28" s="74">
        <v>-3.346E-3</v>
      </c>
    </row>
    <row r="29" spans="1:38" ht="12.75" customHeight="1" x14ac:dyDescent="0.2">
      <c r="A29" s="74">
        <v>-1.66E-3</v>
      </c>
      <c r="B29" s="74">
        <v>-1.1349999999999999E-3</v>
      </c>
      <c r="C29" s="74">
        <v>-5.5800000000000001E-4</v>
      </c>
      <c r="D29" s="74">
        <v>-1.7100000000000001E-4</v>
      </c>
      <c r="E29" s="74">
        <v>1.0900000000000001E-4</v>
      </c>
      <c r="F29" s="74">
        <v>1.7699999999999999E-4</v>
      </c>
      <c r="G29" s="74">
        <v>3.2600000000000001E-4</v>
      </c>
      <c r="H29" s="74">
        <v>3.8900000000000002E-4</v>
      </c>
      <c r="I29" s="74">
        <v>5.0600000000000005E-4</v>
      </c>
      <c r="J29" s="74">
        <v>5.9699999999999998E-4</v>
      </c>
      <c r="K29" s="74">
        <v>7.2099999999999996E-4</v>
      </c>
      <c r="L29" s="74">
        <v>7.9900000000000001E-4</v>
      </c>
      <c r="M29" s="74">
        <v>9.7400000000000004E-4</v>
      </c>
      <c r="N29" s="74">
        <v>9.9599999999999992E-4</v>
      </c>
      <c r="O29" s="74">
        <v>1.1199999999999999E-3</v>
      </c>
      <c r="P29" s="74">
        <v>1.122E-3</v>
      </c>
      <c r="Q29" s="74">
        <v>1.0269999999999999E-3</v>
      </c>
      <c r="R29" s="74">
        <v>8.9899999999999995E-4</v>
      </c>
      <c r="S29" s="74">
        <v>7.9699999999999997E-4</v>
      </c>
      <c r="T29" s="74">
        <v>7.0299999999999996E-4</v>
      </c>
      <c r="U29" s="74">
        <v>5.8699999999999996E-4</v>
      </c>
      <c r="V29" s="74">
        <v>5.5500000000000005E-4</v>
      </c>
      <c r="W29" s="74">
        <v>4.28E-4</v>
      </c>
      <c r="X29" s="74">
        <v>5.1599999999999997E-4</v>
      </c>
      <c r="Y29" s="74">
        <v>3.0699999999999998E-4</v>
      </c>
      <c r="Z29" s="74">
        <v>0</v>
      </c>
      <c r="AA29" s="74">
        <v>-2.42E-4</v>
      </c>
      <c r="AB29" s="74">
        <v>-7.2900000000000005E-4</v>
      </c>
      <c r="AC29" s="74">
        <v>-1.059E-3</v>
      </c>
      <c r="AD29" s="74">
        <v>-1.0300000000000001E-3</v>
      </c>
      <c r="AE29" s="74">
        <v>-1.2539999999999999E-3</v>
      </c>
      <c r="AF29" s="74">
        <v>-1.4400000000000001E-3</v>
      </c>
      <c r="AG29" s="74">
        <v>-1.647E-3</v>
      </c>
      <c r="AH29" s="74">
        <v>-1.908E-3</v>
      </c>
      <c r="AI29" s="74">
        <v>-2.264E-3</v>
      </c>
      <c r="AJ29" s="74">
        <v>-2.4989999999999999E-3</v>
      </c>
      <c r="AK29" s="74">
        <v>-2.8470000000000001E-3</v>
      </c>
      <c r="AL29" s="74">
        <v>-2.9629999999999999E-3</v>
      </c>
    </row>
    <row r="30" spans="1:38" ht="12.75" customHeight="1" x14ac:dyDescent="0.2">
      <c r="A30" s="74">
        <v>-2.1679999999999998E-3</v>
      </c>
      <c r="B30" s="74">
        <v>-1.6000000000000001E-3</v>
      </c>
      <c r="C30" s="74">
        <v>-1.0189999999999999E-3</v>
      </c>
      <c r="D30" s="74">
        <v>-6.1499999999999999E-4</v>
      </c>
      <c r="E30" s="74">
        <v>-3.0899999999999998E-4</v>
      </c>
      <c r="F30" s="74">
        <v>-2.0599999999999999E-4</v>
      </c>
      <c r="G30" s="74">
        <v>-2.1999999999999999E-5</v>
      </c>
      <c r="H30" s="74">
        <v>1.0000000000000001E-5</v>
      </c>
      <c r="I30" s="74">
        <v>2.24E-4</v>
      </c>
      <c r="J30" s="74">
        <v>2.7700000000000001E-4</v>
      </c>
      <c r="K30" s="74">
        <v>4.3399999999999998E-4</v>
      </c>
      <c r="L30" s="74">
        <v>4.4200000000000001E-4</v>
      </c>
      <c r="M30" s="74">
        <v>7.3700000000000002E-4</v>
      </c>
      <c r="N30" s="74">
        <v>7.3399999999999995E-4</v>
      </c>
      <c r="O30" s="74">
        <v>8.6200000000000003E-4</v>
      </c>
      <c r="P30" s="74">
        <v>8.6899999999999998E-4</v>
      </c>
      <c r="Q30" s="74">
        <v>8.83E-4</v>
      </c>
      <c r="R30" s="74">
        <v>6.6799999999999997E-4</v>
      </c>
      <c r="S30" s="74">
        <v>7.1299999999999998E-4</v>
      </c>
      <c r="T30" s="74">
        <v>5.8699999999999996E-4</v>
      </c>
      <c r="U30" s="74">
        <v>5.0000000000000001E-4</v>
      </c>
      <c r="V30" s="74">
        <v>4.8700000000000002E-4</v>
      </c>
      <c r="W30" s="74">
        <v>4.0099999999999999E-4</v>
      </c>
      <c r="X30" s="74">
        <v>4.2900000000000002E-4</v>
      </c>
      <c r="Y30" s="74">
        <v>2.8899999999999998E-4</v>
      </c>
      <c r="Z30" s="74">
        <v>0</v>
      </c>
      <c r="AA30" s="74">
        <v>-2.03E-4</v>
      </c>
      <c r="AB30" s="74">
        <v>-6.1499999999999999E-4</v>
      </c>
      <c r="AC30" s="74">
        <v>-8.2299999999999995E-4</v>
      </c>
      <c r="AD30" s="74">
        <v>-8.4999999999999995E-4</v>
      </c>
      <c r="AE30" s="74">
        <v>-9.6400000000000001E-4</v>
      </c>
      <c r="AF30" s="74">
        <v>-1.052E-3</v>
      </c>
      <c r="AG30" s="74">
        <v>-1.343E-3</v>
      </c>
      <c r="AH30" s="74">
        <v>-1.5839999999999999E-3</v>
      </c>
      <c r="AI30" s="74">
        <v>-1.887E-3</v>
      </c>
      <c r="AJ30" s="74">
        <v>-2.2049999999999999E-3</v>
      </c>
      <c r="AK30" s="74">
        <v>-2.4870000000000001E-3</v>
      </c>
      <c r="AL30" s="74">
        <v>-2.6329999999999999E-3</v>
      </c>
    </row>
    <row r="31" spans="1:38" ht="12.75" customHeight="1" x14ac:dyDescent="0.2">
      <c r="A31" s="74">
        <v>-2.5140000000000002E-3</v>
      </c>
      <c r="B31" s="74">
        <v>-1.98E-3</v>
      </c>
      <c r="C31" s="74">
        <v>-1.3619999999999999E-3</v>
      </c>
      <c r="D31" s="74">
        <v>-9.4200000000000002E-4</v>
      </c>
      <c r="E31" s="74">
        <v>-6.4899999999999995E-4</v>
      </c>
      <c r="F31" s="74">
        <v>-5.6499999999999996E-4</v>
      </c>
      <c r="G31" s="74">
        <v>-4.0400000000000001E-4</v>
      </c>
      <c r="H31" s="74">
        <v>-2.9100000000000003E-4</v>
      </c>
      <c r="I31" s="74">
        <v>-1.5200000000000001E-4</v>
      </c>
      <c r="J31" s="74">
        <v>-4.6999999999999997E-5</v>
      </c>
      <c r="K31" s="74">
        <v>8.6000000000000003E-5</v>
      </c>
      <c r="L31" s="74">
        <v>2.4499999999999999E-4</v>
      </c>
      <c r="M31" s="74">
        <v>3.9399999999999998E-4</v>
      </c>
      <c r="N31" s="74">
        <v>4.9399999999999997E-4</v>
      </c>
      <c r="O31" s="74">
        <v>5.9299999999999999E-4</v>
      </c>
      <c r="P31" s="74">
        <v>6.2399999999999999E-4</v>
      </c>
      <c r="Q31" s="74">
        <v>5.8399999999999999E-4</v>
      </c>
      <c r="R31" s="74">
        <v>5.4000000000000001E-4</v>
      </c>
      <c r="S31" s="74">
        <v>5.3200000000000003E-4</v>
      </c>
      <c r="T31" s="74">
        <v>4.2099999999999999E-4</v>
      </c>
      <c r="U31" s="74">
        <v>4.0900000000000002E-4</v>
      </c>
      <c r="V31" s="74">
        <v>4.17E-4</v>
      </c>
      <c r="W31" s="74">
        <v>2.7900000000000001E-4</v>
      </c>
      <c r="X31" s="74">
        <v>3.86E-4</v>
      </c>
      <c r="Y31" s="74">
        <v>2.13E-4</v>
      </c>
      <c r="Z31" s="74">
        <v>0</v>
      </c>
      <c r="AA31" s="74">
        <v>-2.2699999999999999E-4</v>
      </c>
      <c r="AB31" s="74">
        <v>-6.3400000000000001E-4</v>
      </c>
      <c r="AC31" s="74">
        <v>-7.9600000000000005E-4</v>
      </c>
      <c r="AD31" s="74">
        <v>-7.85E-4</v>
      </c>
      <c r="AE31" s="74">
        <v>-8.4800000000000001E-4</v>
      </c>
      <c r="AF31" s="74">
        <v>-9.7400000000000004E-4</v>
      </c>
      <c r="AG31" s="74">
        <v>-1.1609999999999999E-3</v>
      </c>
      <c r="AH31" s="74">
        <v>-1.41E-3</v>
      </c>
      <c r="AI31" s="74">
        <v>-1.7359999999999999E-3</v>
      </c>
      <c r="AJ31" s="74">
        <v>-1.957E-3</v>
      </c>
      <c r="AK31" s="74">
        <v>-2.2529999999999998E-3</v>
      </c>
      <c r="AL31" s="74">
        <v>-2.415E-3</v>
      </c>
    </row>
    <row r="32" spans="1:38" ht="12.75" customHeight="1" x14ac:dyDescent="0.2">
      <c r="A32" s="74">
        <v>-3.0219999999999999E-3</v>
      </c>
      <c r="B32" s="74">
        <v>-2.4499999999999999E-3</v>
      </c>
      <c r="C32" s="74">
        <v>-1.8079999999999999E-3</v>
      </c>
      <c r="D32" s="74">
        <v>-1.3760000000000001E-3</v>
      </c>
      <c r="E32" s="74">
        <v>-1.0319999999999999E-3</v>
      </c>
      <c r="F32" s="74">
        <v>-8.8900000000000003E-4</v>
      </c>
      <c r="G32" s="74">
        <v>-6.8000000000000005E-4</v>
      </c>
      <c r="H32" s="74">
        <v>-6.9700000000000003E-4</v>
      </c>
      <c r="I32" s="74">
        <v>-4.1300000000000001E-4</v>
      </c>
      <c r="J32" s="74">
        <v>-3.4299999999999999E-4</v>
      </c>
      <c r="K32" s="74">
        <v>-1.93E-4</v>
      </c>
      <c r="L32" s="74">
        <v>-8.7000000000000001E-5</v>
      </c>
      <c r="M32" s="74">
        <v>2.1900000000000001E-4</v>
      </c>
      <c r="N32" s="74">
        <v>3.0400000000000002E-4</v>
      </c>
      <c r="O32" s="74">
        <v>3.9599999999999998E-4</v>
      </c>
      <c r="P32" s="74">
        <v>4.4299999999999998E-4</v>
      </c>
      <c r="Q32" s="74">
        <v>4.64E-4</v>
      </c>
      <c r="R32" s="74">
        <v>3.5500000000000001E-4</v>
      </c>
      <c r="S32" s="74">
        <v>3.6999999999999999E-4</v>
      </c>
      <c r="T32" s="74">
        <v>3.4099999999999999E-4</v>
      </c>
      <c r="U32" s="74">
        <v>3.1E-4</v>
      </c>
      <c r="V32" s="74">
        <v>3.3399999999999999E-4</v>
      </c>
      <c r="W32" s="74">
        <v>2.72E-4</v>
      </c>
      <c r="X32" s="74">
        <v>2.8800000000000001E-4</v>
      </c>
      <c r="Y32" s="74">
        <v>2.2100000000000001E-4</v>
      </c>
      <c r="Z32" s="74">
        <v>0</v>
      </c>
      <c r="AA32" s="74">
        <v>-1.21E-4</v>
      </c>
      <c r="AB32" s="74">
        <v>-4.5300000000000001E-4</v>
      </c>
      <c r="AC32" s="74">
        <v>-6.0899999999999995E-4</v>
      </c>
      <c r="AD32" s="74">
        <v>-5.53E-4</v>
      </c>
      <c r="AE32" s="74">
        <v>-6.3699999999999998E-4</v>
      </c>
      <c r="AF32" s="74">
        <v>-6.8800000000000003E-4</v>
      </c>
      <c r="AG32" s="74">
        <v>-8.7900000000000001E-4</v>
      </c>
      <c r="AH32" s="74">
        <v>-1.109E-3</v>
      </c>
      <c r="AI32" s="74">
        <v>-1.449E-3</v>
      </c>
      <c r="AJ32" s="74">
        <v>-1.6670000000000001E-3</v>
      </c>
      <c r="AK32" s="74">
        <v>-1.9350000000000001E-3</v>
      </c>
      <c r="AL32" s="74">
        <v>-2.0460000000000001E-3</v>
      </c>
    </row>
    <row r="33" spans="1:38" ht="12.75" customHeight="1" x14ac:dyDescent="0.2">
      <c r="A33" s="74">
        <v>-3.3479999999999998E-3</v>
      </c>
      <c r="B33" s="74">
        <v>-2.761E-3</v>
      </c>
      <c r="C33" s="74">
        <v>-2.1480000000000002E-3</v>
      </c>
      <c r="D33" s="74">
        <v>-1.645E-3</v>
      </c>
      <c r="E33" s="74">
        <v>-1.2830000000000001E-3</v>
      </c>
      <c r="F33" s="74">
        <v>-1.1540000000000001E-3</v>
      </c>
      <c r="G33" s="74">
        <v>-9.6299999999999999E-4</v>
      </c>
      <c r="H33" s="74">
        <v>-8.3900000000000001E-4</v>
      </c>
      <c r="I33" s="74">
        <v>-6.5099999999999999E-4</v>
      </c>
      <c r="J33" s="74">
        <v>-5.62E-4</v>
      </c>
      <c r="K33" s="74">
        <v>-3.9800000000000002E-4</v>
      </c>
      <c r="L33" s="74">
        <v>-1.8900000000000001E-4</v>
      </c>
      <c r="M33" s="74">
        <v>-3.8999999999999999E-5</v>
      </c>
      <c r="N33" s="74">
        <v>9.6000000000000002E-5</v>
      </c>
      <c r="O33" s="74">
        <v>2.8600000000000001E-4</v>
      </c>
      <c r="P33" s="74">
        <v>3.7300000000000001E-4</v>
      </c>
      <c r="Q33" s="74">
        <v>3.57E-4</v>
      </c>
      <c r="R33" s="74">
        <v>2.4699999999999999E-4</v>
      </c>
      <c r="S33" s="74">
        <v>2.7900000000000001E-4</v>
      </c>
      <c r="T33" s="74">
        <v>2.8800000000000001E-4</v>
      </c>
      <c r="U33" s="74">
        <v>2.6699999999999998E-4</v>
      </c>
      <c r="V33" s="74">
        <v>2.7999999999999998E-4</v>
      </c>
      <c r="W33" s="74">
        <v>2.1499999999999999E-4</v>
      </c>
      <c r="X33" s="74">
        <v>3.1599999999999998E-4</v>
      </c>
      <c r="Y33" s="74">
        <v>2.5500000000000002E-4</v>
      </c>
      <c r="Z33" s="74">
        <v>0</v>
      </c>
      <c r="AA33" s="74">
        <v>-1.2799999999999999E-4</v>
      </c>
      <c r="AB33" s="74">
        <v>-4.4200000000000001E-4</v>
      </c>
      <c r="AC33" s="74">
        <v>-5.3200000000000003E-4</v>
      </c>
      <c r="AD33" s="74">
        <v>-3.4400000000000001E-4</v>
      </c>
      <c r="AE33" s="74">
        <v>-4.5899999999999999E-4</v>
      </c>
      <c r="AF33" s="74">
        <v>-5.6400000000000005E-4</v>
      </c>
      <c r="AG33" s="74">
        <v>-6.8499999999999995E-4</v>
      </c>
      <c r="AH33" s="74">
        <v>-8.1499999999999997E-4</v>
      </c>
      <c r="AI33" s="74">
        <v>-1.196E-3</v>
      </c>
      <c r="AJ33" s="74">
        <v>-1.3990000000000001E-3</v>
      </c>
      <c r="AK33" s="74">
        <v>-1.6659999999999999E-3</v>
      </c>
      <c r="AL33" s="74">
        <v>-1.7979999999999999E-3</v>
      </c>
    </row>
    <row r="34" spans="1:38" ht="12.75" customHeight="1" x14ac:dyDescent="0.2">
      <c r="A34" s="74">
        <v>-3.774E-3</v>
      </c>
      <c r="B34" s="74">
        <v>-3.1449999999999998E-3</v>
      </c>
      <c r="C34" s="74">
        <v>-2.4719999999999998E-3</v>
      </c>
      <c r="D34" s="74">
        <v>-1.9870000000000001E-3</v>
      </c>
      <c r="E34" s="74">
        <v>-1.627E-3</v>
      </c>
      <c r="F34" s="74">
        <v>-1.4959999999999999E-3</v>
      </c>
      <c r="G34" s="74">
        <v>-1.2359999999999999E-3</v>
      </c>
      <c r="H34" s="74">
        <v>-1.217E-3</v>
      </c>
      <c r="I34" s="74">
        <v>-1.003E-3</v>
      </c>
      <c r="J34" s="74">
        <v>-7.7800000000000005E-4</v>
      </c>
      <c r="K34" s="74">
        <v>-6.2100000000000002E-4</v>
      </c>
      <c r="L34" s="74">
        <v>-4.3300000000000001E-4</v>
      </c>
      <c r="M34" s="74">
        <v>-1.7799999999999999E-4</v>
      </c>
      <c r="N34" s="74">
        <v>-4.3999999999999999E-5</v>
      </c>
      <c r="O34" s="74">
        <v>9.6000000000000002E-5</v>
      </c>
      <c r="P34" s="74">
        <v>1.56E-4</v>
      </c>
      <c r="Q34" s="74">
        <v>2.1699999999999999E-4</v>
      </c>
      <c r="R34" s="74">
        <v>1.1900000000000001E-4</v>
      </c>
      <c r="S34" s="74">
        <v>1.2E-4</v>
      </c>
      <c r="T34" s="74">
        <v>1.36E-4</v>
      </c>
      <c r="U34" s="74">
        <v>1.4899999999999999E-4</v>
      </c>
      <c r="V34" s="74">
        <v>2.0799999999999999E-4</v>
      </c>
      <c r="W34" s="74">
        <v>1.45E-4</v>
      </c>
      <c r="X34" s="74">
        <v>2.7500000000000002E-4</v>
      </c>
      <c r="Y34" s="74">
        <v>1.2E-4</v>
      </c>
      <c r="Z34" s="74">
        <v>0</v>
      </c>
      <c r="AA34" s="74">
        <v>-7.4999999999999993E-5</v>
      </c>
      <c r="AB34" s="74">
        <v>-3.4499999999999998E-4</v>
      </c>
      <c r="AC34" s="74">
        <v>-4.0400000000000001E-4</v>
      </c>
      <c r="AD34" s="74">
        <v>-2.6699999999999998E-4</v>
      </c>
      <c r="AE34" s="74">
        <v>-2.7500000000000002E-4</v>
      </c>
      <c r="AF34" s="74">
        <v>-3.6600000000000001E-4</v>
      </c>
      <c r="AG34" s="74">
        <v>-4.3399999999999998E-4</v>
      </c>
      <c r="AH34" s="74">
        <v>-6.9099999999999999E-4</v>
      </c>
      <c r="AI34" s="74">
        <v>-1.0009999999999999E-3</v>
      </c>
      <c r="AJ34" s="74">
        <v>-1.1479999999999999E-3</v>
      </c>
      <c r="AK34" s="74">
        <v>-1.421E-3</v>
      </c>
      <c r="AL34" s="74">
        <v>-1.583E-3</v>
      </c>
    </row>
    <row r="35" spans="1:38" ht="12.75" customHeight="1" x14ac:dyDescent="0.2">
      <c r="A35" s="74">
        <v>-3.9659999999999999E-3</v>
      </c>
      <c r="B35" s="74">
        <v>-3.3409999999999998E-3</v>
      </c>
      <c r="C35" s="74">
        <v>-2.7000000000000001E-3</v>
      </c>
      <c r="D35" s="74">
        <v>-2.1970000000000002E-3</v>
      </c>
      <c r="E35" s="74">
        <v>-1.823E-3</v>
      </c>
      <c r="F35" s="74">
        <v>-1.6570000000000001E-3</v>
      </c>
      <c r="G35" s="74">
        <v>-1.4139999999999999E-3</v>
      </c>
      <c r="H35" s="74">
        <v>-1.3140000000000001E-3</v>
      </c>
      <c r="I35" s="74">
        <v>-1.1050000000000001E-3</v>
      </c>
      <c r="J35" s="74">
        <v>-9.9599999999999992E-4</v>
      </c>
      <c r="K35" s="74">
        <v>-7.2900000000000005E-4</v>
      </c>
      <c r="L35" s="74">
        <v>-5.8E-4</v>
      </c>
      <c r="M35" s="74">
        <v>-3.5500000000000001E-4</v>
      </c>
      <c r="N35" s="74">
        <v>-1.6799999999999999E-4</v>
      </c>
      <c r="O35" s="74">
        <v>-6.6000000000000005E-5</v>
      </c>
      <c r="P35" s="74">
        <v>7.1000000000000005E-5</v>
      </c>
      <c r="Q35" s="74">
        <v>3.1000000000000001E-5</v>
      </c>
      <c r="R35" s="74">
        <v>-6.7000000000000002E-5</v>
      </c>
      <c r="S35" s="74">
        <v>5.7000000000000003E-5</v>
      </c>
      <c r="T35" s="74">
        <v>1.8E-5</v>
      </c>
      <c r="U35" s="74">
        <v>3.0000000000000001E-5</v>
      </c>
      <c r="V35" s="74">
        <v>1.27E-4</v>
      </c>
      <c r="W35" s="74">
        <v>1.07E-4</v>
      </c>
      <c r="X35" s="74">
        <v>2.1000000000000001E-4</v>
      </c>
      <c r="Y35" s="74">
        <v>1.4799999999999999E-4</v>
      </c>
      <c r="Z35" s="74">
        <v>0</v>
      </c>
      <c r="AA35" s="74">
        <v>-6.7999999999999999E-5</v>
      </c>
      <c r="AB35" s="74">
        <v>-2.9100000000000003E-4</v>
      </c>
      <c r="AC35" s="74">
        <v>-3.0400000000000002E-4</v>
      </c>
      <c r="AD35" s="74">
        <v>-1.9799999999999999E-4</v>
      </c>
      <c r="AE35" s="74">
        <v>-1.21E-4</v>
      </c>
      <c r="AF35" s="74">
        <v>-1.7799999999999999E-4</v>
      </c>
      <c r="AG35" s="74">
        <v>-2.8200000000000002E-4</v>
      </c>
      <c r="AH35" s="74">
        <v>-4.7600000000000002E-4</v>
      </c>
      <c r="AI35" s="74">
        <v>-7.5600000000000005E-4</v>
      </c>
      <c r="AJ35" s="74">
        <v>-9.6400000000000001E-4</v>
      </c>
      <c r="AK35" s="74">
        <v>-1.2600000000000001E-3</v>
      </c>
      <c r="AL35" s="74">
        <v>-1.389E-3</v>
      </c>
    </row>
    <row r="36" spans="1:38" ht="12.75" customHeight="1" x14ac:dyDescent="0.2">
      <c r="A36" s="74">
        <v>-4.2509999999999996E-3</v>
      </c>
      <c r="B36" s="74">
        <v>-3.594E-3</v>
      </c>
      <c r="C36" s="74">
        <v>-2.9060000000000002E-3</v>
      </c>
      <c r="D36" s="74">
        <v>-2.3930000000000002E-3</v>
      </c>
      <c r="E36" s="74">
        <v>-2.0119999999999999E-3</v>
      </c>
      <c r="F36" s="74">
        <v>-1.835E-3</v>
      </c>
      <c r="G36" s="74">
        <v>-1.5839999999999999E-3</v>
      </c>
      <c r="H36" s="74">
        <v>-1.5009999999999999E-3</v>
      </c>
      <c r="I36" s="74">
        <v>-1.3060000000000001E-3</v>
      </c>
      <c r="J36" s="74">
        <v>-1.1559999999999999E-3</v>
      </c>
      <c r="K36" s="74">
        <v>-8.9800000000000004E-4</v>
      </c>
      <c r="L36" s="74">
        <v>-6.8900000000000005E-4</v>
      </c>
      <c r="M36" s="74">
        <v>-4.3199999999999998E-4</v>
      </c>
      <c r="N36" s="74">
        <v>-2.7999999999999998E-4</v>
      </c>
      <c r="O36" s="74">
        <v>-1.1400000000000001E-4</v>
      </c>
      <c r="P36" s="74">
        <v>-4.3999999999999999E-5</v>
      </c>
      <c r="Q36" s="74">
        <v>-1.5999999999999999E-5</v>
      </c>
      <c r="R36" s="74">
        <v>-1.2E-4</v>
      </c>
      <c r="S36" s="74">
        <v>-1.2999999999999999E-5</v>
      </c>
      <c r="T36" s="74">
        <v>-5.0000000000000004E-6</v>
      </c>
      <c r="U36" s="74">
        <v>3.0000000000000001E-6</v>
      </c>
      <c r="V36" s="74">
        <v>8.1000000000000004E-5</v>
      </c>
      <c r="W36" s="74">
        <v>8.5000000000000006E-5</v>
      </c>
      <c r="X36" s="74">
        <v>1.75E-4</v>
      </c>
      <c r="Y36" s="74">
        <v>1.21E-4</v>
      </c>
      <c r="Z36" s="74">
        <v>0</v>
      </c>
      <c r="AA36" s="74">
        <v>-3.4E-5</v>
      </c>
      <c r="AB36" s="74">
        <v>-2.04E-4</v>
      </c>
      <c r="AC36" s="74">
        <v>-2.4000000000000001E-4</v>
      </c>
      <c r="AD36" s="74">
        <v>-3.0000000000000001E-5</v>
      </c>
      <c r="AE36" s="74">
        <v>-1.9000000000000001E-5</v>
      </c>
      <c r="AF36" s="74">
        <v>-4.1E-5</v>
      </c>
      <c r="AG36" s="74">
        <v>-1.3100000000000001E-4</v>
      </c>
      <c r="AH36" s="74">
        <v>-3.1199999999999999E-4</v>
      </c>
      <c r="AI36" s="74">
        <v>-5.2300000000000003E-4</v>
      </c>
      <c r="AJ36" s="74">
        <v>-7.2499999999999995E-4</v>
      </c>
      <c r="AK36" s="74">
        <v>-1.054E-3</v>
      </c>
      <c r="AL36" s="74">
        <v>-1.173E-3</v>
      </c>
    </row>
    <row r="37" spans="1:38" ht="12.75" customHeight="1" x14ac:dyDescent="0.2">
      <c r="A37" s="74">
        <v>-4.5149999999999999E-3</v>
      </c>
      <c r="B37" s="74">
        <v>-3.8470000000000002E-3</v>
      </c>
      <c r="C37" s="74">
        <v>-3.1380000000000002E-3</v>
      </c>
      <c r="D37" s="74">
        <v>-2.6020000000000001E-3</v>
      </c>
      <c r="E37" s="74">
        <v>-2.2030000000000001E-3</v>
      </c>
      <c r="F37" s="74">
        <v>-2.0590000000000001E-3</v>
      </c>
      <c r="G37" s="74">
        <v>-1.768E-3</v>
      </c>
      <c r="H37" s="74">
        <v>-1.6739999999999999E-3</v>
      </c>
      <c r="I37" s="74">
        <v>-1.459E-3</v>
      </c>
      <c r="J37" s="74">
        <v>-1.2930000000000001E-3</v>
      </c>
      <c r="K37" s="74">
        <v>-1.0499999999999999E-3</v>
      </c>
      <c r="L37" s="74">
        <v>-8.4199999999999998E-4</v>
      </c>
      <c r="M37" s="74">
        <v>-5.6899999999999995E-4</v>
      </c>
      <c r="N37" s="74">
        <v>-4.4700000000000002E-4</v>
      </c>
      <c r="O37" s="74">
        <v>-2.4899999999999998E-4</v>
      </c>
      <c r="P37" s="74">
        <v>-1.5200000000000001E-4</v>
      </c>
      <c r="Q37" s="74">
        <v>-1.3899999999999999E-4</v>
      </c>
      <c r="R37" s="74">
        <v>-2.13E-4</v>
      </c>
      <c r="S37" s="74">
        <v>-1.08E-4</v>
      </c>
      <c r="T37" s="74">
        <v>-1.17E-4</v>
      </c>
      <c r="U37" s="74">
        <v>-4.6999999999999997E-5</v>
      </c>
      <c r="V37" s="74">
        <v>-1.9999999999999999E-6</v>
      </c>
      <c r="W37" s="74">
        <v>4.1E-5</v>
      </c>
      <c r="X37" s="74">
        <v>1.25E-4</v>
      </c>
      <c r="Y37" s="74">
        <v>6.9999999999999994E-5</v>
      </c>
      <c r="Z37" s="74">
        <v>0</v>
      </c>
      <c r="AA37" s="74">
        <v>-6.0999999999999999E-5</v>
      </c>
      <c r="AB37" s="74">
        <v>-1.6799999999999999E-4</v>
      </c>
      <c r="AC37" s="74">
        <v>-9.7E-5</v>
      </c>
      <c r="AD37" s="74">
        <v>2.0999999999999999E-5</v>
      </c>
      <c r="AE37" s="74">
        <v>5.1999999999999997E-5</v>
      </c>
      <c r="AF37" s="74">
        <v>3.4E-5</v>
      </c>
      <c r="AG37" s="74">
        <v>-1.2E-5</v>
      </c>
      <c r="AH37" s="74">
        <v>-1.6799999999999999E-4</v>
      </c>
      <c r="AI37" s="74">
        <v>-4.8899999999999996E-4</v>
      </c>
      <c r="AJ37" s="74">
        <v>-6.6600000000000003E-4</v>
      </c>
      <c r="AK37" s="74">
        <v>-8.8099999999999995E-4</v>
      </c>
      <c r="AL37" s="74">
        <v>-1.026E-3</v>
      </c>
    </row>
    <row r="38" spans="1:38" ht="12.75" customHeight="1" x14ac:dyDescent="0.2">
      <c r="A38" s="74">
        <v>-4.5659999999999997E-3</v>
      </c>
      <c r="B38" s="74">
        <v>-3.9069999999999999E-3</v>
      </c>
      <c r="C38" s="74">
        <v>-3.1960000000000001E-3</v>
      </c>
      <c r="D38" s="74">
        <v>-2.653E-3</v>
      </c>
      <c r="E38" s="74">
        <v>-2.287E-3</v>
      </c>
      <c r="F38" s="74">
        <v>-2.0899999999999998E-3</v>
      </c>
      <c r="G38" s="74">
        <v>-1.882E-3</v>
      </c>
      <c r="H38" s="74">
        <v>-1.7210000000000001E-3</v>
      </c>
      <c r="I38" s="74">
        <v>-1.5449999999999999E-3</v>
      </c>
      <c r="J38" s="74">
        <v>-1.3309999999999999E-3</v>
      </c>
      <c r="K38" s="74">
        <v>-1.0950000000000001E-3</v>
      </c>
      <c r="L38" s="74">
        <v>-8.5599999999999999E-4</v>
      </c>
      <c r="M38" s="74">
        <v>-6.0899999999999995E-4</v>
      </c>
      <c r="N38" s="74">
        <v>-4.2700000000000002E-4</v>
      </c>
      <c r="O38" s="74">
        <v>-2.8200000000000002E-4</v>
      </c>
      <c r="P38" s="74">
        <v>-2.2499999999999999E-4</v>
      </c>
      <c r="Q38" s="74">
        <v>-1.73E-4</v>
      </c>
      <c r="R38" s="74">
        <v>-2.13E-4</v>
      </c>
      <c r="S38" s="74">
        <v>-1.34E-4</v>
      </c>
      <c r="T38" s="74">
        <v>-1.65E-4</v>
      </c>
      <c r="U38" s="74">
        <v>-7.4999999999999993E-5</v>
      </c>
      <c r="V38" s="74">
        <v>-1.4E-5</v>
      </c>
      <c r="W38" s="74">
        <v>-2.0999999999999999E-5</v>
      </c>
      <c r="X38" s="74">
        <v>1.37E-4</v>
      </c>
      <c r="Y38" s="74">
        <v>1.0900000000000001E-4</v>
      </c>
      <c r="Z38" s="74">
        <v>0</v>
      </c>
      <c r="AA38" s="74">
        <v>1.8E-5</v>
      </c>
      <c r="AB38" s="74">
        <v>-9.2E-5</v>
      </c>
      <c r="AC38" s="74">
        <v>-9.9999999999999995E-7</v>
      </c>
      <c r="AD38" s="74">
        <v>2.04E-4</v>
      </c>
      <c r="AE38" s="74">
        <v>2.02E-4</v>
      </c>
      <c r="AF38" s="74">
        <v>2.5099999999999998E-4</v>
      </c>
      <c r="AG38" s="74">
        <v>1.65E-4</v>
      </c>
      <c r="AH38" s="74">
        <v>2.8E-5</v>
      </c>
      <c r="AI38" s="74">
        <v>-2.6200000000000003E-4</v>
      </c>
      <c r="AJ38" s="74">
        <v>-4.0000000000000002E-4</v>
      </c>
      <c r="AK38" s="74">
        <v>-7.0500000000000001E-4</v>
      </c>
      <c r="AL38" s="74">
        <v>-8.4999999999999995E-4</v>
      </c>
    </row>
    <row r="39" spans="1:38" ht="12.75" customHeight="1" x14ac:dyDescent="0.2">
      <c r="A39" s="74">
        <v>-4.7200000000000002E-3</v>
      </c>
      <c r="B39" s="74">
        <v>-4.0260000000000001E-3</v>
      </c>
      <c r="C39" s="74">
        <v>-3.307E-3</v>
      </c>
      <c r="D39" s="74">
        <v>-2.7669999999999999E-3</v>
      </c>
      <c r="E39" s="74">
        <v>-2.3579999999999999E-3</v>
      </c>
      <c r="F39" s="74">
        <v>-2.1679999999999998E-3</v>
      </c>
      <c r="G39" s="74">
        <v>-1.9170000000000001E-3</v>
      </c>
      <c r="H39" s="74">
        <v>-1.769E-3</v>
      </c>
      <c r="I39" s="74">
        <v>-1.5590000000000001E-3</v>
      </c>
      <c r="J39" s="74">
        <v>-1.353E-3</v>
      </c>
      <c r="K39" s="74">
        <v>-1.1329999999999999E-3</v>
      </c>
      <c r="L39" s="74">
        <v>-8.9899999999999995E-4</v>
      </c>
      <c r="M39" s="74">
        <v>-6.5099999999999999E-4</v>
      </c>
      <c r="N39" s="74">
        <v>-5.2300000000000003E-4</v>
      </c>
      <c r="O39" s="74">
        <v>-3.1300000000000002E-4</v>
      </c>
      <c r="P39" s="74">
        <v>-2.1499999999999999E-4</v>
      </c>
      <c r="Q39" s="74">
        <v>-2.03E-4</v>
      </c>
      <c r="R39" s="74">
        <v>-2.5799999999999998E-4</v>
      </c>
      <c r="S39" s="74">
        <v>-1.6200000000000001E-4</v>
      </c>
      <c r="T39" s="74">
        <v>-1.5899999999999999E-4</v>
      </c>
      <c r="U39" s="74">
        <v>-1.11E-4</v>
      </c>
      <c r="V39" s="74">
        <v>-5.1E-5</v>
      </c>
      <c r="W39" s="74">
        <v>-8.1000000000000004E-5</v>
      </c>
      <c r="X39" s="74">
        <v>6.0999999999999999E-5</v>
      </c>
      <c r="Y39" s="74">
        <v>1.12E-4</v>
      </c>
      <c r="Z39" s="74">
        <v>0</v>
      </c>
      <c r="AA39" s="74">
        <v>-6.9999999999999999E-6</v>
      </c>
      <c r="AB39" s="74">
        <v>-5.5000000000000002E-5</v>
      </c>
      <c r="AC39" s="74">
        <v>1.2999999999999999E-5</v>
      </c>
      <c r="AD39" s="74">
        <v>2.1699999999999999E-4</v>
      </c>
      <c r="AE39" s="74">
        <v>2.5000000000000001E-4</v>
      </c>
      <c r="AF39" s="74">
        <v>2.5900000000000001E-4</v>
      </c>
      <c r="AG39" s="74">
        <v>2.1000000000000001E-4</v>
      </c>
      <c r="AH39" s="74">
        <v>9.2999999999999997E-5</v>
      </c>
      <c r="AI39" s="74">
        <v>-1.7899999999999999E-4</v>
      </c>
      <c r="AJ39" s="74">
        <v>-3.3799999999999998E-4</v>
      </c>
      <c r="AK39" s="74">
        <v>-6.2200000000000005E-4</v>
      </c>
      <c r="AL39" s="74">
        <v>-7.5900000000000002E-4</v>
      </c>
    </row>
    <row r="40" spans="1:38" ht="12.75" customHeight="1" x14ac:dyDescent="0.2">
      <c r="A40" s="74">
        <v>-4.8510000000000003E-3</v>
      </c>
      <c r="B40" s="74">
        <v>-4.13E-3</v>
      </c>
      <c r="C40" s="74">
        <v>-3.3540000000000002E-3</v>
      </c>
      <c r="D40" s="74">
        <v>-2.82E-3</v>
      </c>
      <c r="E40" s="74">
        <v>-2.428E-3</v>
      </c>
      <c r="F40" s="74">
        <v>-2.2049999999999999E-3</v>
      </c>
      <c r="G40" s="74">
        <v>-1.9780000000000002E-3</v>
      </c>
      <c r="H40" s="74">
        <v>-1.828E-3</v>
      </c>
      <c r="I40" s="74">
        <v>-1.598E-3</v>
      </c>
      <c r="J40" s="74">
        <v>-1.3910000000000001E-3</v>
      </c>
      <c r="K40" s="74">
        <v>-1.142E-3</v>
      </c>
      <c r="L40" s="74">
        <v>-9.0300000000000005E-4</v>
      </c>
      <c r="M40" s="74">
        <v>-6.8000000000000005E-4</v>
      </c>
      <c r="N40" s="74">
        <v>-5.1199999999999998E-4</v>
      </c>
      <c r="O40" s="74">
        <v>-3.6499999999999998E-4</v>
      </c>
      <c r="P40" s="74">
        <v>-2.5700000000000001E-4</v>
      </c>
      <c r="Q40" s="74">
        <v>-2.0900000000000001E-4</v>
      </c>
      <c r="R40" s="74">
        <v>-2.4899999999999998E-4</v>
      </c>
      <c r="S40" s="74">
        <v>-2.0900000000000001E-4</v>
      </c>
      <c r="T40" s="74">
        <v>-1.76E-4</v>
      </c>
      <c r="U40" s="74">
        <v>-1.56E-4</v>
      </c>
      <c r="V40" s="74">
        <v>6.9999999999999999E-6</v>
      </c>
      <c r="W40" s="74">
        <v>-6.0000000000000002E-5</v>
      </c>
      <c r="X40" s="74">
        <v>6.7000000000000002E-5</v>
      </c>
      <c r="Y40" s="74">
        <v>6.3999999999999997E-5</v>
      </c>
      <c r="Z40" s="74">
        <v>0</v>
      </c>
      <c r="AA40" s="74">
        <v>3.6999999999999998E-5</v>
      </c>
      <c r="AB40" s="74">
        <v>-4.0000000000000003E-5</v>
      </c>
      <c r="AC40" s="74">
        <v>2.0999999999999999E-5</v>
      </c>
      <c r="AD40" s="74">
        <v>2.1900000000000001E-4</v>
      </c>
      <c r="AE40" s="74">
        <v>2.9799999999999998E-4</v>
      </c>
      <c r="AF40" s="74">
        <v>2.8899999999999998E-4</v>
      </c>
      <c r="AG40" s="74">
        <v>2.6800000000000001E-4</v>
      </c>
      <c r="AH40" s="74">
        <v>6.9999999999999994E-5</v>
      </c>
      <c r="AI40" s="74">
        <v>-1.7200000000000001E-4</v>
      </c>
      <c r="AJ40" s="74">
        <v>-2.92E-4</v>
      </c>
      <c r="AK40" s="74">
        <v>-5.6099999999999998E-4</v>
      </c>
      <c r="AL40" s="74">
        <v>-6.8900000000000005E-4</v>
      </c>
    </row>
    <row r="41" spans="1:38" ht="12.75" customHeight="1" x14ac:dyDescent="0.2">
      <c r="A41" s="74">
        <v>-5.0720000000000001E-3</v>
      </c>
      <c r="B41" s="74">
        <v>-4.3119999999999999E-3</v>
      </c>
      <c r="C41" s="74">
        <v>-3.493E-3</v>
      </c>
      <c r="D41" s="74">
        <v>-2.9269999999999999E-3</v>
      </c>
      <c r="E41" s="74">
        <v>-2.5019999999999999E-3</v>
      </c>
      <c r="F41" s="74">
        <v>-2.2659999999999998E-3</v>
      </c>
      <c r="G41" s="74">
        <v>-2.0209999999999998E-3</v>
      </c>
      <c r="H41" s="74">
        <v>-1.8730000000000001E-3</v>
      </c>
      <c r="I41" s="74">
        <v>-1.5889999999999999E-3</v>
      </c>
      <c r="J41" s="74">
        <v>-1.438E-3</v>
      </c>
      <c r="K41" s="74">
        <v>-1.1670000000000001E-3</v>
      </c>
      <c r="L41" s="74">
        <v>-9.5799999999999998E-4</v>
      </c>
      <c r="M41" s="74">
        <v>-6.6600000000000003E-4</v>
      </c>
      <c r="N41" s="74">
        <v>-5.0799999999999999E-4</v>
      </c>
      <c r="O41" s="74">
        <v>-3.1700000000000001E-4</v>
      </c>
      <c r="P41" s="74">
        <v>-3.2400000000000001E-4</v>
      </c>
      <c r="Q41" s="74">
        <v>-2.02E-4</v>
      </c>
      <c r="R41" s="74">
        <v>-2.3699999999999999E-4</v>
      </c>
      <c r="S41" s="74">
        <v>-1.73E-4</v>
      </c>
      <c r="T41" s="74">
        <v>-1.9699999999999999E-4</v>
      </c>
      <c r="U41" s="74">
        <v>-1.2400000000000001E-4</v>
      </c>
      <c r="V41" s="74">
        <v>-5.7000000000000003E-5</v>
      </c>
      <c r="W41" s="74">
        <v>-4.1999999999999998E-5</v>
      </c>
      <c r="X41" s="74">
        <v>9.5000000000000005E-5</v>
      </c>
      <c r="Y41" s="74">
        <v>8.6000000000000003E-5</v>
      </c>
      <c r="Z41" s="74">
        <v>0</v>
      </c>
      <c r="AA41" s="74">
        <v>6.0000000000000002E-5</v>
      </c>
      <c r="AB41" s="74">
        <v>1.5E-5</v>
      </c>
      <c r="AC41" s="74">
        <v>5.3000000000000001E-5</v>
      </c>
      <c r="AD41" s="74">
        <v>2.6600000000000001E-4</v>
      </c>
      <c r="AE41" s="74">
        <v>2.9E-4</v>
      </c>
      <c r="AF41" s="74">
        <v>3.3100000000000002E-4</v>
      </c>
      <c r="AG41" s="74">
        <v>3.1599999999999998E-4</v>
      </c>
      <c r="AH41" s="74">
        <v>1.54E-4</v>
      </c>
      <c r="AI41" s="74">
        <v>-7.8999999999999996E-5</v>
      </c>
      <c r="AJ41" s="74">
        <v>-2.1000000000000001E-4</v>
      </c>
      <c r="AK41" s="74">
        <v>-4.8500000000000003E-4</v>
      </c>
      <c r="AL41" s="74">
        <v>-6.0599999999999998E-4</v>
      </c>
    </row>
    <row r="42" spans="1:38" ht="12.75" customHeight="1" x14ac:dyDescent="0.2">
      <c r="A42" s="74">
        <v>-5.411E-3</v>
      </c>
      <c r="B42" s="74">
        <v>-4.5849999999999997E-3</v>
      </c>
      <c r="C42" s="74">
        <v>-3.7100000000000002E-3</v>
      </c>
      <c r="D42" s="74">
        <v>-3.1289999999999998E-3</v>
      </c>
      <c r="E42" s="74">
        <v>-2.6819999999999999E-3</v>
      </c>
      <c r="F42" s="74">
        <v>-2.4740000000000001E-3</v>
      </c>
      <c r="G42" s="74">
        <v>-2.1970000000000002E-3</v>
      </c>
      <c r="H42" s="74">
        <v>-1.9959999999999999E-3</v>
      </c>
      <c r="I42" s="74">
        <v>-1.7700000000000001E-3</v>
      </c>
      <c r="J42" s="74">
        <v>-1.567E-3</v>
      </c>
      <c r="K42" s="74">
        <v>-1.266E-3</v>
      </c>
      <c r="L42" s="74">
        <v>-9.9599999999999992E-4</v>
      </c>
      <c r="M42" s="74">
        <v>-7.4100000000000001E-4</v>
      </c>
      <c r="N42" s="74">
        <v>-6.1399999999999996E-4</v>
      </c>
      <c r="O42" s="74">
        <v>-4.2999999999999999E-4</v>
      </c>
      <c r="P42" s="74">
        <v>-3.0899999999999998E-4</v>
      </c>
      <c r="Q42" s="74">
        <v>-2.6600000000000001E-4</v>
      </c>
      <c r="R42" s="74">
        <v>-3.2400000000000001E-4</v>
      </c>
      <c r="S42" s="74">
        <v>-2.6899999999999998E-4</v>
      </c>
      <c r="T42" s="74">
        <v>-2.4499999999999999E-4</v>
      </c>
      <c r="U42" s="74">
        <v>-1.8599999999999999E-4</v>
      </c>
      <c r="V42" s="74">
        <v>-1.2799999999999999E-4</v>
      </c>
      <c r="W42" s="74">
        <v>-1.26E-4</v>
      </c>
      <c r="X42" s="74">
        <v>1.1E-5</v>
      </c>
      <c r="Y42" s="74">
        <v>3.6999999999999998E-5</v>
      </c>
      <c r="Z42" s="74">
        <v>0</v>
      </c>
      <c r="AA42" s="74">
        <v>5.1E-5</v>
      </c>
      <c r="AB42" s="74">
        <v>-1.2999999999999999E-5</v>
      </c>
      <c r="AC42" s="74">
        <v>2.5999999999999998E-5</v>
      </c>
      <c r="AD42" s="74">
        <v>2.23E-4</v>
      </c>
      <c r="AE42" s="74">
        <v>2.8400000000000002E-4</v>
      </c>
      <c r="AF42" s="74">
        <v>3.1700000000000001E-4</v>
      </c>
      <c r="AG42" s="74">
        <v>2.4000000000000001E-4</v>
      </c>
      <c r="AH42" s="74">
        <v>1.3799999999999999E-4</v>
      </c>
      <c r="AI42" s="74">
        <v>-9.3999999999999994E-5</v>
      </c>
      <c r="AJ42" s="74">
        <v>-1.85E-4</v>
      </c>
      <c r="AK42" s="74">
        <v>-4.7100000000000001E-4</v>
      </c>
      <c r="AL42" s="74">
        <v>-6.4000000000000005E-4</v>
      </c>
    </row>
    <row r="43" spans="1:38" ht="12.75" customHeight="1" x14ac:dyDescent="0.2">
      <c r="A43" s="74">
        <v>-5.6550000000000003E-3</v>
      </c>
      <c r="B43" s="74">
        <v>-4.7850000000000002E-3</v>
      </c>
      <c r="C43" s="74">
        <v>-3.8579999999999999E-3</v>
      </c>
      <c r="D43" s="74">
        <v>-3.225E-3</v>
      </c>
      <c r="E43" s="74">
        <v>-2.748E-3</v>
      </c>
      <c r="F43" s="74">
        <v>-2.5049999999999998E-3</v>
      </c>
      <c r="G43" s="74">
        <v>-2.2209999999999999E-3</v>
      </c>
      <c r="H43" s="74">
        <v>-2.0409999999999998E-3</v>
      </c>
      <c r="I43" s="74">
        <v>-1.776E-3</v>
      </c>
      <c r="J43" s="74">
        <v>-1.5690000000000001E-3</v>
      </c>
      <c r="K43" s="74">
        <v>-1.263E-3</v>
      </c>
      <c r="L43" s="74">
        <v>-1.01E-3</v>
      </c>
      <c r="M43" s="74">
        <v>-7.4700000000000005E-4</v>
      </c>
      <c r="N43" s="74">
        <v>-5.5900000000000004E-4</v>
      </c>
      <c r="O43" s="74">
        <v>-4.15E-4</v>
      </c>
      <c r="P43" s="74">
        <v>-3.3300000000000002E-4</v>
      </c>
      <c r="Q43" s="74">
        <v>-2.5700000000000001E-4</v>
      </c>
      <c r="R43" s="74">
        <v>-3.2200000000000002E-4</v>
      </c>
      <c r="S43" s="74">
        <v>-2.1699999999999999E-4</v>
      </c>
      <c r="T43" s="74">
        <v>-2.3900000000000001E-4</v>
      </c>
      <c r="U43" s="74">
        <v>-1.9799999999999999E-4</v>
      </c>
      <c r="V43" s="74">
        <v>-1.16E-4</v>
      </c>
      <c r="W43" s="74">
        <v>-7.6000000000000004E-5</v>
      </c>
      <c r="X43" s="74">
        <v>2.0000000000000002E-5</v>
      </c>
      <c r="Y43" s="74">
        <v>3.0000000000000001E-5</v>
      </c>
      <c r="Z43" s="74">
        <v>0</v>
      </c>
      <c r="AA43" s="74">
        <v>2.5000000000000001E-5</v>
      </c>
      <c r="AB43" s="74">
        <v>-1.1E-5</v>
      </c>
      <c r="AC43" s="74">
        <v>5.7000000000000003E-5</v>
      </c>
      <c r="AD43" s="74">
        <v>2.6699999999999998E-4</v>
      </c>
      <c r="AE43" s="74">
        <v>2.6499999999999999E-4</v>
      </c>
      <c r="AF43" s="74">
        <v>2.9300000000000002E-4</v>
      </c>
      <c r="AG43" s="74">
        <v>2.5399999999999999E-4</v>
      </c>
      <c r="AH43" s="74">
        <v>1.3200000000000001E-4</v>
      </c>
      <c r="AI43" s="74">
        <v>-7.2000000000000002E-5</v>
      </c>
      <c r="AJ43" s="74">
        <v>-2.1599999999999999E-4</v>
      </c>
      <c r="AK43" s="74">
        <v>-4.4499999999999997E-4</v>
      </c>
      <c r="AL43" s="74">
        <v>-6.0599999999999998E-4</v>
      </c>
    </row>
    <row r="44" spans="1:38" ht="12.75" customHeight="1" x14ac:dyDescent="0.2">
      <c r="A44" s="74">
        <v>-4.287E-3</v>
      </c>
      <c r="B44" s="74">
        <v>-3.7399999999999998E-3</v>
      </c>
      <c r="C44" s="74">
        <v>-3.1359999999999999E-3</v>
      </c>
      <c r="D44" s="74">
        <v>-2.624E-3</v>
      </c>
      <c r="E44" s="74">
        <v>-2.2279999999999999E-3</v>
      </c>
      <c r="F44" s="74">
        <v>-2.0100000000000001E-3</v>
      </c>
      <c r="G44" s="74">
        <v>-1.753E-3</v>
      </c>
      <c r="H44" s="74">
        <v>-1.5820000000000001E-3</v>
      </c>
      <c r="I44" s="74">
        <v>-1.364E-3</v>
      </c>
      <c r="J44" s="74">
        <v>-1.1820000000000001E-3</v>
      </c>
      <c r="K44" s="74">
        <v>-9.8200000000000002E-4</v>
      </c>
      <c r="L44" s="74">
        <v>-7.8399999999999997E-4</v>
      </c>
      <c r="M44" s="74">
        <v>-5.1500000000000005E-4</v>
      </c>
      <c r="N44" s="74">
        <v>-3.2000000000000003E-4</v>
      </c>
      <c r="O44" s="74">
        <v>-1.7799999999999999E-4</v>
      </c>
      <c r="P44" s="74">
        <v>-8.6000000000000003E-5</v>
      </c>
      <c r="Q44" s="74">
        <v>7.9999999999999996E-6</v>
      </c>
      <c r="R44" s="74">
        <v>-2.1999999999999999E-5</v>
      </c>
      <c r="S44" s="74">
        <v>6.9999999999999994E-5</v>
      </c>
      <c r="T44" s="74">
        <v>3.0000000000000001E-6</v>
      </c>
      <c r="U44" s="74">
        <v>7.8999999999999996E-5</v>
      </c>
      <c r="V44" s="74">
        <v>1.4100000000000001E-4</v>
      </c>
      <c r="W44" s="74">
        <v>1.3899999999999999E-4</v>
      </c>
      <c r="X44" s="74">
        <v>2.32E-4</v>
      </c>
      <c r="Y44" s="74">
        <v>2.0599999999999999E-4</v>
      </c>
      <c r="Z44" s="74">
        <v>0</v>
      </c>
      <c r="AA44" s="74">
        <v>-1.6699999999999999E-4</v>
      </c>
      <c r="AB44" s="74">
        <v>-3.4499999999999998E-4</v>
      </c>
      <c r="AC44" s="74">
        <v>-4.2499999999999998E-4</v>
      </c>
      <c r="AD44" s="74">
        <v>-3.1199999999999999E-4</v>
      </c>
      <c r="AE44" s="74">
        <v>-3.8299999999999999E-4</v>
      </c>
      <c r="AF44" s="74">
        <v>-4.26E-4</v>
      </c>
      <c r="AG44" s="74">
        <v>-5.1699999999999999E-4</v>
      </c>
      <c r="AH44" s="74">
        <v>-6.4000000000000005E-4</v>
      </c>
      <c r="AI44" s="74">
        <v>-8.2100000000000001E-4</v>
      </c>
      <c r="AJ44" s="74">
        <v>-9.5799999999999998E-4</v>
      </c>
      <c r="AK44" s="74">
        <v>-1.127E-3</v>
      </c>
      <c r="AL44" s="74">
        <v>-1.145E-3</v>
      </c>
    </row>
    <row r="45" spans="1:38" ht="12.75" customHeight="1" x14ac:dyDescent="0.2">
      <c r="A45" s="74">
        <v>-4.4759999999999999E-3</v>
      </c>
      <c r="B45" s="74">
        <v>-3.9110000000000004E-3</v>
      </c>
      <c r="C45" s="74">
        <v>-3.3249999999999998E-3</v>
      </c>
      <c r="D45" s="74">
        <v>-2.8500000000000001E-3</v>
      </c>
      <c r="E45" s="74">
        <v>-2.4350000000000001E-3</v>
      </c>
      <c r="F45" s="74">
        <v>-2.202E-3</v>
      </c>
      <c r="G45" s="74">
        <v>-1.952E-3</v>
      </c>
      <c r="H45" s="74">
        <v>-1.8209999999999999E-3</v>
      </c>
      <c r="I45" s="74">
        <v>-1.606E-3</v>
      </c>
      <c r="J45" s="74">
        <v>-1.3960000000000001E-3</v>
      </c>
      <c r="K45" s="74">
        <v>-1.1640000000000001E-3</v>
      </c>
      <c r="L45" s="74">
        <v>-9.4899999999999997E-4</v>
      </c>
      <c r="M45" s="74">
        <v>-6.5399999999999996E-4</v>
      </c>
      <c r="N45" s="74">
        <v>-4.9100000000000001E-4</v>
      </c>
      <c r="O45" s="74">
        <v>-3.2499999999999999E-4</v>
      </c>
      <c r="P45" s="74">
        <v>-2.2699999999999999E-4</v>
      </c>
      <c r="Q45" s="74">
        <v>-1.3300000000000001E-4</v>
      </c>
      <c r="R45" s="74">
        <v>-1.85E-4</v>
      </c>
      <c r="S45" s="74">
        <v>-6.6000000000000005E-5</v>
      </c>
      <c r="T45" s="74">
        <v>-8.3999999999999995E-5</v>
      </c>
      <c r="U45" s="74">
        <v>-3.0000000000000001E-6</v>
      </c>
      <c r="V45" s="74">
        <v>5.5000000000000002E-5</v>
      </c>
      <c r="W45" s="74">
        <v>5.0000000000000004E-6</v>
      </c>
      <c r="X45" s="74">
        <v>1.7000000000000001E-4</v>
      </c>
      <c r="Y45" s="74">
        <v>1.45E-4</v>
      </c>
      <c r="Z45" s="74">
        <v>0</v>
      </c>
      <c r="AA45" s="74">
        <v>-1.54E-4</v>
      </c>
      <c r="AB45" s="74">
        <v>-3.39E-4</v>
      </c>
      <c r="AC45" s="74">
        <v>-3.6400000000000001E-4</v>
      </c>
      <c r="AD45" s="74">
        <v>-2.3000000000000001E-4</v>
      </c>
      <c r="AE45" s="74">
        <v>-3.0699999999999998E-4</v>
      </c>
      <c r="AF45" s="74">
        <v>-2.9100000000000003E-4</v>
      </c>
      <c r="AG45" s="74">
        <v>-3.3100000000000002E-4</v>
      </c>
      <c r="AH45" s="74">
        <v>-4.84E-4</v>
      </c>
      <c r="AI45" s="74">
        <v>-7.1000000000000002E-4</v>
      </c>
      <c r="AJ45" s="74">
        <v>-8.0599999999999997E-4</v>
      </c>
      <c r="AK45" s="74">
        <v>-9.8200000000000002E-4</v>
      </c>
      <c r="AL45" s="74">
        <v>-1.0020000000000001E-3</v>
      </c>
    </row>
    <row r="46" spans="1:38" ht="12.75" customHeight="1" x14ac:dyDescent="0.2">
      <c r="A46" s="74">
        <v>-4.6779999999999999E-3</v>
      </c>
      <c r="B46" s="74">
        <v>-4.1310000000000001E-3</v>
      </c>
      <c r="C46" s="74">
        <v>-3.5490000000000001E-3</v>
      </c>
      <c r="D46" s="74">
        <v>-3.042E-3</v>
      </c>
      <c r="E46" s="74">
        <v>-2.643E-3</v>
      </c>
      <c r="F46" s="74">
        <v>-2.4390000000000002E-3</v>
      </c>
      <c r="G46" s="74">
        <v>-2.153E-3</v>
      </c>
      <c r="H46" s="74">
        <v>-1.9889999999999999E-3</v>
      </c>
      <c r="I46" s="74">
        <v>-1.7910000000000001E-3</v>
      </c>
      <c r="J46" s="74">
        <v>-1.567E-3</v>
      </c>
      <c r="K46" s="74">
        <v>-1.3190000000000001E-3</v>
      </c>
      <c r="L46" s="74">
        <v>-1.111E-3</v>
      </c>
      <c r="M46" s="74">
        <v>-8.1700000000000002E-4</v>
      </c>
      <c r="N46" s="74">
        <v>-6.5899999999999997E-4</v>
      </c>
      <c r="O46" s="74">
        <v>-4.5100000000000001E-4</v>
      </c>
      <c r="P46" s="74">
        <v>-3.1399999999999999E-4</v>
      </c>
      <c r="Q46" s="74">
        <v>-2.3900000000000001E-4</v>
      </c>
      <c r="R46" s="74">
        <v>-2.42E-4</v>
      </c>
      <c r="S46" s="74">
        <v>-1.66E-4</v>
      </c>
      <c r="T46" s="74">
        <v>-1.4899999999999999E-4</v>
      </c>
      <c r="U46" s="74">
        <v>-9.1000000000000003E-5</v>
      </c>
      <c r="V46" s="74">
        <v>3.9999999999999998E-6</v>
      </c>
      <c r="W46" s="74">
        <v>-1.7E-5</v>
      </c>
      <c r="X46" s="74">
        <v>1.03E-4</v>
      </c>
      <c r="Y46" s="74">
        <v>1.15E-4</v>
      </c>
      <c r="Z46" s="74">
        <v>0</v>
      </c>
      <c r="AA46" s="74">
        <v>-9.2999999999999997E-5</v>
      </c>
      <c r="AB46" s="74">
        <v>-2.5300000000000002E-4</v>
      </c>
      <c r="AC46" s="74">
        <v>-2.4699999999999999E-4</v>
      </c>
      <c r="AD46" s="74">
        <v>-1.2300000000000001E-4</v>
      </c>
      <c r="AE46" s="74">
        <v>-1.2300000000000001E-4</v>
      </c>
      <c r="AF46" s="74">
        <v>-1.16E-4</v>
      </c>
      <c r="AG46" s="74">
        <v>-1.84E-4</v>
      </c>
      <c r="AH46" s="74">
        <v>-2.9300000000000002E-4</v>
      </c>
      <c r="AI46" s="74">
        <v>-4.5100000000000001E-4</v>
      </c>
      <c r="AJ46" s="74">
        <v>-5.8100000000000003E-4</v>
      </c>
      <c r="AK46" s="74">
        <v>-7.7499999999999997E-4</v>
      </c>
      <c r="AL46" s="74">
        <v>-8.0500000000000005E-4</v>
      </c>
    </row>
    <row r="47" spans="1:38" ht="12.75" customHeight="1" x14ac:dyDescent="0.2">
      <c r="A47" s="74">
        <v>-4.9090000000000002E-3</v>
      </c>
      <c r="B47" s="74">
        <v>-4.3400000000000001E-3</v>
      </c>
      <c r="C47" s="74">
        <v>-3.7369999999999999E-3</v>
      </c>
      <c r="D47" s="74">
        <v>-3.2429999999999998E-3</v>
      </c>
      <c r="E47" s="74">
        <v>-2.8389999999999999E-3</v>
      </c>
      <c r="F47" s="74">
        <v>-2.6310000000000001E-3</v>
      </c>
      <c r="G47" s="74">
        <v>-2.3649999999999999E-3</v>
      </c>
      <c r="H47" s="74">
        <v>-2.2009999999999998E-3</v>
      </c>
      <c r="I47" s="74">
        <v>-1.9689999999999998E-3</v>
      </c>
      <c r="J47" s="74">
        <v>-1.789E-3</v>
      </c>
      <c r="K47" s="74">
        <v>-1.5460000000000001E-3</v>
      </c>
      <c r="L47" s="74">
        <v>-1.297E-3</v>
      </c>
      <c r="M47" s="74">
        <v>-1.0020000000000001E-3</v>
      </c>
      <c r="N47" s="74">
        <v>-7.6000000000000004E-4</v>
      </c>
      <c r="O47" s="74">
        <v>-5.7200000000000003E-4</v>
      </c>
      <c r="P47" s="74">
        <v>-4.4999999999999999E-4</v>
      </c>
      <c r="Q47" s="74">
        <v>-3.4499999999999998E-4</v>
      </c>
      <c r="R47" s="74">
        <v>-3.9300000000000001E-4</v>
      </c>
      <c r="S47" s="74">
        <v>-3.0699999999999998E-4</v>
      </c>
      <c r="T47" s="74">
        <v>-2.4499999999999999E-4</v>
      </c>
      <c r="U47" s="74">
        <v>-1.4999999999999999E-4</v>
      </c>
      <c r="V47" s="74">
        <v>-7.2000000000000002E-5</v>
      </c>
      <c r="W47" s="74">
        <v>-4.8000000000000001E-5</v>
      </c>
      <c r="X47" s="74">
        <v>6.4999999999999994E-5</v>
      </c>
      <c r="Y47" s="74">
        <v>1.1E-4</v>
      </c>
      <c r="Z47" s="74">
        <v>0</v>
      </c>
      <c r="AA47" s="74">
        <v>-5.8999999999999998E-5</v>
      </c>
      <c r="AB47" s="74">
        <v>-1.45E-4</v>
      </c>
      <c r="AC47" s="74">
        <v>-9.0000000000000006E-5</v>
      </c>
      <c r="AD47" s="74">
        <v>1.01E-4</v>
      </c>
      <c r="AE47" s="74">
        <v>1.44E-4</v>
      </c>
      <c r="AF47" s="74">
        <v>1.2999999999999999E-4</v>
      </c>
      <c r="AG47" s="74">
        <v>9.2E-5</v>
      </c>
      <c r="AH47" s="74">
        <v>-3.3000000000000003E-5</v>
      </c>
      <c r="AI47" s="74">
        <v>-2.14E-4</v>
      </c>
      <c r="AJ47" s="74">
        <v>-3.3500000000000001E-4</v>
      </c>
      <c r="AK47" s="74">
        <v>-5.3200000000000003E-4</v>
      </c>
      <c r="AL47" s="74">
        <v>-5.4500000000000002E-4</v>
      </c>
    </row>
    <row r="48" spans="1:38" ht="12.75" customHeight="1" x14ac:dyDescent="0.2">
      <c r="A48" s="74">
        <v>-5.1919999999999996E-3</v>
      </c>
      <c r="B48" s="74">
        <v>-4.5950000000000001E-3</v>
      </c>
      <c r="C48" s="74">
        <v>-4.0010000000000002E-3</v>
      </c>
      <c r="D48" s="74">
        <v>-3.5000000000000001E-3</v>
      </c>
      <c r="E48" s="74">
        <v>-3.101E-3</v>
      </c>
      <c r="F48" s="74">
        <v>-2.8679999999999999E-3</v>
      </c>
      <c r="G48" s="74">
        <v>-2.6020000000000001E-3</v>
      </c>
      <c r="H48" s="74">
        <v>-2.447E-3</v>
      </c>
      <c r="I48" s="74">
        <v>-2.1930000000000001E-3</v>
      </c>
      <c r="J48" s="74">
        <v>-1.9789999999999999E-3</v>
      </c>
      <c r="K48" s="74">
        <v>-1.72E-3</v>
      </c>
      <c r="L48" s="74">
        <v>-1.4760000000000001E-3</v>
      </c>
      <c r="M48" s="74">
        <v>-1.1800000000000001E-3</v>
      </c>
      <c r="N48" s="74">
        <v>-9.1600000000000004E-4</v>
      </c>
      <c r="O48" s="74">
        <v>-7.4200000000000004E-4</v>
      </c>
      <c r="P48" s="74">
        <v>-5.8299999999999997E-4</v>
      </c>
      <c r="Q48" s="74">
        <v>-4.9299999999999995E-4</v>
      </c>
      <c r="R48" s="74">
        <v>-4.6500000000000003E-4</v>
      </c>
      <c r="S48" s="74">
        <v>-3.5E-4</v>
      </c>
      <c r="T48" s="74">
        <v>-3.4000000000000002E-4</v>
      </c>
      <c r="U48" s="74">
        <v>-2.52E-4</v>
      </c>
      <c r="V48" s="74">
        <v>-1.06E-4</v>
      </c>
      <c r="W48" s="74">
        <v>-1.01E-4</v>
      </c>
      <c r="X48" s="74">
        <v>5.7000000000000003E-5</v>
      </c>
      <c r="Y48" s="74">
        <v>1.05E-4</v>
      </c>
      <c r="Z48" s="74">
        <v>0</v>
      </c>
      <c r="AA48" s="74">
        <v>2.0999999999999999E-5</v>
      </c>
      <c r="AB48" s="74">
        <v>-8.0000000000000007E-5</v>
      </c>
      <c r="AC48" s="74">
        <v>6.6000000000000005E-5</v>
      </c>
      <c r="AD48" s="74">
        <v>2.1900000000000001E-4</v>
      </c>
      <c r="AE48" s="74">
        <v>3.3E-4</v>
      </c>
      <c r="AF48" s="74">
        <v>3.2499999999999999E-4</v>
      </c>
      <c r="AG48" s="74">
        <v>3.0299999999999999E-4</v>
      </c>
      <c r="AH48" s="74">
        <v>1.73E-4</v>
      </c>
      <c r="AI48" s="74">
        <v>2.0000000000000002E-5</v>
      </c>
      <c r="AJ48" s="74">
        <v>-8.2999999999999998E-5</v>
      </c>
      <c r="AK48" s="74">
        <v>-2.7700000000000001E-4</v>
      </c>
      <c r="AL48" s="74">
        <v>-3.5500000000000001E-4</v>
      </c>
    </row>
    <row r="49" spans="1:38" ht="12.75" customHeight="1" x14ac:dyDescent="0.2">
      <c r="A49" s="74">
        <v>-5.4999999999999997E-3</v>
      </c>
      <c r="B49" s="74">
        <v>-4.8780000000000004E-3</v>
      </c>
      <c r="C49" s="74">
        <v>-4.2859999999999999E-3</v>
      </c>
      <c r="D49" s="74">
        <v>-3.7620000000000002E-3</v>
      </c>
      <c r="E49" s="74">
        <v>-3.3509999999999998E-3</v>
      </c>
      <c r="F49" s="74">
        <v>-3.0860000000000002E-3</v>
      </c>
      <c r="G49" s="74">
        <v>-2.8349999999999998E-3</v>
      </c>
      <c r="H49" s="74">
        <v>-2.679E-3</v>
      </c>
      <c r="I49" s="74">
        <v>-2.405E-3</v>
      </c>
      <c r="J49" s="74">
        <v>-2.2139999999999998E-3</v>
      </c>
      <c r="K49" s="74">
        <v>-1.9139999999999999E-3</v>
      </c>
      <c r="L49" s="74">
        <v>-1.678E-3</v>
      </c>
      <c r="M49" s="74">
        <v>-1.3320000000000001E-3</v>
      </c>
      <c r="N49" s="74">
        <v>-1.0989999999999999E-3</v>
      </c>
      <c r="O49" s="74">
        <v>-9.0200000000000002E-4</v>
      </c>
      <c r="P49" s="74">
        <v>-7.1699999999999997E-4</v>
      </c>
      <c r="Q49" s="74">
        <v>-6.11E-4</v>
      </c>
      <c r="R49" s="74">
        <v>-5.7600000000000001E-4</v>
      </c>
      <c r="S49" s="74">
        <v>-4.7699999999999999E-4</v>
      </c>
      <c r="T49" s="74">
        <v>-4.0700000000000003E-4</v>
      </c>
      <c r="U49" s="74">
        <v>-3.2899999999999997E-4</v>
      </c>
      <c r="V49" s="74">
        <v>-1.9799999999999999E-4</v>
      </c>
      <c r="W49" s="74">
        <v>-1.7200000000000001E-4</v>
      </c>
      <c r="X49" s="74">
        <v>3.6999999999999998E-5</v>
      </c>
      <c r="Y49" s="74">
        <v>2.8E-5</v>
      </c>
      <c r="Z49" s="74">
        <v>0</v>
      </c>
      <c r="AA49" s="74">
        <v>4.6E-5</v>
      </c>
      <c r="AB49" s="74">
        <v>6.0000000000000002E-5</v>
      </c>
      <c r="AC49" s="74">
        <v>1.9000000000000001E-4</v>
      </c>
      <c r="AD49" s="74">
        <v>4.08E-4</v>
      </c>
      <c r="AE49" s="74">
        <v>4.6900000000000002E-4</v>
      </c>
      <c r="AF49" s="74">
        <v>5.2999999999999998E-4</v>
      </c>
      <c r="AG49" s="74">
        <v>5.13E-4</v>
      </c>
      <c r="AH49" s="74">
        <v>4.0499999999999998E-4</v>
      </c>
      <c r="AI49" s="74">
        <v>2.24E-4</v>
      </c>
      <c r="AJ49" s="74">
        <v>1.17E-4</v>
      </c>
      <c r="AK49" s="74">
        <v>-6.9999999999999994E-5</v>
      </c>
      <c r="AL49" s="74">
        <v>-1.25E-4</v>
      </c>
    </row>
    <row r="50" spans="1:38" ht="12.75" customHeight="1" x14ac:dyDescent="0.2">
      <c r="A50" s="74">
        <v>-5.7759999999999999E-3</v>
      </c>
      <c r="B50" s="74">
        <v>-5.1240000000000001E-3</v>
      </c>
      <c r="C50" s="74">
        <v>-4.4640000000000001E-3</v>
      </c>
      <c r="D50" s="74">
        <v>-3.9639999999999996E-3</v>
      </c>
      <c r="E50" s="74">
        <v>-3.5609999999999999E-3</v>
      </c>
      <c r="F50" s="74">
        <v>-3.307E-3</v>
      </c>
      <c r="G50" s="74">
        <v>-3.032E-3</v>
      </c>
      <c r="H50" s="74">
        <v>-2.9060000000000002E-3</v>
      </c>
      <c r="I50" s="74">
        <v>-2.5959999999999998E-3</v>
      </c>
      <c r="J50" s="74">
        <v>-2.3909999999999999E-3</v>
      </c>
      <c r="K50" s="74">
        <v>-2.1380000000000001E-3</v>
      </c>
      <c r="L50" s="74">
        <v>-1.8569999999999999E-3</v>
      </c>
      <c r="M50" s="74">
        <v>-1.4970000000000001E-3</v>
      </c>
      <c r="N50" s="74">
        <v>-1.235E-3</v>
      </c>
      <c r="O50" s="74">
        <v>-1.0139999999999999E-3</v>
      </c>
      <c r="P50" s="74">
        <v>-8.6399999999999997E-4</v>
      </c>
      <c r="Q50" s="74">
        <v>-7.3300000000000004E-4</v>
      </c>
      <c r="R50" s="74">
        <v>-6.6200000000000005E-4</v>
      </c>
      <c r="S50" s="74">
        <v>-5.2599999999999999E-4</v>
      </c>
      <c r="T50" s="74">
        <v>-5.1400000000000003E-4</v>
      </c>
      <c r="U50" s="74">
        <v>-3.8499999999999998E-4</v>
      </c>
      <c r="V50" s="74">
        <v>-2.3599999999999999E-4</v>
      </c>
      <c r="W50" s="74">
        <v>-2.05E-4</v>
      </c>
      <c r="X50" s="74">
        <v>-1.8E-5</v>
      </c>
      <c r="Y50" s="74">
        <v>4.6E-5</v>
      </c>
      <c r="Z50" s="74">
        <v>0</v>
      </c>
      <c r="AA50" s="74">
        <v>7.1000000000000005E-5</v>
      </c>
      <c r="AB50" s="74">
        <v>1.56E-4</v>
      </c>
      <c r="AC50" s="74">
        <v>3.0800000000000001E-4</v>
      </c>
      <c r="AD50" s="74">
        <v>5.9400000000000002E-4</v>
      </c>
      <c r="AE50" s="74">
        <v>7.0699999999999995E-4</v>
      </c>
      <c r="AF50" s="74">
        <v>7.5100000000000004E-4</v>
      </c>
      <c r="AG50" s="74">
        <v>7.2999999999999996E-4</v>
      </c>
      <c r="AH50" s="74">
        <v>6.8499999999999995E-4</v>
      </c>
      <c r="AI50" s="74">
        <v>4.7699999999999999E-4</v>
      </c>
      <c r="AJ50" s="74">
        <v>3.8699999999999997E-4</v>
      </c>
      <c r="AK50" s="74">
        <v>2.0799999999999999E-4</v>
      </c>
      <c r="AL50" s="74">
        <v>7.8999999999999996E-5</v>
      </c>
    </row>
    <row r="51" spans="1:38" ht="12.75" customHeight="1" x14ac:dyDescent="0.2">
      <c r="A51" s="74">
        <v>-6.0759999999999998E-3</v>
      </c>
      <c r="B51" s="74">
        <v>-5.4229999999999999E-3</v>
      </c>
      <c r="C51" s="74">
        <v>-4.7600000000000003E-3</v>
      </c>
      <c r="D51" s="74">
        <v>-4.1980000000000003E-3</v>
      </c>
      <c r="E51" s="74">
        <v>-3.771E-3</v>
      </c>
      <c r="F51" s="74">
        <v>-3.5469999999999998E-3</v>
      </c>
      <c r="G51" s="74">
        <v>-3.2569999999999999E-3</v>
      </c>
      <c r="H51" s="74">
        <v>-3.1129999999999999E-3</v>
      </c>
      <c r="I51" s="74">
        <v>-2.7910000000000001E-3</v>
      </c>
      <c r="J51" s="74">
        <v>-2.588E-3</v>
      </c>
      <c r="K51" s="74">
        <v>-2.2889999999999998E-3</v>
      </c>
      <c r="L51" s="74">
        <v>-2.0119999999999999E-3</v>
      </c>
      <c r="M51" s="74">
        <v>-1.645E-3</v>
      </c>
      <c r="N51" s="74">
        <v>-1.397E-3</v>
      </c>
      <c r="O51" s="74">
        <v>-1.152E-3</v>
      </c>
      <c r="P51" s="74">
        <v>-1.0009999999999999E-3</v>
      </c>
      <c r="Q51" s="74">
        <v>-8.6499999999999999E-4</v>
      </c>
      <c r="R51" s="74">
        <v>-8.12E-4</v>
      </c>
      <c r="S51" s="74">
        <v>-6.8499999999999995E-4</v>
      </c>
      <c r="T51" s="74">
        <v>-6.0899999999999995E-4</v>
      </c>
      <c r="U51" s="74">
        <v>-4.8200000000000001E-4</v>
      </c>
      <c r="V51" s="74">
        <v>-3.4499999999999998E-4</v>
      </c>
      <c r="W51" s="74">
        <v>-2.4800000000000001E-4</v>
      </c>
      <c r="X51" s="74">
        <v>-6.3999999999999997E-5</v>
      </c>
      <c r="Y51" s="74">
        <v>-2.4000000000000001E-5</v>
      </c>
      <c r="Z51" s="74">
        <v>0</v>
      </c>
      <c r="AA51" s="74">
        <v>1.03E-4</v>
      </c>
      <c r="AB51" s="74">
        <v>2.05E-4</v>
      </c>
      <c r="AC51" s="74">
        <v>4.1599999999999997E-4</v>
      </c>
      <c r="AD51" s="74">
        <v>7.0100000000000002E-4</v>
      </c>
      <c r="AE51" s="74">
        <v>8.7200000000000005E-4</v>
      </c>
      <c r="AF51" s="74">
        <v>8.83E-4</v>
      </c>
      <c r="AG51" s="74">
        <v>9.1399999999999999E-4</v>
      </c>
      <c r="AH51" s="74">
        <v>8.2100000000000001E-4</v>
      </c>
      <c r="AI51" s="74">
        <v>6.4300000000000002E-4</v>
      </c>
      <c r="AJ51" s="74">
        <v>5.6300000000000002E-4</v>
      </c>
      <c r="AK51" s="74">
        <v>3.7399999999999998E-4</v>
      </c>
      <c r="AL51" s="74">
        <v>2.99E-4</v>
      </c>
    </row>
    <row r="52" spans="1:38" ht="12.75" customHeight="1" x14ac:dyDescent="0.2">
      <c r="A52" s="74">
        <v>-6.2979999999999998E-3</v>
      </c>
      <c r="B52" s="74">
        <v>-5.6220000000000003E-3</v>
      </c>
      <c r="C52" s="74">
        <v>-4.9550000000000002E-3</v>
      </c>
      <c r="D52" s="74">
        <v>-4.4000000000000003E-3</v>
      </c>
      <c r="E52" s="74">
        <v>-3.9630000000000004E-3</v>
      </c>
      <c r="F52" s="74">
        <v>-3.7079999999999999E-3</v>
      </c>
      <c r="G52" s="74">
        <v>-3.454E-3</v>
      </c>
      <c r="H52" s="74">
        <v>-3.238E-3</v>
      </c>
      <c r="I52" s="74">
        <v>-2.9529999999999999E-3</v>
      </c>
      <c r="J52" s="74">
        <v>-2.722E-3</v>
      </c>
      <c r="K52" s="74">
        <v>-2.4269999999999999E-3</v>
      </c>
      <c r="L52" s="74">
        <v>-2.1059999999999998E-3</v>
      </c>
      <c r="M52" s="74">
        <v>-1.7489999999999999E-3</v>
      </c>
      <c r="N52" s="74">
        <v>-1.49E-3</v>
      </c>
      <c r="O52" s="74">
        <v>-1.23E-3</v>
      </c>
      <c r="P52" s="74">
        <v>-1.0560000000000001E-3</v>
      </c>
      <c r="Q52" s="74">
        <v>-9.0300000000000005E-4</v>
      </c>
      <c r="R52" s="74">
        <v>-8.2399999999999997E-4</v>
      </c>
      <c r="S52" s="74">
        <v>-7.2599999999999997E-4</v>
      </c>
      <c r="T52" s="74">
        <v>-6.7500000000000004E-4</v>
      </c>
      <c r="U52" s="74">
        <v>-5.13E-4</v>
      </c>
      <c r="V52" s="74">
        <v>-3.59E-4</v>
      </c>
      <c r="W52" s="74">
        <v>-3.2299999999999999E-4</v>
      </c>
      <c r="X52" s="74">
        <v>-1.2400000000000001E-4</v>
      </c>
      <c r="Y52" s="74">
        <v>-3.0000000000000001E-6</v>
      </c>
      <c r="Z52" s="74">
        <v>0</v>
      </c>
      <c r="AA52" s="74">
        <v>1.4799999999999999E-4</v>
      </c>
      <c r="AB52" s="74">
        <v>2.92E-4</v>
      </c>
      <c r="AC52" s="74">
        <v>5.3300000000000005E-4</v>
      </c>
      <c r="AD52" s="74">
        <v>8.6300000000000005E-4</v>
      </c>
      <c r="AE52" s="74">
        <v>1.005E-3</v>
      </c>
      <c r="AF52" s="74">
        <v>1.093E-3</v>
      </c>
      <c r="AG52" s="74">
        <v>1.111E-3</v>
      </c>
      <c r="AH52" s="74">
        <v>1.0150000000000001E-3</v>
      </c>
      <c r="AI52" s="74">
        <v>8.9899999999999995E-4</v>
      </c>
      <c r="AJ52" s="74">
        <v>7.7200000000000001E-4</v>
      </c>
      <c r="AK52" s="74">
        <v>5.9800000000000001E-4</v>
      </c>
      <c r="AL52" s="74">
        <v>4.7199999999999998E-4</v>
      </c>
    </row>
    <row r="53" spans="1:38" ht="12.75" customHeight="1" x14ac:dyDescent="0.2">
      <c r="A53" s="74">
        <v>-6.496E-3</v>
      </c>
      <c r="B53" s="74">
        <v>-5.8079999999999998E-3</v>
      </c>
      <c r="C53" s="74">
        <v>-5.1269999999999996E-3</v>
      </c>
      <c r="D53" s="74">
        <v>-4.5779999999999996E-3</v>
      </c>
      <c r="E53" s="74">
        <v>-4.1310000000000001E-3</v>
      </c>
      <c r="F53" s="74">
        <v>-3.8930000000000002E-3</v>
      </c>
      <c r="G53" s="74">
        <v>-3.5899999999999999E-3</v>
      </c>
      <c r="H53" s="74">
        <v>-3.4120000000000001E-3</v>
      </c>
      <c r="I53" s="74">
        <v>-3.104E-3</v>
      </c>
      <c r="J53" s="74">
        <v>-2.846E-3</v>
      </c>
      <c r="K53" s="74">
        <v>-2.5579999999999999E-3</v>
      </c>
      <c r="L53" s="74">
        <v>-2.2599999999999999E-3</v>
      </c>
      <c r="M53" s="74">
        <v>-1.8630000000000001E-3</v>
      </c>
      <c r="N53" s="74">
        <v>-1.606E-3</v>
      </c>
      <c r="O53" s="74">
        <v>-1.343E-3</v>
      </c>
      <c r="P53" s="74">
        <v>-1.168E-3</v>
      </c>
      <c r="Q53" s="74">
        <v>-1.0120000000000001E-3</v>
      </c>
      <c r="R53" s="74">
        <v>-9.2599999999999996E-4</v>
      </c>
      <c r="S53" s="74">
        <v>-7.6099999999999996E-4</v>
      </c>
      <c r="T53" s="74">
        <v>-7.0299999999999996E-4</v>
      </c>
      <c r="U53" s="74">
        <v>-5.4199999999999995E-4</v>
      </c>
      <c r="V53" s="74">
        <v>-3.9599999999999998E-4</v>
      </c>
      <c r="W53" s="74">
        <v>-3.2000000000000003E-4</v>
      </c>
      <c r="X53" s="74">
        <v>-1.1400000000000001E-4</v>
      </c>
      <c r="Y53" s="74">
        <v>-4.5000000000000003E-5</v>
      </c>
      <c r="Z53" s="74">
        <v>0</v>
      </c>
      <c r="AA53" s="74">
        <v>1.63E-4</v>
      </c>
      <c r="AB53" s="74">
        <v>3.2299999999999999E-4</v>
      </c>
      <c r="AC53" s="74">
        <v>6.2200000000000005E-4</v>
      </c>
      <c r="AD53" s="74">
        <v>9.7900000000000005E-4</v>
      </c>
      <c r="AE53" s="74">
        <v>1.1410000000000001E-3</v>
      </c>
      <c r="AF53" s="74">
        <v>1.255E-3</v>
      </c>
      <c r="AG53" s="74">
        <v>1.263E-3</v>
      </c>
      <c r="AH53" s="74">
        <v>1.2149999999999999E-3</v>
      </c>
      <c r="AI53" s="74">
        <v>1.0150000000000001E-3</v>
      </c>
      <c r="AJ53" s="74">
        <v>9.5100000000000002E-4</v>
      </c>
      <c r="AK53" s="74">
        <v>7.6199999999999998E-4</v>
      </c>
      <c r="AL53" s="74">
        <v>6.2699999999999995E-4</v>
      </c>
    </row>
    <row r="54" spans="1:38" ht="12.75" customHeight="1" x14ac:dyDescent="0.2">
      <c r="A54" s="74">
        <v>-6.7029999999999998E-3</v>
      </c>
      <c r="B54" s="74">
        <v>-5.9969999999999997E-3</v>
      </c>
      <c r="C54" s="74">
        <v>-5.3309999999999998E-3</v>
      </c>
      <c r="D54" s="74">
        <v>-4.7549999999999997E-3</v>
      </c>
      <c r="E54" s="74">
        <v>-4.3039999999999997E-3</v>
      </c>
      <c r="F54" s="74">
        <v>-4.0220000000000004E-3</v>
      </c>
      <c r="G54" s="74">
        <v>-3.7669999999999999E-3</v>
      </c>
      <c r="H54" s="74">
        <v>-3.5300000000000002E-3</v>
      </c>
      <c r="I54" s="74">
        <v>-3.2889999999999998E-3</v>
      </c>
      <c r="J54" s="74">
        <v>-2.9910000000000002E-3</v>
      </c>
      <c r="K54" s="74">
        <v>-2.6919999999999999E-3</v>
      </c>
      <c r="L54" s="74">
        <v>-2.3890000000000001E-3</v>
      </c>
      <c r="M54" s="74">
        <v>-1.964E-3</v>
      </c>
      <c r="N54" s="74">
        <v>-1.704E-3</v>
      </c>
      <c r="O54" s="74">
        <v>-1.482E-3</v>
      </c>
      <c r="P54" s="74">
        <v>-1.271E-3</v>
      </c>
      <c r="Q54" s="74">
        <v>-1.072E-3</v>
      </c>
      <c r="R54" s="74">
        <v>-1.023E-3</v>
      </c>
      <c r="S54" s="74">
        <v>-9.0399999999999996E-4</v>
      </c>
      <c r="T54" s="74">
        <v>-8.4699999999999999E-4</v>
      </c>
      <c r="U54" s="74">
        <v>-6.5799999999999995E-4</v>
      </c>
      <c r="V54" s="74">
        <v>-4.2999999999999999E-4</v>
      </c>
      <c r="W54" s="74">
        <v>-3.7199999999999999E-4</v>
      </c>
      <c r="X54" s="74">
        <v>-1.37E-4</v>
      </c>
      <c r="Y54" s="74">
        <v>-9.7E-5</v>
      </c>
      <c r="Z54" s="74">
        <v>0</v>
      </c>
      <c r="AA54" s="74">
        <v>2.1499999999999999E-4</v>
      </c>
      <c r="AB54" s="74">
        <v>3.6499999999999998E-4</v>
      </c>
      <c r="AC54" s="74">
        <v>6.3699999999999998E-4</v>
      </c>
      <c r="AD54" s="74">
        <v>1.0039999999999999E-3</v>
      </c>
      <c r="AE54" s="74">
        <v>1.2030000000000001E-3</v>
      </c>
      <c r="AF54" s="74">
        <v>1.335E-3</v>
      </c>
      <c r="AG54" s="74">
        <v>1.3699999999999999E-3</v>
      </c>
      <c r="AH54" s="74">
        <v>1.266E-3</v>
      </c>
      <c r="AI54" s="74">
        <v>1.0989999999999999E-3</v>
      </c>
      <c r="AJ54" s="74">
        <v>1.0499999999999999E-3</v>
      </c>
      <c r="AK54" s="74">
        <v>8.3100000000000003E-4</v>
      </c>
      <c r="AL54" s="74">
        <v>6.9300000000000004E-4</v>
      </c>
    </row>
    <row r="55" spans="1:38" ht="12.75" customHeight="1" x14ac:dyDescent="0.2">
      <c r="A55" s="74">
        <v>-6.8849999999999996E-3</v>
      </c>
      <c r="B55" s="74">
        <v>-6.1859999999999997E-3</v>
      </c>
      <c r="C55" s="74">
        <v>-5.4819999999999999E-3</v>
      </c>
      <c r="D55" s="74">
        <v>-4.9259999999999998E-3</v>
      </c>
      <c r="E55" s="74">
        <v>-4.4470000000000004E-3</v>
      </c>
      <c r="F55" s="74">
        <v>-4.1679999999999998E-3</v>
      </c>
      <c r="G55" s="74">
        <v>-3.869E-3</v>
      </c>
      <c r="H55" s="74">
        <v>-3.6900000000000001E-3</v>
      </c>
      <c r="I55" s="74">
        <v>-3.3869999999999998E-3</v>
      </c>
      <c r="J55" s="74">
        <v>-3.1259999999999999E-3</v>
      </c>
      <c r="K55" s="74">
        <v>-2.8170000000000001E-3</v>
      </c>
      <c r="L55" s="74">
        <v>-2.4889999999999999E-3</v>
      </c>
      <c r="M55" s="74">
        <v>-2.1299999999999999E-3</v>
      </c>
      <c r="N55" s="74">
        <v>-1.861E-3</v>
      </c>
      <c r="O55" s="74">
        <v>-1.5709999999999999E-3</v>
      </c>
      <c r="P55" s="74">
        <v>-1.3600000000000001E-3</v>
      </c>
      <c r="Q55" s="74">
        <v>-1.1720000000000001E-3</v>
      </c>
      <c r="R55" s="74">
        <v>-1.1150000000000001E-3</v>
      </c>
      <c r="S55" s="74">
        <v>-9.3400000000000004E-4</v>
      </c>
      <c r="T55" s="74">
        <v>-8.6700000000000004E-4</v>
      </c>
      <c r="U55" s="74">
        <v>-6.7299999999999999E-4</v>
      </c>
      <c r="V55" s="74">
        <v>-4.9100000000000001E-4</v>
      </c>
      <c r="W55" s="74">
        <v>-3.9599999999999998E-4</v>
      </c>
      <c r="X55" s="74">
        <v>-1.5799999999999999E-4</v>
      </c>
      <c r="Y55" s="74">
        <v>-8.8999999999999995E-5</v>
      </c>
      <c r="Z55" s="74">
        <v>0</v>
      </c>
      <c r="AA55" s="74">
        <v>1.7100000000000001E-4</v>
      </c>
      <c r="AB55" s="74">
        <v>3.4600000000000001E-4</v>
      </c>
      <c r="AC55" s="74">
        <v>6.4199999999999999E-4</v>
      </c>
      <c r="AD55" s="74">
        <v>1.0269999999999999E-3</v>
      </c>
      <c r="AE55" s="74">
        <v>1.2099999999999999E-3</v>
      </c>
      <c r="AF55" s="74">
        <v>1.3259999999999999E-3</v>
      </c>
      <c r="AG55" s="74">
        <v>1.353E-3</v>
      </c>
      <c r="AH55" s="74">
        <v>1.3240000000000001E-3</v>
      </c>
      <c r="AI55" s="74">
        <v>1.1839999999999999E-3</v>
      </c>
      <c r="AJ55" s="74">
        <v>1.072E-3</v>
      </c>
      <c r="AK55" s="74">
        <v>8.7000000000000001E-4</v>
      </c>
      <c r="AL55" s="74">
        <v>7.4399999999999998E-4</v>
      </c>
    </row>
    <row r="56" spans="1:38" ht="12.75" customHeight="1" x14ac:dyDescent="0.2">
      <c r="A56" s="74">
        <v>-7.0299999999999998E-3</v>
      </c>
      <c r="B56" s="74">
        <v>-6.3179999999999998E-3</v>
      </c>
      <c r="C56" s="74">
        <v>-5.6100000000000004E-3</v>
      </c>
      <c r="D56" s="74">
        <v>-5.0460000000000001E-3</v>
      </c>
      <c r="E56" s="74">
        <v>-4.5820000000000001E-3</v>
      </c>
      <c r="F56" s="74">
        <v>-4.2979999999999997E-3</v>
      </c>
      <c r="G56" s="74">
        <v>-4.0080000000000003E-3</v>
      </c>
      <c r="H56" s="74">
        <v>-3.797E-3</v>
      </c>
      <c r="I56" s="74">
        <v>-3.4749999999999998E-3</v>
      </c>
      <c r="J56" s="74">
        <v>-3.2420000000000001E-3</v>
      </c>
      <c r="K56" s="74">
        <v>-2.895E-3</v>
      </c>
      <c r="L56" s="74">
        <v>-2.5590000000000001E-3</v>
      </c>
      <c r="M56" s="74">
        <v>-2.1580000000000002E-3</v>
      </c>
      <c r="N56" s="74">
        <v>-1.892E-3</v>
      </c>
      <c r="O56" s="74">
        <v>-1.593E-3</v>
      </c>
      <c r="P56" s="74">
        <v>-1.379E-3</v>
      </c>
      <c r="Q56" s="74">
        <v>-1.188E-3</v>
      </c>
      <c r="R56" s="74">
        <v>-1.109E-3</v>
      </c>
      <c r="S56" s="74">
        <v>-9.4899999999999997E-4</v>
      </c>
      <c r="T56" s="74">
        <v>-8.4199999999999998E-4</v>
      </c>
      <c r="U56" s="74">
        <v>-6.4999999999999997E-4</v>
      </c>
      <c r="V56" s="74">
        <v>-4.6200000000000001E-4</v>
      </c>
      <c r="W56" s="74">
        <v>-4.0200000000000001E-4</v>
      </c>
      <c r="X56" s="74">
        <v>-1.4300000000000001E-4</v>
      </c>
      <c r="Y56" s="74">
        <v>-7.1000000000000005E-5</v>
      </c>
      <c r="Z56" s="74">
        <v>0</v>
      </c>
      <c r="AA56" s="74">
        <v>2.3699999999999999E-4</v>
      </c>
      <c r="AB56" s="74">
        <v>4.1599999999999997E-4</v>
      </c>
      <c r="AC56" s="74">
        <v>7.0399999999999998E-4</v>
      </c>
      <c r="AD56" s="74">
        <v>1.1150000000000001E-3</v>
      </c>
      <c r="AE56" s="74">
        <v>1.2899999999999999E-3</v>
      </c>
      <c r="AF56" s="74">
        <v>1.3829999999999999E-3</v>
      </c>
      <c r="AG56" s="74">
        <v>1.4369999999999999E-3</v>
      </c>
      <c r="AH56" s="74">
        <v>1.382E-3</v>
      </c>
      <c r="AI56" s="74">
        <v>1.261E-3</v>
      </c>
      <c r="AJ56" s="74">
        <v>1.1820000000000001E-3</v>
      </c>
      <c r="AK56" s="74">
        <v>9.7000000000000005E-4</v>
      </c>
      <c r="AL56" s="74">
        <v>8.4400000000000002E-4</v>
      </c>
    </row>
    <row r="57" spans="1:38" ht="12.75" customHeight="1" x14ac:dyDescent="0.2">
      <c r="A57" s="74">
        <v>-7.2570000000000004E-3</v>
      </c>
      <c r="B57" s="74">
        <v>-6.5370000000000003E-3</v>
      </c>
      <c r="C57" s="74">
        <v>-5.7990000000000003E-3</v>
      </c>
      <c r="D57" s="74">
        <v>-5.2059999999999997E-3</v>
      </c>
      <c r="E57" s="74">
        <v>-4.7260000000000002E-3</v>
      </c>
      <c r="F57" s="74">
        <v>-4.4299999999999999E-3</v>
      </c>
      <c r="G57" s="74">
        <v>-4.0990000000000002E-3</v>
      </c>
      <c r="H57" s="74">
        <v>-3.9069999999999999E-3</v>
      </c>
      <c r="I57" s="74">
        <v>-3.5820000000000001E-3</v>
      </c>
      <c r="J57" s="74">
        <v>-3.3170000000000001E-3</v>
      </c>
      <c r="K57" s="74">
        <v>-3.0109999999999998E-3</v>
      </c>
      <c r="L57" s="74">
        <v>-2.6830000000000001E-3</v>
      </c>
      <c r="M57" s="74">
        <v>-2.215E-3</v>
      </c>
      <c r="N57" s="74">
        <v>-1.9319999999999999E-3</v>
      </c>
      <c r="O57" s="74">
        <v>-1.65E-3</v>
      </c>
      <c r="P57" s="74">
        <v>-1.423E-3</v>
      </c>
      <c r="Q57" s="74">
        <v>-1.2130000000000001E-3</v>
      </c>
      <c r="R57" s="74">
        <v>-1.114E-3</v>
      </c>
      <c r="S57" s="74">
        <v>-9.2100000000000005E-4</v>
      </c>
      <c r="T57" s="74">
        <v>-8.3799999999999999E-4</v>
      </c>
      <c r="U57" s="74">
        <v>-6.5700000000000003E-4</v>
      </c>
      <c r="V57" s="74">
        <v>-4.6299999999999998E-4</v>
      </c>
      <c r="W57" s="74">
        <v>-3.7199999999999999E-4</v>
      </c>
      <c r="X57" s="74">
        <v>-1.6899999999999999E-4</v>
      </c>
      <c r="Y57" s="74">
        <v>-4.1E-5</v>
      </c>
      <c r="Z57" s="74">
        <v>0</v>
      </c>
      <c r="AA57" s="74">
        <v>2.34E-4</v>
      </c>
      <c r="AB57" s="74">
        <v>3.9899999999999999E-4</v>
      </c>
      <c r="AC57" s="74">
        <v>7.2199999999999999E-4</v>
      </c>
      <c r="AD57" s="74">
        <v>1.1050000000000001E-3</v>
      </c>
      <c r="AE57" s="74">
        <v>1.2979999999999999E-3</v>
      </c>
      <c r="AF57" s="74">
        <v>1.4610000000000001E-3</v>
      </c>
      <c r="AG57" s="74">
        <v>1.5139999999999999E-3</v>
      </c>
      <c r="AH57" s="74">
        <v>1.421E-3</v>
      </c>
      <c r="AI57" s="74">
        <v>1.2899999999999999E-3</v>
      </c>
      <c r="AJ57" s="74">
        <v>1.245E-3</v>
      </c>
      <c r="AK57" s="74">
        <v>1.0250000000000001E-3</v>
      </c>
      <c r="AL57" s="74">
        <v>8.9899999999999995E-4</v>
      </c>
    </row>
    <row r="58" spans="1:38" ht="12.75" customHeight="1" x14ac:dyDescent="0.2">
      <c r="A58" s="74">
        <v>-7.3759999999999997E-3</v>
      </c>
      <c r="B58" s="74">
        <v>-6.6400000000000001E-3</v>
      </c>
      <c r="C58" s="74">
        <v>-5.8999999999999999E-3</v>
      </c>
      <c r="D58" s="74">
        <v>-5.3169999999999997E-3</v>
      </c>
      <c r="E58" s="74">
        <v>-4.8279999999999998E-3</v>
      </c>
      <c r="F58" s="74">
        <v>-4.5580000000000004E-3</v>
      </c>
      <c r="G58" s="74">
        <v>-4.2370000000000003E-3</v>
      </c>
      <c r="H58" s="74">
        <v>-4.0010000000000002E-3</v>
      </c>
      <c r="I58" s="74">
        <v>-3.7529999999999998E-3</v>
      </c>
      <c r="J58" s="74">
        <v>-3.434E-3</v>
      </c>
      <c r="K58" s="74">
        <v>-3.0959999999999998E-3</v>
      </c>
      <c r="L58" s="74">
        <v>-2.7789999999999998E-3</v>
      </c>
      <c r="M58" s="74">
        <v>-2.3340000000000001E-3</v>
      </c>
      <c r="N58" s="74">
        <v>-2.0709999999999999E-3</v>
      </c>
      <c r="O58" s="74">
        <v>-1.7210000000000001E-3</v>
      </c>
      <c r="P58" s="74">
        <v>-1.5250000000000001E-3</v>
      </c>
      <c r="Q58" s="74">
        <v>-1.3129999999999999E-3</v>
      </c>
      <c r="R58" s="74">
        <v>-1.2030000000000001E-3</v>
      </c>
      <c r="S58" s="74">
        <v>-1.0120000000000001E-3</v>
      </c>
      <c r="T58" s="74">
        <v>-9.0399999999999996E-4</v>
      </c>
      <c r="U58" s="74">
        <v>-6.8499999999999995E-4</v>
      </c>
      <c r="V58" s="74">
        <v>-4.8899999999999996E-4</v>
      </c>
      <c r="W58" s="74">
        <v>-3.9599999999999998E-4</v>
      </c>
      <c r="X58" s="74">
        <v>-1.7000000000000001E-4</v>
      </c>
      <c r="Y58" s="74">
        <v>-8.7999999999999998E-5</v>
      </c>
      <c r="Z58" s="74">
        <v>0</v>
      </c>
      <c r="AA58" s="74">
        <v>2.1900000000000001E-4</v>
      </c>
      <c r="AB58" s="74">
        <v>4.0099999999999999E-4</v>
      </c>
      <c r="AC58" s="74">
        <v>7.2499999999999995E-4</v>
      </c>
      <c r="AD58" s="74">
        <v>1.1280000000000001E-3</v>
      </c>
      <c r="AE58" s="74">
        <v>1.358E-3</v>
      </c>
      <c r="AF58" s="74">
        <v>1.5280000000000001E-3</v>
      </c>
      <c r="AG58" s="74">
        <v>1.5499999999999999E-3</v>
      </c>
      <c r="AH58" s="74">
        <v>1.5039999999999999E-3</v>
      </c>
      <c r="AI58" s="74">
        <v>1.3649999999999999E-3</v>
      </c>
      <c r="AJ58" s="74">
        <v>1.271E-3</v>
      </c>
      <c r="AK58" s="74">
        <v>1.088E-3</v>
      </c>
      <c r="AL58" s="74">
        <v>9.3999999999999997E-4</v>
      </c>
    </row>
    <row r="59" spans="1:38" ht="12.75" customHeight="1" x14ac:dyDescent="0.2">
      <c r="A59" s="74">
        <v>-7.5170000000000002E-3</v>
      </c>
      <c r="B59" s="74">
        <v>-6.7799999999999996E-3</v>
      </c>
      <c r="C59" s="74">
        <v>-6.0140000000000002E-3</v>
      </c>
      <c r="D59" s="74">
        <v>-5.4530000000000004E-3</v>
      </c>
      <c r="E59" s="74">
        <v>-4.9779999999999998E-3</v>
      </c>
      <c r="F59" s="74">
        <v>-4.6909999999999999E-3</v>
      </c>
      <c r="G59" s="74">
        <v>-4.4019999999999997E-3</v>
      </c>
      <c r="H59" s="74">
        <v>-4.1710000000000002E-3</v>
      </c>
      <c r="I59" s="74">
        <v>-3.8609999999999998E-3</v>
      </c>
      <c r="J59" s="74">
        <v>-3.5929999999999998E-3</v>
      </c>
      <c r="K59" s="74">
        <v>-3.261E-3</v>
      </c>
      <c r="L59" s="74">
        <v>-2.8969999999999998E-3</v>
      </c>
      <c r="M59" s="74">
        <v>-2.4819999999999998E-3</v>
      </c>
      <c r="N59" s="74">
        <v>-2.1740000000000002E-3</v>
      </c>
      <c r="O59" s="74">
        <v>-1.8259999999999999E-3</v>
      </c>
      <c r="P59" s="74">
        <v>-1.6149999999999999E-3</v>
      </c>
      <c r="Q59" s="74">
        <v>-1.3569999999999999E-3</v>
      </c>
      <c r="R59" s="74">
        <v>-1.2960000000000001E-3</v>
      </c>
      <c r="S59" s="74">
        <v>-1.0300000000000001E-3</v>
      </c>
      <c r="T59" s="74">
        <v>-9.5E-4</v>
      </c>
      <c r="U59" s="74">
        <v>-7.1699999999999997E-4</v>
      </c>
      <c r="V59" s="74">
        <v>-5.3300000000000005E-4</v>
      </c>
      <c r="W59" s="74">
        <v>-4.5899999999999999E-4</v>
      </c>
      <c r="X59" s="74">
        <v>-2.1000000000000001E-4</v>
      </c>
      <c r="Y59" s="74">
        <v>-9.5000000000000005E-5</v>
      </c>
      <c r="Z59" s="74">
        <v>0</v>
      </c>
      <c r="AA59" s="74">
        <v>2.05E-4</v>
      </c>
      <c r="AB59" s="74">
        <v>4.2900000000000002E-4</v>
      </c>
      <c r="AC59" s="74">
        <v>7.6000000000000004E-4</v>
      </c>
      <c r="AD59" s="74">
        <v>1.201E-3</v>
      </c>
      <c r="AE59" s="74">
        <v>1.4369999999999999E-3</v>
      </c>
      <c r="AF59" s="74">
        <v>1.5759999999999999E-3</v>
      </c>
      <c r="AG59" s="74">
        <v>1.645E-3</v>
      </c>
      <c r="AH59" s="74">
        <v>1.5839999999999999E-3</v>
      </c>
      <c r="AI59" s="74">
        <v>1.472E-3</v>
      </c>
      <c r="AJ59" s="74">
        <v>1.374E-3</v>
      </c>
      <c r="AK59" s="74">
        <v>1.2019999999999999E-3</v>
      </c>
      <c r="AL59" s="74">
        <v>1.0740000000000001E-3</v>
      </c>
    </row>
    <row r="60" spans="1:38" ht="12.75" customHeight="1" x14ac:dyDescent="0.2">
      <c r="A60" s="74">
        <v>-7.6290000000000004E-3</v>
      </c>
      <c r="B60" s="74">
        <v>-6.862E-3</v>
      </c>
      <c r="C60" s="74">
        <v>-6.0800000000000003E-3</v>
      </c>
      <c r="D60" s="74">
        <v>-5.5009999999999998E-3</v>
      </c>
      <c r="E60" s="74">
        <v>-5.0109999999999998E-3</v>
      </c>
      <c r="F60" s="74">
        <v>-4.7159999999999997E-3</v>
      </c>
      <c r="G60" s="74">
        <v>-4.4349999999999997E-3</v>
      </c>
      <c r="H60" s="74">
        <v>-4.2100000000000002E-3</v>
      </c>
      <c r="I60" s="74">
        <v>-3.9139999999999999E-3</v>
      </c>
      <c r="J60" s="74">
        <v>-3.5890000000000002E-3</v>
      </c>
      <c r="K60" s="74">
        <v>-3.2980000000000002E-3</v>
      </c>
      <c r="L60" s="74">
        <v>-2.9729999999999999E-3</v>
      </c>
      <c r="M60" s="74">
        <v>-2.5119999999999999E-3</v>
      </c>
      <c r="N60" s="74">
        <v>-2.2409999999999999E-3</v>
      </c>
      <c r="O60" s="74">
        <v>-1.872E-3</v>
      </c>
      <c r="P60" s="74">
        <v>-1.6180000000000001E-3</v>
      </c>
      <c r="Q60" s="74">
        <v>-1.41E-3</v>
      </c>
      <c r="R60" s="74">
        <v>-1.299E-3</v>
      </c>
      <c r="S60" s="74">
        <v>-1.057E-3</v>
      </c>
      <c r="T60" s="74">
        <v>-9.2199999999999997E-4</v>
      </c>
      <c r="U60" s="74">
        <v>-7.4700000000000005E-4</v>
      </c>
      <c r="V60" s="74">
        <v>-5.4799999999999998E-4</v>
      </c>
      <c r="W60" s="74">
        <v>-3.6299999999999999E-4</v>
      </c>
      <c r="X60" s="74">
        <v>-1.5799999999999999E-4</v>
      </c>
      <c r="Y60" s="74">
        <v>-6.0999999999999999E-5</v>
      </c>
      <c r="Z60" s="74">
        <v>0</v>
      </c>
      <c r="AA60" s="74">
        <v>2.8200000000000002E-4</v>
      </c>
      <c r="AB60" s="74">
        <v>5.4699999999999996E-4</v>
      </c>
      <c r="AC60" s="74">
        <v>8.9899999999999995E-4</v>
      </c>
      <c r="AD60" s="74">
        <v>1.315E-3</v>
      </c>
      <c r="AE60" s="74">
        <v>1.5460000000000001E-3</v>
      </c>
      <c r="AF60" s="74">
        <v>1.696E-3</v>
      </c>
      <c r="AG60" s="74">
        <v>1.7619999999999999E-3</v>
      </c>
      <c r="AH60" s="74">
        <v>1.7340000000000001E-3</v>
      </c>
      <c r="AI60" s="74">
        <v>1.5839999999999999E-3</v>
      </c>
      <c r="AJ60" s="74">
        <v>1.5E-3</v>
      </c>
      <c r="AK60" s="74">
        <v>1.361E-3</v>
      </c>
      <c r="AL60" s="74">
        <v>1.1969999999999999E-3</v>
      </c>
    </row>
    <row r="61" spans="1:38" ht="12.75" customHeight="1" x14ac:dyDescent="0.2">
      <c r="A61" s="74">
        <v>-7.7869999999999997E-3</v>
      </c>
      <c r="B61" s="74">
        <v>-7.0260000000000001E-3</v>
      </c>
      <c r="C61" s="74">
        <v>-6.2509999999999996E-3</v>
      </c>
      <c r="D61" s="74">
        <v>-5.666E-3</v>
      </c>
      <c r="E61" s="74">
        <v>-5.208E-3</v>
      </c>
      <c r="F61" s="74">
        <v>-4.9220000000000002E-3</v>
      </c>
      <c r="G61" s="74">
        <v>-4.6369999999999996E-3</v>
      </c>
      <c r="H61" s="74">
        <v>-4.4479999999999997E-3</v>
      </c>
      <c r="I61" s="74">
        <v>-4.1279999999999997E-3</v>
      </c>
      <c r="J61" s="74">
        <v>-3.8539999999999998E-3</v>
      </c>
      <c r="K61" s="74">
        <v>-3.5109999999999998E-3</v>
      </c>
      <c r="L61" s="74">
        <v>-3.1519999999999999E-3</v>
      </c>
      <c r="M61" s="74">
        <v>-2.7269999999999998E-3</v>
      </c>
      <c r="N61" s="74">
        <v>-2.3869999999999998E-3</v>
      </c>
      <c r="O61" s="74">
        <v>-2.0579999999999999E-3</v>
      </c>
      <c r="P61" s="74">
        <v>-1.7769999999999999E-3</v>
      </c>
      <c r="Q61" s="74">
        <v>-1.5460000000000001E-3</v>
      </c>
      <c r="R61" s="74">
        <v>-1.4270000000000001E-3</v>
      </c>
      <c r="S61" s="74">
        <v>-1.1620000000000001E-3</v>
      </c>
      <c r="T61" s="74">
        <v>-1.044E-3</v>
      </c>
      <c r="U61" s="74">
        <v>-8.1800000000000004E-4</v>
      </c>
      <c r="V61" s="74">
        <v>-6.0599999999999998E-4</v>
      </c>
      <c r="W61" s="74">
        <v>-4.7199999999999998E-4</v>
      </c>
      <c r="X61" s="74">
        <v>-2.31E-4</v>
      </c>
      <c r="Y61" s="74">
        <v>-7.8999999999999996E-5</v>
      </c>
      <c r="Z61" s="74">
        <v>0</v>
      </c>
      <c r="AA61" s="74">
        <v>2.4399999999999999E-4</v>
      </c>
      <c r="AB61" s="74">
        <v>4.84E-4</v>
      </c>
      <c r="AC61" s="74">
        <v>8.12E-4</v>
      </c>
      <c r="AD61" s="74">
        <v>1.32E-3</v>
      </c>
      <c r="AE61" s="74">
        <v>1.488E-3</v>
      </c>
      <c r="AF61" s="74">
        <v>1.6620000000000001E-3</v>
      </c>
      <c r="AG61" s="74">
        <v>1.7060000000000001E-3</v>
      </c>
      <c r="AH61" s="74">
        <v>1.732E-3</v>
      </c>
      <c r="AI61" s="74">
        <v>1.5579999999999999E-3</v>
      </c>
      <c r="AJ61" s="74">
        <v>1.531E-3</v>
      </c>
      <c r="AK61" s="74">
        <v>1.3179999999999999E-3</v>
      </c>
      <c r="AL61" s="74">
        <v>1.181E-3</v>
      </c>
    </row>
    <row r="62" spans="1:38" ht="12.75" customHeight="1" x14ac:dyDescent="0.2">
      <c r="A62" s="74">
        <v>-7.9679999999999994E-3</v>
      </c>
      <c r="B62" s="74">
        <v>-7.1729999999999997E-3</v>
      </c>
      <c r="C62" s="74">
        <v>-6.378E-3</v>
      </c>
      <c r="D62" s="74">
        <v>-5.7650000000000002E-3</v>
      </c>
      <c r="E62" s="74">
        <v>-5.2919999999999998E-3</v>
      </c>
      <c r="F62" s="74">
        <v>-5.025E-3</v>
      </c>
      <c r="G62" s="74">
        <v>-4.7270000000000003E-3</v>
      </c>
      <c r="H62" s="74">
        <v>-4.5030000000000001E-3</v>
      </c>
      <c r="I62" s="74">
        <v>-4.2040000000000003E-3</v>
      </c>
      <c r="J62" s="74">
        <v>-3.9060000000000002E-3</v>
      </c>
      <c r="K62" s="74">
        <v>-3.601E-3</v>
      </c>
      <c r="L62" s="74">
        <v>-3.2190000000000001E-3</v>
      </c>
      <c r="M62" s="74">
        <v>-2.7390000000000001E-3</v>
      </c>
      <c r="N62" s="74">
        <v>-2.4039999999999999E-3</v>
      </c>
      <c r="O62" s="74">
        <v>-2.0300000000000001E-3</v>
      </c>
      <c r="P62" s="74">
        <v>-1.789E-3</v>
      </c>
      <c r="Q62" s="74">
        <v>-1.542E-3</v>
      </c>
      <c r="R62" s="74">
        <v>-1.4289999999999999E-3</v>
      </c>
      <c r="S62" s="74">
        <v>-1.1800000000000001E-3</v>
      </c>
      <c r="T62" s="74">
        <v>-1.0510000000000001E-3</v>
      </c>
      <c r="U62" s="74">
        <v>-8.1999999999999998E-4</v>
      </c>
      <c r="V62" s="74">
        <v>-5.5099999999999995E-4</v>
      </c>
      <c r="W62" s="74">
        <v>-4.8099999999999998E-4</v>
      </c>
      <c r="X62" s="74">
        <v>-1.8799999999999999E-4</v>
      </c>
      <c r="Y62" s="74">
        <v>-9.6000000000000002E-5</v>
      </c>
      <c r="Z62" s="74">
        <v>0</v>
      </c>
      <c r="AA62" s="74">
        <v>2.7099999999999997E-4</v>
      </c>
      <c r="AB62" s="74">
        <v>5.31E-4</v>
      </c>
      <c r="AC62" s="74">
        <v>8.92E-4</v>
      </c>
      <c r="AD62" s="74">
        <v>1.31E-3</v>
      </c>
      <c r="AE62" s="74">
        <v>1.5399999999999999E-3</v>
      </c>
      <c r="AF62" s="74">
        <v>1.7129999999999999E-3</v>
      </c>
      <c r="AG62" s="74">
        <v>1.7750000000000001E-3</v>
      </c>
      <c r="AH62" s="74">
        <v>1.7129999999999999E-3</v>
      </c>
      <c r="AI62" s="74">
        <v>1.647E-3</v>
      </c>
      <c r="AJ62" s="74">
        <v>1.5740000000000001E-3</v>
      </c>
      <c r="AK62" s="74">
        <v>1.3730000000000001E-3</v>
      </c>
      <c r="AL62" s="74">
        <v>1.2199999999999999E-3</v>
      </c>
    </row>
    <row r="63" spans="1:38" ht="12.75" customHeight="1" x14ac:dyDescent="0.2">
      <c r="A63" s="74">
        <v>-8.1150000000000007E-3</v>
      </c>
      <c r="B63" s="74">
        <v>-7.3070000000000001E-3</v>
      </c>
      <c r="C63" s="74">
        <v>-6.4790000000000004E-3</v>
      </c>
      <c r="D63" s="74">
        <v>-5.8560000000000001E-3</v>
      </c>
      <c r="E63" s="74">
        <v>-5.3660000000000001E-3</v>
      </c>
      <c r="F63" s="74">
        <v>-5.0980000000000001E-3</v>
      </c>
      <c r="G63" s="74">
        <v>-4.7999999999999996E-3</v>
      </c>
      <c r="H63" s="74">
        <v>-4.5380000000000004E-3</v>
      </c>
      <c r="I63" s="74">
        <v>-4.2500000000000003E-3</v>
      </c>
      <c r="J63" s="74">
        <v>-3.9909999999999998E-3</v>
      </c>
      <c r="K63" s="74">
        <v>-3.607E-3</v>
      </c>
      <c r="L63" s="74">
        <v>-3.225E-3</v>
      </c>
      <c r="M63" s="74">
        <v>-2.7560000000000002E-3</v>
      </c>
      <c r="N63" s="74">
        <v>-2.4390000000000002E-3</v>
      </c>
      <c r="O63" s="74">
        <v>-2.078E-3</v>
      </c>
      <c r="P63" s="74">
        <v>-1.797E-3</v>
      </c>
      <c r="Q63" s="74">
        <v>-1.5610000000000001E-3</v>
      </c>
      <c r="R63" s="74">
        <v>-1.4499999999999999E-3</v>
      </c>
      <c r="S63" s="74">
        <v>-1.176E-3</v>
      </c>
      <c r="T63" s="74">
        <v>-1.0380000000000001E-3</v>
      </c>
      <c r="U63" s="74">
        <v>-8.2899999999999998E-4</v>
      </c>
      <c r="V63" s="74">
        <v>-5.9000000000000003E-4</v>
      </c>
      <c r="W63" s="74">
        <v>-4.4799999999999999E-4</v>
      </c>
      <c r="X63" s="74">
        <v>-1.9900000000000001E-4</v>
      </c>
      <c r="Y63" s="74">
        <v>-8.3999999999999995E-5</v>
      </c>
      <c r="Z63" s="74">
        <v>0</v>
      </c>
      <c r="AA63" s="74">
        <v>2.61E-4</v>
      </c>
      <c r="AB63" s="74">
        <v>4.6500000000000003E-4</v>
      </c>
      <c r="AC63" s="74">
        <v>7.9699999999999997E-4</v>
      </c>
      <c r="AD63" s="74">
        <v>1.222E-3</v>
      </c>
      <c r="AE63" s="74">
        <v>1.439E-3</v>
      </c>
      <c r="AF63" s="74">
        <v>1.5820000000000001E-3</v>
      </c>
      <c r="AG63" s="74">
        <v>1.6720000000000001E-3</v>
      </c>
      <c r="AH63" s="74">
        <v>1.6869999999999999E-3</v>
      </c>
      <c r="AI63" s="74">
        <v>1.5089999999999999E-3</v>
      </c>
      <c r="AJ63" s="74">
        <v>1.475E-3</v>
      </c>
      <c r="AK63" s="74">
        <v>1.2409999999999999E-3</v>
      </c>
      <c r="AL63" s="74">
        <v>1.1299999999999999E-3</v>
      </c>
    </row>
    <row r="64" spans="1:38" ht="12.75" customHeight="1" x14ac:dyDescent="0.2">
      <c r="A64" s="74">
        <v>-8.1799999999999998E-3</v>
      </c>
      <c r="B64" s="74">
        <v>-7.339E-3</v>
      </c>
      <c r="C64" s="74">
        <v>-6.4679999999999998E-3</v>
      </c>
      <c r="D64" s="74">
        <v>-5.8430000000000001E-3</v>
      </c>
      <c r="E64" s="74">
        <v>-5.3340000000000002E-3</v>
      </c>
      <c r="F64" s="74">
        <v>-5.0660000000000002E-3</v>
      </c>
      <c r="G64" s="74">
        <v>-4.7489999999999997E-3</v>
      </c>
      <c r="H64" s="74">
        <v>-4.5149999999999999E-3</v>
      </c>
      <c r="I64" s="74">
        <v>-4.2319999999999997E-3</v>
      </c>
      <c r="J64" s="74">
        <v>-3.921E-3</v>
      </c>
      <c r="K64" s="74">
        <v>-3.5760000000000002E-3</v>
      </c>
      <c r="L64" s="74">
        <v>-3.1819999999999999E-3</v>
      </c>
      <c r="M64" s="74">
        <v>-2.7070000000000002E-3</v>
      </c>
      <c r="N64" s="74">
        <v>-2.3640000000000002E-3</v>
      </c>
      <c r="O64" s="74">
        <v>-1.9740000000000001E-3</v>
      </c>
      <c r="P64" s="74">
        <v>-1.7240000000000001E-3</v>
      </c>
      <c r="Q64" s="74">
        <v>-1.516E-3</v>
      </c>
      <c r="R64" s="74">
        <v>-1.3829999999999999E-3</v>
      </c>
      <c r="S64" s="74">
        <v>-1.098E-3</v>
      </c>
      <c r="T64" s="74">
        <v>-9.5399999999999999E-4</v>
      </c>
      <c r="U64" s="74">
        <v>-7.54E-4</v>
      </c>
      <c r="V64" s="74">
        <v>-5.2599999999999999E-4</v>
      </c>
      <c r="W64" s="74">
        <v>-4.0700000000000003E-4</v>
      </c>
      <c r="X64" s="74">
        <v>-1.34E-4</v>
      </c>
      <c r="Y64" s="74">
        <v>-3.4999999999999997E-5</v>
      </c>
      <c r="Z64" s="74">
        <v>0</v>
      </c>
      <c r="AA64" s="74">
        <v>2.6699999999999998E-4</v>
      </c>
      <c r="AB64" s="74">
        <v>4.6200000000000001E-4</v>
      </c>
      <c r="AC64" s="74">
        <v>7.1000000000000002E-4</v>
      </c>
      <c r="AD64" s="74">
        <v>1.1310000000000001E-3</v>
      </c>
      <c r="AE64" s="74">
        <v>1.3309999999999999E-3</v>
      </c>
      <c r="AF64" s="74">
        <v>1.4829999999999999E-3</v>
      </c>
      <c r="AG64" s="74">
        <v>1.5610000000000001E-3</v>
      </c>
      <c r="AH64" s="74">
        <v>1.5150000000000001E-3</v>
      </c>
      <c r="AI64" s="74">
        <v>1.41E-3</v>
      </c>
      <c r="AJ64" s="74">
        <v>1.3940000000000001E-3</v>
      </c>
      <c r="AK64" s="74">
        <v>1.183E-3</v>
      </c>
      <c r="AL64" s="74">
        <v>1.013E-3</v>
      </c>
    </row>
    <row r="65" spans="1:38" ht="12.75" customHeight="1" x14ac:dyDescent="0.2">
      <c r="A65" s="74">
        <v>-8.2190000000000006E-3</v>
      </c>
      <c r="B65" s="74">
        <v>-7.352E-3</v>
      </c>
      <c r="C65" s="74">
        <v>-6.4720000000000003E-3</v>
      </c>
      <c r="D65" s="74">
        <v>-5.8190000000000004E-3</v>
      </c>
      <c r="E65" s="74">
        <v>-5.3140000000000001E-3</v>
      </c>
      <c r="F65" s="74">
        <v>-5.0210000000000003E-3</v>
      </c>
      <c r="G65" s="74">
        <v>-4.6889999999999996E-3</v>
      </c>
      <c r="H65" s="74">
        <v>-4.47E-3</v>
      </c>
      <c r="I65" s="74">
        <v>-4.1269999999999996E-3</v>
      </c>
      <c r="J65" s="74">
        <v>-3.8300000000000001E-3</v>
      </c>
      <c r="K65" s="74">
        <v>-3.4819999999999999E-3</v>
      </c>
      <c r="L65" s="74">
        <v>-3.137E-3</v>
      </c>
      <c r="M65" s="74">
        <v>-2.6700000000000001E-3</v>
      </c>
      <c r="N65" s="74">
        <v>-2.3530000000000001E-3</v>
      </c>
      <c r="O65" s="74">
        <v>-1.9710000000000001E-3</v>
      </c>
      <c r="P65" s="74">
        <v>-1.65E-3</v>
      </c>
      <c r="Q65" s="74">
        <v>-1.4430000000000001E-3</v>
      </c>
      <c r="R65" s="74">
        <v>-1.323E-3</v>
      </c>
      <c r="S65" s="74">
        <v>-1.1119999999999999E-3</v>
      </c>
      <c r="T65" s="74">
        <v>-9.5299999999999996E-4</v>
      </c>
      <c r="U65" s="74">
        <v>-7.7399999999999995E-4</v>
      </c>
      <c r="V65" s="74">
        <v>-5.1999999999999995E-4</v>
      </c>
      <c r="W65" s="74">
        <v>-3.8299999999999999E-4</v>
      </c>
      <c r="X65" s="74">
        <v>-1.7000000000000001E-4</v>
      </c>
      <c r="Y65" s="74">
        <v>-4.8000000000000001E-5</v>
      </c>
      <c r="Z65" s="74">
        <v>0</v>
      </c>
      <c r="AA65" s="74">
        <v>2.23E-4</v>
      </c>
      <c r="AB65" s="74">
        <v>3.7599999999999998E-4</v>
      </c>
      <c r="AC65" s="74">
        <v>6.4000000000000005E-4</v>
      </c>
      <c r="AD65" s="74">
        <v>1.0009999999999999E-3</v>
      </c>
      <c r="AE65" s="74">
        <v>1.15E-3</v>
      </c>
      <c r="AF65" s="74">
        <v>1.2960000000000001E-3</v>
      </c>
      <c r="AG65" s="74">
        <v>1.356E-3</v>
      </c>
      <c r="AH65" s="74">
        <v>1.3209999999999999E-3</v>
      </c>
      <c r="AI65" s="74">
        <v>1.235E-3</v>
      </c>
      <c r="AJ65" s="74">
        <v>1.1800000000000001E-3</v>
      </c>
      <c r="AK65" s="74">
        <v>9.9299999999999996E-4</v>
      </c>
      <c r="AL65" s="74">
        <v>8.4900000000000004E-4</v>
      </c>
    </row>
    <row r="66" spans="1:38" ht="12.75" customHeight="1" x14ac:dyDescent="0.2">
      <c r="A66" s="74">
        <v>-8.3199999999999993E-3</v>
      </c>
      <c r="B66" s="74">
        <v>-7.4070000000000004E-3</v>
      </c>
      <c r="C66" s="74">
        <v>-6.4739999999999997E-3</v>
      </c>
      <c r="D66" s="74">
        <v>-5.7999999999999996E-3</v>
      </c>
      <c r="E66" s="74">
        <v>-5.2719999999999998E-3</v>
      </c>
      <c r="F66" s="74">
        <v>-4.9779999999999998E-3</v>
      </c>
      <c r="G66" s="74">
        <v>-4.6560000000000004E-3</v>
      </c>
      <c r="H66" s="74">
        <v>-4.4000000000000003E-3</v>
      </c>
      <c r="I66" s="74">
        <v>-4.0260000000000001E-3</v>
      </c>
      <c r="J66" s="74">
        <v>-3.7829999999999999E-3</v>
      </c>
      <c r="K66" s="74">
        <v>-3.4129999999999998E-3</v>
      </c>
      <c r="L66" s="74">
        <v>-3.0309999999999998E-3</v>
      </c>
      <c r="M66" s="74">
        <v>-2.6610000000000002E-3</v>
      </c>
      <c r="N66" s="74">
        <v>-2.2460000000000002E-3</v>
      </c>
      <c r="O66" s="74">
        <v>-1.8879999999999999E-3</v>
      </c>
      <c r="P66" s="74">
        <v>-1.5870000000000001E-3</v>
      </c>
      <c r="Q66" s="74">
        <v>-1.384E-3</v>
      </c>
      <c r="R66" s="74">
        <v>-1.3240000000000001E-3</v>
      </c>
      <c r="S66" s="74">
        <v>-1.0499999999999999E-3</v>
      </c>
      <c r="T66" s="74">
        <v>-8.6799999999999996E-4</v>
      </c>
      <c r="U66" s="74">
        <v>-6.6799999999999997E-4</v>
      </c>
      <c r="V66" s="74">
        <v>-5.1500000000000005E-4</v>
      </c>
      <c r="W66" s="74">
        <v>-3.4900000000000003E-4</v>
      </c>
      <c r="X66" s="74">
        <v>-1.02E-4</v>
      </c>
      <c r="Y66" s="74">
        <v>-2.3E-5</v>
      </c>
      <c r="Z66" s="74">
        <v>0</v>
      </c>
      <c r="AA66" s="74">
        <v>2.02E-4</v>
      </c>
      <c r="AB66" s="74">
        <v>2.7500000000000002E-4</v>
      </c>
      <c r="AC66" s="74">
        <v>5.0900000000000001E-4</v>
      </c>
      <c r="AD66" s="74">
        <v>8.3900000000000001E-4</v>
      </c>
      <c r="AE66" s="74">
        <v>1.021E-3</v>
      </c>
      <c r="AF66" s="74">
        <v>1.116E-3</v>
      </c>
      <c r="AG66" s="74">
        <v>1.1770000000000001E-3</v>
      </c>
      <c r="AH66" s="74">
        <v>1.163E-3</v>
      </c>
      <c r="AI66" s="74">
        <v>1.0300000000000001E-3</v>
      </c>
      <c r="AJ66" s="74">
        <v>9.6400000000000001E-4</v>
      </c>
      <c r="AK66" s="74">
        <v>7.9699999999999997E-4</v>
      </c>
      <c r="AL66" s="74">
        <v>6.8199999999999999E-4</v>
      </c>
    </row>
    <row r="67" spans="1:38" ht="12.75" customHeight="1" x14ac:dyDescent="0.2">
      <c r="A67" s="74">
        <v>-8.3680000000000004E-3</v>
      </c>
      <c r="B67" s="74">
        <v>-7.4460000000000004E-3</v>
      </c>
      <c r="C67" s="74">
        <v>-6.4489999999999999E-3</v>
      </c>
      <c r="D67" s="74">
        <v>-5.7450000000000001E-3</v>
      </c>
      <c r="E67" s="74">
        <v>-5.1980000000000004E-3</v>
      </c>
      <c r="F67" s="74">
        <v>-4.8739999999999999E-3</v>
      </c>
      <c r="G67" s="74">
        <v>-4.522E-3</v>
      </c>
      <c r="H67" s="74">
        <v>-4.2449999999999996E-3</v>
      </c>
      <c r="I67" s="74">
        <v>-3.9139999999999999E-3</v>
      </c>
      <c r="J67" s="74">
        <v>-3.6719999999999999E-3</v>
      </c>
      <c r="K67" s="74">
        <v>-3.3210000000000002E-3</v>
      </c>
      <c r="L67" s="74">
        <v>-2.9350000000000001E-3</v>
      </c>
      <c r="M67" s="74">
        <v>-2.4680000000000001E-3</v>
      </c>
      <c r="N67" s="74">
        <v>-2.1749999999999999E-3</v>
      </c>
      <c r="O67" s="74">
        <v>-1.7730000000000001E-3</v>
      </c>
      <c r="P67" s="74">
        <v>-1.5460000000000001E-3</v>
      </c>
      <c r="Q67" s="74">
        <v>-1.2930000000000001E-3</v>
      </c>
      <c r="R67" s="74">
        <v>-1.157E-3</v>
      </c>
      <c r="S67" s="74">
        <v>-9.3400000000000004E-4</v>
      </c>
      <c r="T67" s="74">
        <v>-8.3900000000000001E-4</v>
      </c>
      <c r="U67" s="74">
        <v>-6.3000000000000003E-4</v>
      </c>
      <c r="V67" s="74">
        <v>-4.35E-4</v>
      </c>
      <c r="W67" s="74">
        <v>-3.6400000000000001E-4</v>
      </c>
      <c r="X67" s="74">
        <v>-5.5000000000000002E-5</v>
      </c>
      <c r="Y67" s="74">
        <v>0</v>
      </c>
      <c r="Z67" s="74">
        <v>0</v>
      </c>
      <c r="AA67" s="74">
        <v>1.9100000000000001E-4</v>
      </c>
      <c r="AB67" s="74">
        <v>1.94E-4</v>
      </c>
      <c r="AC67" s="74">
        <v>3.7399999999999998E-4</v>
      </c>
      <c r="AD67" s="74">
        <v>7.3300000000000004E-4</v>
      </c>
      <c r="AE67" s="74">
        <v>8.52E-4</v>
      </c>
      <c r="AF67" s="74">
        <v>9.5299999999999996E-4</v>
      </c>
      <c r="AG67" s="74">
        <v>9.9400000000000009E-4</v>
      </c>
      <c r="AH67" s="74">
        <v>9.7799999999999992E-4</v>
      </c>
      <c r="AI67" s="74">
        <v>8.7500000000000002E-4</v>
      </c>
      <c r="AJ67" s="74">
        <v>8.1300000000000003E-4</v>
      </c>
      <c r="AK67" s="74">
        <v>5.9400000000000002E-4</v>
      </c>
      <c r="AL67" s="74">
        <v>4.7899999999999999E-4</v>
      </c>
    </row>
    <row r="68" spans="1:38" ht="12.75" customHeight="1" x14ac:dyDescent="0.2">
      <c r="A68" s="74">
        <v>-8.5620000000000002E-3</v>
      </c>
      <c r="B68" s="74">
        <v>-7.5420000000000001E-3</v>
      </c>
      <c r="C68" s="74">
        <v>-6.4949999999999999E-3</v>
      </c>
      <c r="D68" s="74">
        <v>-5.7689999999999998E-3</v>
      </c>
      <c r="E68" s="74">
        <v>-5.2009999999999999E-3</v>
      </c>
      <c r="F68" s="74">
        <v>-4.8549999999999999E-3</v>
      </c>
      <c r="G68" s="74">
        <v>-4.47E-3</v>
      </c>
      <c r="H68" s="74">
        <v>-4.2469999999999999E-3</v>
      </c>
      <c r="I68" s="74">
        <v>-3.872E-3</v>
      </c>
      <c r="J68" s="74">
        <v>-3.6449999999999998E-3</v>
      </c>
      <c r="K68" s="74">
        <v>-3.2290000000000001E-3</v>
      </c>
      <c r="L68" s="74">
        <v>-2.8410000000000002E-3</v>
      </c>
      <c r="M68" s="74">
        <v>-2.4160000000000002E-3</v>
      </c>
      <c r="N68" s="74">
        <v>-2.104E-3</v>
      </c>
      <c r="O68" s="74">
        <v>-1.72E-3</v>
      </c>
      <c r="P68" s="74">
        <v>-1.402E-3</v>
      </c>
      <c r="Q68" s="74">
        <v>-1.274E-3</v>
      </c>
      <c r="R68" s="74">
        <v>-1.16E-3</v>
      </c>
      <c r="S68" s="74">
        <v>-8.9499999999999996E-4</v>
      </c>
      <c r="T68" s="74">
        <v>-8.2700000000000004E-4</v>
      </c>
      <c r="U68" s="74">
        <v>-6.7299999999999999E-4</v>
      </c>
      <c r="V68" s="74">
        <v>-4.28E-4</v>
      </c>
      <c r="W68" s="74">
        <v>-3.4000000000000002E-4</v>
      </c>
      <c r="X68" s="74">
        <v>-9.5000000000000005E-5</v>
      </c>
      <c r="Y68" s="74">
        <v>-1.9999999999999999E-6</v>
      </c>
      <c r="Z68" s="74">
        <v>0</v>
      </c>
      <c r="AA68" s="74">
        <v>1.37E-4</v>
      </c>
      <c r="AB68" s="74">
        <v>1.2400000000000001E-4</v>
      </c>
      <c r="AC68" s="74">
        <v>2.4399999999999999E-4</v>
      </c>
      <c r="AD68" s="74">
        <v>5.71E-4</v>
      </c>
      <c r="AE68" s="74">
        <v>6.4800000000000003E-4</v>
      </c>
      <c r="AF68" s="74">
        <v>7.5500000000000003E-4</v>
      </c>
      <c r="AG68" s="74">
        <v>7.9000000000000001E-4</v>
      </c>
      <c r="AH68" s="74">
        <v>7.4200000000000004E-4</v>
      </c>
      <c r="AI68" s="74">
        <v>6.2500000000000001E-4</v>
      </c>
      <c r="AJ68" s="74">
        <v>5.4799999999999998E-4</v>
      </c>
      <c r="AK68" s="74">
        <v>3.8299999999999999E-4</v>
      </c>
      <c r="AL68" s="74">
        <v>2.6200000000000003E-4</v>
      </c>
    </row>
    <row r="69" spans="1:38" ht="12.75" customHeight="1" x14ac:dyDescent="0.2">
      <c r="A69" s="74">
        <v>-8.652E-3</v>
      </c>
      <c r="B69" s="74">
        <v>-7.5690000000000002E-3</v>
      </c>
      <c r="C69" s="74">
        <v>-6.463E-3</v>
      </c>
      <c r="D69" s="74">
        <v>-5.7039999999999999E-3</v>
      </c>
      <c r="E69" s="74">
        <v>-5.1289999999999999E-3</v>
      </c>
      <c r="F69" s="74">
        <v>-4.7959999999999999E-3</v>
      </c>
      <c r="G69" s="74">
        <v>-4.4190000000000002E-3</v>
      </c>
      <c r="H69" s="74">
        <v>-4.1679999999999998E-3</v>
      </c>
      <c r="I69" s="74">
        <v>-3.8579999999999999E-3</v>
      </c>
      <c r="J69" s="74">
        <v>-3.49E-3</v>
      </c>
      <c r="K69" s="74">
        <v>-3.15E-3</v>
      </c>
      <c r="L69" s="74">
        <v>-2.7820000000000002E-3</v>
      </c>
      <c r="M69" s="74">
        <v>-2.3630000000000001E-3</v>
      </c>
      <c r="N69" s="74">
        <v>-2.016E-3</v>
      </c>
      <c r="O69" s="74">
        <v>-1.673E-3</v>
      </c>
      <c r="P69" s="74">
        <v>-1.418E-3</v>
      </c>
      <c r="Q69" s="74">
        <v>-1.2149999999999999E-3</v>
      </c>
      <c r="R69" s="74">
        <v>-1.1709999999999999E-3</v>
      </c>
      <c r="S69" s="74">
        <v>-8.9700000000000001E-4</v>
      </c>
      <c r="T69" s="74">
        <v>-8.1400000000000005E-4</v>
      </c>
      <c r="U69" s="74">
        <v>-5.9199999999999997E-4</v>
      </c>
      <c r="V69" s="74">
        <v>-4.3800000000000002E-4</v>
      </c>
      <c r="W69" s="74">
        <v>-3.7500000000000001E-4</v>
      </c>
      <c r="X69" s="74">
        <v>-6.3E-5</v>
      </c>
      <c r="Y69" s="74">
        <v>0</v>
      </c>
      <c r="Z69" s="74">
        <v>0</v>
      </c>
      <c r="AA69" s="74">
        <v>3.6999999999999998E-5</v>
      </c>
      <c r="AB69" s="74">
        <v>1.7E-5</v>
      </c>
      <c r="AC69" s="74">
        <v>1.16E-4</v>
      </c>
      <c r="AD69" s="74">
        <v>3.7199999999999999E-4</v>
      </c>
      <c r="AE69" s="74">
        <v>4.4299999999999998E-4</v>
      </c>
      <c r="AF69" s="74">
        <v>5.7600000000000001E-4</v>
      </c>
      <c r="AG69" s="74">
        <v>5.0699999999999996E-4</v>
      </c>
      <c r="AH69" s="74">
        <v>5.1800000000000001E-4</v>
      </c>
      <c r="AI69" s="74">
        <v>4.46E-4</v>
      </c>
      <c r="AJ69" s="74">
        <v>3.9899999999999999E-4</v>
      </c>
      <c r="AK69" s="74">
        <v>2.14E-4</v>
      </c>
      <c r="AL69" s="74">
        <v>5.1999999999999997E-5</v>
      </c>
    </row>
    <row r="70" spans="1:38" ht="12.75" customHeight="1" x14ac:dyDescent="0.2">
      <c r="A70" s="74">
        <v>-8.5070000000000007E-3</v>
      </c>
      <c r="B70" s="74">
        <v>-7.4070000000000004E-3</v>
      </c>
      <c r="C70" s="74">
        <v>-6.2839999999999997E-3</v>
      </c>
      <c r="D70" s="74">
        <v>-5.5339999999999999E-3</v>
      </c>
      <c r="E70" s="74">
        <v>-4.9670000000000001E-3</v>
      </c>
      <c r="F70" s="74">
        <v>-4.6540000000000002E-3</v>
      </c>
      <c r="G70" s="74">
        <v>-4.2290000000000001E-3</v>
      </c>
      <c r="H70" s="74">
        <v>-4.0130000000000001E-3</v>
      </c>
      <c r="I70" s="74">
        <v>-3.666E-3</v>
      </c>
      <c r="J70" s="74">
        <v>-3.3790000000000001E-3</v>
      </c>
      <c r="K70" s="74">
        <v>-3.0569999999999998E-3</v>
      </c>
      <c r="L70" s="74">
        <v>-2.6419999999999998E-3</v>
      </c>
      <c r="M70" s="74">
        <v>-2.2079999999999999E-3</v>
      </c>
      <c r="N70" s="74">
        <v>-1.8890000000000001E-3</v>
      </c>
      <c r="O70" s="74">
        <v>-1.5679999999999999E-3</v>
      </c>
      <c r="P70" s="74">
        <v>-1.305E-3</v>
      </c>
      <c r="Q70" s="74">
        <v>-1.137E-3</v>
      </c>
      <c r="R70" s="74">
        <v>-1.0679999999999999E-3</v>
      </c>
      <c r="S70" s="74">
        <v>-8.4900000000000004E-4</v>
      </c>
      <c r="T70" s="74">
        <v>-7.1500000000000003E-4</v>
      </c>
      <c r="U70" s="74">
        <v>-6.0499999999999996E-4</v>
      </c>
      <c r="V70" s="74">
        <v>-3.3500000000000001E-4</v>
      </c>
      <c r="W70" s="74">
        <v>-2.6899999999999998E-4</v>
      </c>
      <c r="X70" s="74">
        <v>1.5999999999999999E-5</v>
      </c>
      <c r="Y70" s="74">
        <v>1.2999999999999999E-5</v>
      </c>
      <c r="Z70" s="74">
        <v>0</v>
      </c>
      <c r="AA70" s="74">
        <v>6.9999999999999999E-6</v>
      </c>
      <c r="AB70" s="74">
        <v>-6.3E-5</v>
      </c>
      <c r="AC70" s="74">
        <v>-1.0000000000000001E-5</v>
      </c>
      <c r="AD70" s="74">
        <v>2.99E-4</v>
      </c>
      <c r="AE70" s="74">
        <v>3.3300000000000002E-4</v>
      </c>
      <c r="AF70" s="74">
        <v>3.7100000000000002E-4</v>
      </c>
      <c r="AG70" s="74">
        <v>4.3100000000000001E-4</v>
      </c>
      <c r="AH70" s="74">
        <v>3.8900000000000002E-4</v>
      </c>
      <c r="AI70" s="74">
        <v>2.9799999999999998E-4</v>
      </c>
      <c r="AJ70" s="74">
        <v>2.32E-4</v>
      </c>
      <c r="AK70" s="74">
        <v>7.3999999999999996E-5</v>
      </c>
      <c r="AL70" s="74">
        <v>-6.0999999999999999E-5</v>
      </c>
    </row>
    <row r="71" spans="1:38" ht="12.75" customHeight="1" x14ac:dyDescent="0.2">
      <c r="A71" s="74">
        <v>-8.3510000000000008E-3</v>
      </c>
      <c r="B71" s="74">
        <v>-7.2189999999999997E-3</v>
      </c>
      <c r="C71" s="74">
        <v>-6.1130000000000004E-3</v>
      </c>
      <c r="D71" s="74">
        <v>-5.3439999999999998E-3</v>
      </c>
      <c r="E71" s="74">
        <v>-4.7910000000000001E-3</v>
      </c>
      <c r="F71" s="74">
        <v>-4.4660000000000004E-3</v>
      </c>
      <c r="G71" s="74">
        <v>-4.0460000000000001E-3</v>
      </c>
      <c r="H71" s="74">
        <v>-3.8500000000000001E-3</v>
      </c>
      <c r="I71" s="74">
        <v>-3.5130000000000001E-3</v>
      </c>
      <c r="J71" s="74">
        <v>-3.2079999999999999E-3</v>
      </c>
      <c r="K71" s="74">
        <v>-2.859E-3</v>
      </c>
      <c r="L71" s="74">
        <v>-2.5230000000000001E-3</v>
      </c>
      <c r="M71" s="74">
        <v>-2.1580000000000002E-3</v>
      </c>
      <c r="N71" s="74">
        <v>-1.843E-3</v>
      </c>
      <c r="O71" s="74">
        <v>-1.4959999999999999E-3</v>
      </c>
      <c r="P71" s="74">
        <v>-1.1620000000000001E-3</v>
      </c>
      <c r="Q71" s="74">
        <v>-1.01E-3</v>
      </c>
      <c r="R71" s="74">
        <v>-9.3599999999999998E-4</v>
      </c>
      <c r="S71" s="74">
        <v>-7.8799999999999996E-4</v>
      </c>
      <c r="T71" s="74">
        <v>-6.4700000000000001E-4</v>
      </c>
      <c r="U71" s="74">
        <v>-5.1999999999999995E-4</v>
      </c>
      <c r="V71" s="74">
        <v>-2.9500000000000001E-4</v>
      </c>
      <c r="W71" s="74">
        <v>-2.22E-4</v>
      </c>
      <c r="X71" s="74">
        <v>2.0999999999999999E-5</v>
      </c>
      <c r="Y71" s="74">
        <v>1.11E-4</v>
      </c>
      <c r="Z71" s="74">
        <v>0</v>
      </c>
      <c r="AA71" s="74">
        <v>6.3E-5</v>
      </c>
      <c r="AB71" s="74">
        <v>1.2999999999999999E-5</v>
      </c>
      <c r="AC71" s="74">
        <v>5.8E-5</v>
      </c>
      <c r="AD71" s="74">
        <v>2.5000000000000001E-4</v>
      </c>
      <c r="AE71" s="74">
        <v>3.1599999999999998E-4</v>
      </c>
      <c r="AF71" s="74">
        <v>3.7599999999999998E-4</v>
      </c>
      <c r="AG71" s="74">
        <v>4.2499999999999998E-4</v>
      </c>
      <c r="AH71" s="74">
        <v>3.6900000000000002E-4</v>
      </c>
      <c r="AI71" s="74">
        <v>2.3800000000000001E-4</v>
      </c>
      <c r="AJ71" s="74">
        <v>2.4399999999999999E-4</v>
      </c>
      <c r="AK71" s="74">
        <v>7.1000000000000005E-5</v>
      </c>
      <c r="AL71" s="74">
        <v>-6.2000000000000003E-5</v>
      </c>
    </row>
    <row r="72" spans="1:38" ht="12.75" customHeight="1" x14ac:dyDescent="0.2">
      <c r="A72" s="74">
        <v>-8.4790000000000004E-3</v>
      </c>
      <c r="B72" s="74">
        <v>-7.3489999999999996E-3</v>
      </c>
      <c r="C72" s="74">
        <v>-6.1970000000000003E-3</v>
      </c>
      <c r="D72" s="74">
        <v>-5.4530000000000004E-3</v>
      </c>
      <c r="E72" s="74">
        <v>-4.8669999999999998E-3</v>
      </c>
      <c r="F72" s="74">
        <v>-4.5649999999999996E-3</v>
      </c>
      <c r="G72" s="74">
        <v>-4.1330000000000004E-3</v>
      </c>
      <c r="H72" s="74">
        <v>-3.882E-3</v>
      </c>
      <c r="I72" s="74">
        <v>-3.542E-3</v>
      </c>
      <c r="J72" s="74">
        <v>-3.2620000000000001E-3</v>
      </c>
      <c r="K72" s="74">
        <v>-2.9160000000000002E-3</v>
      </c>
      <c r="L72" s="74">
        <v>-2.6319999999999998E-3</v>
      </c>
      <c r="M72" s="74">
        <v>-2.1619999999999999E-3</v>
      </c>
      <c r="N72" s="74">
        <v>-1.884E-3</v>
      </c>
      <c r="O72" s="74">
        <v>-1.495E-3</v>
      </c>
      <c r="P72" s="74">
        <v>-1.291E-3</v>
      </c>
      <c r="Q72" s="74">
        <v>-1.0269999999999999E-3</v>
      </c>
      <c r="R72" s="74">
        <v>-1.0449999999999999E-3</v>
      </c>
      <c r="S72" s="74">
        <v>-8.2100000000000001E-4</v>
      </c>
      <c r="T72" s="74">
        <v>-6.87E-4</v>
      </c>
      <c r="U72" s="74">
        <v>-5.4199999999999995E-4</v>
      </c>
      <c r="V72" s="74">
        <v>-3.5100000000000002E-4</v>
      </c>
      <c r="W72" s="74">
        <v>-2.5599999999999999E-4</v>
      </c>
      <c r="X72" s="74">
        <v>5.0000000000000002E-5</v>
      </c>
      <c r="Y72" s="74">
        <v>7.2999999999999999E-5</v>
      </c>
      <c r="Z72" s="74">
        <v>0</v>
      </c>
      <c r="AA72" s="74">
        <v>4.8999999999999998E-5</v>
      </c>
      <c r="AB72" s="74">
        <v>-8.7999999999999998E-5</v>
      </c>
      <c r="AC72" s="74">
        <v>-6.3999999999999997E-5</v>
      </c>
      <c r="AD72" s="74">
        <v>1.7000000000000001E-4</v>
      </c>
      <c r="AE72" s="74">
        <v>2.0799999999999999E-4</v>
      </c>
      <c r="AF72" s="74">
        <v>2.9300000000000002E-4</v>
      </c>
      <c r="AG72" s="74">
        <v>3.2600000000000001E-4</v>
      </c>
      <c r="AH72" s="74">
        <v>2.8299999999999999E-4</v>
      </c>
      <c r="AI72" s="74">
        <v>1.2400000000000001E-4</v>
      </c>
      <c r="AJ72" s="74">
        <v>1.46E-4</v>
      </c>
      <c r="AK72" s="74">
        <v>7.9999999999999996E-6</v>
      </c>
      <c r="AL72" s="74">
        <v>-1.5699999999999999E-4</v>
      </c>
    </row>
    <row r="73" spans="1:38" ht="12.75" customHeight="1" x14ac:dyDescent="0.2">
      <c r="A73" s="74">
        <v>-8.4460000000000004E-3</v>
      </c>
      <c r="B73" s="74">
        <v>-7.273E-3</v>
      </c>
      <c r="C73" s="74">
        <v>-6.1859999999999997E-3</v>
      </c>
      <c r="D73" s="74">
        <v>-5.4429999999999999E-3</v>
      </c>
      <c r="E73" s="74">
        <v>-4.8469999999999997E-3</v>
      </c>
      <c r="F73" s="74">
        <v>-4.509E-3</v>
      </c>
      <c r="G73" s="74">
        <v>-4.1370000000000001E-3</v>
      </c>
      <c r="H73" s="74">
        <v>-3.8609999999999998E-3</v>
      </c>
      <c r="I73" s="74">
        <v>-3.4940000000000001E-3</v>
      </c>
      <c r="J73" s="74">
        <v>-3.202E-3</v>
      </c>
      <c r="K73" s="74">
        <v>-2.9229999999999998E-3</v>
      </c>
      <c r="L73" s="74">
        <v>-2.5430000000000001E-3</v>
      </c>
      <c r="M73" s="74">
        <v>-2.1459999999999999E-3</v>
      </c>
      <c r="N73" s="74">
        <v>-1.9289999999999999E-3</v>
      </c>
      <c r="O73" s="74">
        <v>-1.523E-3</v>
      </c>
      <c r="P73" s="74">
        <v>-1.2459999999999999E-3</v>
      </c>
      <c r="Q73" s="74">
        <v>-1.023E-3</v>
      </c>
      <c r="R73" s="74">
        <v>-1.0349999999999999E-3</v>
      </c>
      <c r="S73" s="74">
        <v>-7.7200000000000001E-4</v>
      </c>
      <c r="T73" s="74">
        <v>-7.1299999999999998E-4</v>
      </c>
      <c r="U73" s="74">
        <v>-5.3399999999999997E-4</v>
      </c>
      <c r="V73" s="74">
        <v>-3.3700000000000001E-4</v>
      </c>
      <c r="W73" s="74">
        <v>-2.72E-4</v>
      </c>
      <c r="X73" s="74">
        <v>5.1999999999999997E-5</v>
      </c>
      <c r="Y73" s="74">
        <v>8.3999999999999995E-5</v>
      </c>
      <c r="Z73" s="74">
        <v>0</v>
      </c>
      <c r="AA73" s="74">
        <v>1.4100000000000001E-4</v>
      </c>
      <c r="AB73" s="74">
        <v>-6.7000000000000002E-5</v>
      </c>
      <c r="AC73" s="74">
        <v>-7.2999999999999999E-5</v>
      </c>
      <c r="AD73" s="74">
        <v>2.0000000000000001E-4</v>
      </c>
      <c r="AE73" s="74">
        <v>2.41E-4</v>
      </c>
      <c r="AF73" s="74">
        <v>2.8200000000000002E-4</v>
      </c>
      <c r="AG73" s="74">
        <v>3.1700000000000001E-4</v>
      </c>
      <c r="AH73" s="74">
        <v>2.8499999999999999E-4</v>
      </c>
      <c r="AI73" s="74">
        <v>2.0000000000000001E-4</v>
      </c>
      <c r="AJ73" s="74">
        <v>1.84E-4</v>
      </c>
      <c r="AK73" s="74">
        <v>-2.0000000000000002E-5</v>
      </c>
      <c r="AL73" s="74">
        <v>-1.7000000000000001E-4</v>
      </c>
    </row>
    <row r="74" spans="1:38" ht="12.75" customHeight="1" x14ac:dyDescent="0.2">
      <c r="A74" s="74">
        <v>-8.4899999999999993E-3</v>
      </c>
      <c r="B74" s="74">
        <v>-7.3140000000000002E-3</v>
      </c>
      <c r="C74" s="74">
        <v>-6.202E-3</v>
      </c>
      <c r="D74" s="74">
        <v>-5.45E-3</v>
      </c>
      <c r="E74" s="74">
        <v>-4.8520000000000004E-3</v>
      </c>
      <c r="F74" s="74">
        <v>-4.581E-3</v>
      </c>
      <c r="G74" s="74">
        <v>-4.1520000000000003E-3</v>
      </c>
      <c r="H74" s="74">
        <v>-3.9050000000000001E-3</v>
      </c>
      <c r="I74" s="74">
        <v>-3.5969999999999999E-3</v>
      </c>
      <c r="J74" s="74">
        <v>-3.258E-3</v>
      </c>
      <c r="K74" s="74">
        <v>-2.9369999999999999E-3</v>
      </c>
      <c r="L74" s="74">
        <v>-2.5790000000000001E-3</v>
      </c>
      <c r="M74" s="74">
        <v>-2.2179999999999999E-3</v>
      </c>
      <c r="N74" s="74">
        <v>-1.931E-3</v>
      </c>
      <c r="O74" s="74">
        <v>-1.5889999999999999E-3</v>
      </c>
      <c r="P74" s="74">
        <v>-1.268E-3</v>
      </c>
      <c r="Q74" s="74">
        <v>-1.1789999999999999E-3</v>
      </c>
      <c r="R74" s="74">
        <v>-1.0449999999999999E-3</v>
      </c>
      <c r="S74" s="74">
        <v>-8.4400000000000002E-4</v>
      </c>
      <c r="T74" s="74">
        <v>-7.45E-4</v>
      </c>
      <c r="U74" s="74">
        <v>-6.3100000000000005E-4</v>
      </c>
      <c r="V74" s="74">
        <v>-4.1300000000000001E-4</v>
      </c>
      <c r="W74" s="74">
        <v>-3.4499999999999998E-4</v>
      </c>
      <c r="X74" s="74">
        <v>-2.5000000000000001E-5</v>
      </c>
      <c r="Y74" s="74">
        <v>1E-4</v>
      </c>
      <c r="Z74" s="74">
        <v>0</v>
      </c>
      <c r="AA74" s="74">
        <v>8.7999999999999998E-5</v>
      </c>
      <c r="AB74" s="74">
        <v>-1.36E-4</v>
      </c>
      <c r="AC74" s="74">
        <v>-1.0900000000000001E-4</v>
      </c>
      <c r="AD74" s="74">
        <v>1.94E-4</v>
      </c>
      <c r="AE74" s="74">
        <v>1.65E-4</v>
      </c>
      <c r="AF74" s="74">
        <v>2.9500000000000001E-4</v>
      </c>
      <c r="AG74" s="74">
        <v>2.7700000000000001E-4</v>
      </c>
      <c r="AH74" s="74">
        <v>2.34E-4</v>
      </c>
      <c r="AI74" s="74">
        <v>1.73E-4</v>
      </c>
      <c r="AJ74" s="74">
        <v>1.47E-4</v>
      </c>
      <c r="AK74" s="74">
        <v>-9.0000000000000002E-6</v>
      </c>
      <c r="AL74" s="74">
        <v>-2.1800000000000001E-4</v>
      </c>
    </row>
    <row r="75" spans="1:38" ht="12.75" customHeight="1" x14ac:dyDescent="0.2">
      <c r="A75" s="74">
        <v>-8.6119999999999999E-3</v>
      </c>
      <c r="B75" s="74">
        <v>-7.4279999999999997E-3</v>
      </c>
      <c r="C75" s="74">
        <v>-6.3140000000000002E-3</v>
      </c>
      <c r="D75" s="74">
        <v>-5.561E-3</v>
      </c>
      <c r="E75" s="74">
        <v>-4.9750000000000003E-3</v>
      </c>
      <c r="F75" s="74">
        <v>-4.6319999999999998E-3</v>
      </c>
      <c r="G75" s="74">
        <v>-4.2249999999999996E-3</v>
      </c>
      <c r="H75" s="74">
        <v>-3.9810000000000002E-3</v>
      </c>
      <c r="I75" s="74">
        <v>-3.6359999999999999E-3</v>
      </c>
      <c r="J75" s="74">
        <v>-3.356E-3</v>
      </c>
      <c r="K75" s="74">
        <v>-3.0240000000000002E-3</v>
      </c>
      <c r="L75" s="74">
        <v>-2.6919999999999999E-3</v>
      </c>
      <c r="M75" s="74">
        <v>-2.3479999999999998E-3</v>
      </c>
      <c r="N75" s="74">
        <v>-1.99E-3</v>
      </c>
      <c r="O75" s="74">
        <v>-1.6540000000000001E-3</v>
      </c>
      <c r="P75" s="74">
        <v>-1.364E-3</v>
      </c>
      <c r="Q75" s="74">
        <v>-1.137E-3</v>
      </c>
      <c r="R75" s="74">
        <v>-1.1199999999999999E-3</v>
      </c>
      <c r="S75" s="74">
        <v>-8.9599999999999999E-4</v>
      </c>
      <c r="T75" s="74">
        <v>-7.2000000000000005E-4</v>
      </c>
      <c r="U75" s="74">
        <v>-6.5899999999999997E-4</v>
      </c>
      <c r="V75" s="74">
        <v>-4.3600000000000003E-4</v>
      </c>
      <c r="W75" s="74">
        <v>-3.1300000000000002E-4</v>
      </c>
      <c r="X75" s="74">
        <v>-1.9000000000000001E-5</v>
      </c>
      <c r="Y75" s="74">
        <v>-4.8999999999999998E-5</v>
      </c>
      <c r="Z75" s="74">
        <v>0</v>
      </c>
      <c r="AA75" s="74">
        <v>1.08E-4</v>
      </c>
      <c r="AB75" s="74">
        <v>-9.2999999999999997E-5</v>
      </c>
      <c r="AC75" s="74">
        <v>-1.05E-4</v>
      </c>
      <c r="AD75" s="74">
        <v>1.6000000000000001E-4</v>
      </c>
      <c r="AE75" s="74">
        <v>2.1599999999999999E-4</v>
      </c>
      <c r="AF75" s="74">
        <v>2.4899999999999998E-4</v>
      </c>
      <c r="AG75" s="74">
        <v>1.9599999999999999E-4</v>
      </c>
      <c r="AH75" s="74">
        <v>2.8200000000000002E-4</v>
      </c>
      <c r="AI75" s="74">
        <v>1.06E-4</v>
      </c>
      <c r="AJ75" s="74">
        <v>1.8799999999999999E-4</v>
      </c>
      <c r="AK75" s="74">
        <v>-7.7000000000000001E-5</v>
      </c>
      <c r="AL75" s="74">
        <v>-1.76E-4</v>
      </c>
    </row>
    <row r="76" spans="1:38" ht="12.75" customHeight="1" x14ac:dyDescent="0.2">
      <c r="A76" s="74">
        <v>-8.6090000000000003E-3</v>
      </c>
      <c r="B76" s="74">
        <v>-7.515E-3</v>
      </c>
      <c r="C76" s="74">
        <v>-6.4149999999999997E-3</v>
      </c>
      <c r="D76" s="74">
        <v>-5.653E-3</v>
      </c>
      <c r="E76" s="74">
        <v>-5.0679999999999996E-3</v>
      </c>
      <c r="F76" s="74">
        <v>-4.7489999999999997E-3</v>
      </c>
      <c r="G76" s="74">
        <v>-4.3140000000000001E-3</v>
      </c>
      <c r="H76" s="74">
        <v>-4.0969999999999999E-3</v>
      </c>
      <c r="I76" s="74">
        <v>-3.718E-3</v>
      </c>
      <c r="J76" s="74">
        <v>-3.4810000000000002E-3</v>
      </c>
      <c r="K76" s="74">
        <v>-3.104E-3</v>
      </c>
      <c r="L76" s="74">
        <v>-2.8270000000000001E-3</v>
      </c>
      <c r="M76" s="74">
        <v>-2.3990000000000001E-3</v>
      </c>
      <c r="N76" s="74">
        <v>-2.0699999999999998E-3</v>
      </c>
      <c r="O76" s="74">
        <v>-1.7260000000000001E-3</v>
      </c>
      <c r="P76" s="74">
        <v>-1.407E-3</v>
      </c>
      <c r="Q76" s="74">
        <v>-1.3370000000000001E-3</v>
      </c>
      <c r="R76" s="74">
        <v>-1.2470000000000001E-3</v>
      </c>
      <c r="S76" s="74">
        <v>-9.2500000000000004E-4</v>
      </c>
      <c r="T76" s="74">
        <v>-9.1100000000000003E-4</v>
      </c>
      <c r="U76" s="74">
        <v>-6.8800000000000003E-4</v>
      </c>
      <c r="V76" s="74">
        <v>-5.4900000000000001E-4</v>
      </c>
      <c r="W76" s="74">
        <v>-5.0900000000000001E-4</v>
      </c>
      <c r="X76" s="74">
        <v>1.5E-5</v>
      </c>
      <c r="Y76" s="74">
        <v>-6.8999999999999997E-5</v>
      </c>
      <c r="Z76" s="74">
        <v>0</v>
      </c>
      <c r="AA76" s="74">
        <v>5.3000000000000001E-5</v>
      </c>
      <c r="AB76" s="74">
        <v>-1.27E-4</v>
      </c>
      <c r="AC76" s="74">
        <v>-1.7699999999999999E-4</v>
      </c>
      <c r="AD76" s="74">
        <v>1.2E-4</v>
      </c>
      <c r="AE76" s="74">
        <v>1.21E-4</v>
      </c>
      <c r="AF76" s="74">
        <v>2.2800000000000001E-4</v>
      </c>
      <c r="AG76" s="74">
        <v>2.22E-4</v>
      </c>
      <c r="AH76" s="74">
        <v>1.7799999999999999E-4</v>
      </c>
      <c r="AI76" s="74">
        <v>1.5699999999999999E-4</v>
      </c>
      <c r="AJ76" s="74">
        <v>1.02E-4</v>
      </c>
      <c r="AK76" s="74">
        <v>-6.6000000000000005E-5</v>
      </c>
      <c r="AL76" s="74">
        <v>-2.4899999999999998E-4</v>
      </c>
    </row>
    <row r="77" spans="1:38" ht="12.75" customHeight="1" x14ac:dyDescent="0.2">
      <c r="A77" s="74">
        <v>-8.6300000000000005E-3</v>
      </c>
      <c r="B77" s="74">
        <v>-7.5180000000000004E-3</v>
      </c>
      <c r="C77" s="74">
        <v>-6.424E-3</v>
      </c>
      <c r="D77" s="74">
        <v>-5.7089999999999997E-3</v>
      </c>
      <c r="E77" s="74">
        <v>-5.0899999999999999E-3</v>
      </c>
      <c r="F77" s="74">
        <v>-4.79E-3</v>
      </c>
      <c r="G77" s="74">
        <v>-4.4089999999999997E-3</v>
      </c>
      <c r="H77" s="74">
        <v>-4.0340000000000003E-3</v>
      </c>
      <c r="I77" s="74">
        <v>-3.6719999999999999E-3</v>
      </c>
      <c r="J77" s="74">
        <v>-3.4199999999999999E-3</v>
      </c>
      <c r="K77" s="74">
        <v>-3.0990000000000002E-3</v>
      </c>
      <c r="L77" s="74">
        <v>-2.7750000000000001E-3</v>
      </c>
      <c r="M77" s="74">
        <v>-2.317E-3</v>
      </c>
      <c r="N77" s="74">
        <v>-1.9840000000000001E-3</v>
      </c>
      <c r="O77" s="74">
        <v>-1.5529999999999999E-3</v>
      </c>
      <c r="P77" s="74">
        <v>-1.3320000000000001E-3</v>
      </c>
      <c r="Q77" s="74">
        <v>-1.158E-3</v>
      </c>
      <c r="R77" s="74">
        <v>-1.17E-3</v>
      </c>
      <c r="S77" s="74">
        <v>-8.92E-4</v>
      </c>
      <c r="T77" s="74">
        <v>-7.45E-4</v>
      </c>
      <c r="U77" s="74">
        <v>-6.7599999999999995E-4</v>
      </c>
      <c r="V77" s="74">
        <v>-4.2900000000000002E-4</v>
      </c>
      <c r="W77" s="74">
        <v>-3.7800000000000003E-4</v>
      </c>
      <c r="X77" s="74">
        <v>-1.8E-5</v>
      </c>
      <c r="Y77" s="74">
        <v>8.6000000000000003E-5</v>
      </c>
      <c r="Z77" s="74">
        <v>0</v>
      </c>
      <c r="AA77" s="74">
        <v>2.1499999999999999E-4</v>
      </c>
      <c r="AB77" s="74">
        <v>-5.5000000000000002E-5</v>
      </c>
      <c r="AC77" s="74">
        <v>-1.1400000000000001E-4</v>
      </c>
      <c r="AD77" s="74">
        <v>1.9799999999999999E-4</v>
      </c>
      <c r="AE77" s="74">
        <v>1.75E-4</v>
      </c>
      <c r="AF77" s="74">
        <v>1.8900000000000001E-4</v>
      </c>
      <c r="AG77" s="74">
        <v>1.8900000000000001E-4</v>
      </c>
      <c r="AH77" s="74">
        <v>2.6600000000000001E-4</v>
      </c>
      <c r="AI77" s="74">
        <v>1.7200000000000001E-4</v>
      </c>
      <c r="AJ77" s="74">
        <v>1.6000000000000001E-4</v>
      </c>
      <c r="AK77" s="74">
        <v>-1.06E-4</v>
      </c>
      <c r="AL77" s="74">
        <v>-2.5099999999999998E-4</v>
      </c>
    </row>
    <row r="78" spans="1:38" ht="12.75" customHeight="1" x14ac:dyDescent="0.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spans="1:38" ht="12.7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</row>
    <row r="80" spans="1:38" ht="12.7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2.7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spans="1:38" ht="12.7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spans="1:38" ht="12.7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spans="1:38" ht="12.7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spans="1:38" ht="12.7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spans="1:38" ht="12.7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spans="1:38" ht="12.7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spans="1:38" ht="12.7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  <row r="89" spans="1:38" ht="12.7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</row>
    <row r="90" spans="1:38" ht="12.7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</row>
    <row r="91" spans="1:38" ht="12.7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</row>
    <row r="92" spans="1:38" ht="12.7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</row>
    <row r="93" spans="1:38" ht="12.7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</row>
    <row r="94" spans="1:38" ht="12.7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</row>
    <row r="95" spans="1:38" ht="12.7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</row>
    <row r="96" spans="1:38" ht="12.7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</row>
    <row r="97" spans="1:38" ht="12.7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</row>
    <row r="98" spans="1:38" ht="12.7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</row>
    <row r="99" spans="1:38" ht="12.7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</row>
    <row r="100" spans="1:38" ht="12.7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</row>
    <row r="101" spans="1:38" ht="12.7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</row>
    <row r="102" spans="1:38" ht="12.7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</row>
    <row r="103" spans="1:38" ht="12.7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</row>
    <row r="104" spans="1:38" ht="12.7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</row>
    <row r="105" spans="1:38" ht="12.7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</row>
    <row r="106" spans="1:38" ht="12.7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</row>
    <row r="107" spans="1:38" ht="12.7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</row>
    <row r="108" spans="1:38" ht="12.7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</row>
    <row r="109" spans="1:38" ht="12.7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</row>
    <row r="110" spans="1:38" ht="12.7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</row>
    <row r="111" spans="1:38" ht="12.7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</row>
    <row r="112" spans="1:38" ht="12.7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</row>
    <row r="113" spans="1:38" ht="12.7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</row>
    <row r="114" spans="1:38" ht="12.7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</row>
    <row r="115" spans="1:38" ht="12.7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</row>
    <row r="116" spans="1:38" ht="12.7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</row>
    <row r="117" spans="1:38" ht="12.7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</row>
    <row r="118" spans="1:38" ht="12.7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</row>
    <row r="119" spans="1:38" ht="12.7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</row>
    <row r="120" spans="1:38" ht="12.7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</row>
    <row r="121" spans="1:38" ht="12.7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</row>
    <row r="122" spans="1:38" ht="12.7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 spans="1:38" ht="12.7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 spans="1:38" ht="12.7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</row>
    <row r="125" spans="1:38" ht="12.7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</row>
    <row r="126" spans="1:38" ht="12.7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</row>
    <row r="127" spans="1:38" ht="12.7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</row>
    <row r="128" spans="1:38" ht="12.7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</row>
    <row r="129" spans="1:38" ht="12.7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</row>
    <row r="130" spans="1:38" ht="12.7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</row>
    <row r="131" spans="1:38" ht="12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</row>
    <row r="132" spans="1:38" ht="12.7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</row>
    <row r="133" spans="1:38" ht="12.7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</row>
    <row r="134" spans="1:38" ht="12.7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</row>
    <row r="135" spans="1:38" ht="12.7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</row>
    <row r="136" spans="1:38" ht="12.7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</row>
    <row r="137" spans="1:38" ht="12.7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</row>
    <row r="138" spans="1:38" ht="12.7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</row>
    <row r="139" spans="1:38" ht="12.7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</row>
    <row r="140" spans="1:38" ht="12.7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</row>
    <row r="141" spans="1:38" ht="12.7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</row>
    <row r="142" spans="1:38" ht="12.7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</row>
    <row r="143" spans="1:38" ht="12.7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</row>
    <row r="144" spans="1:38" ht="12.7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</row>
    <row r="145" spans="1:38" ht="12.7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</row>
    <row r="146" spans="1:38" ht="12.7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</row>
    <row r="147" spans="1:38" ht="12.7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</row>
    <row r="148" spans="1:38" ht="12.7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</row>
    <row r="149" spans="1:38" ht="12.7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</row>
    <row r="150" spans="1:38" ht="12.7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</row>
    <row r="151" spans="1:38" ht="12.7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</row>
    <row r="152" spans="1:38" ht="12.7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</row>
    <row r="153" spans="1:38" ht="12.7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</row>
    <row r="154" spans="1:38" ht="12.7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</row>
    <row r="155" spans="1:38" ht="12.7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</row>
    <row r="156" spans="1:38" ht="12.7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</row>
    <row r="157" spans="1:38" ht="12.7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</row>
    <row r="158" spans="1:38" ht="12.7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</row>
    <row r="159" spans="1:38" ht="12.7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</row>
    <row r="160" spans="1:38" ht="12.7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</row>
    <row r="161" spans="1:38" ht="12.7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</row>
    <row r="162" spans="1:38" ht="12.7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</row>
    <row r="163" spans="1:38" ht="12.7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</row>
    <row r="164" spans="1:38" ht="12.7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</row>
    <row r="165" spans="1:38" ht="12.7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</row>
    <row r="166" spans="1:38" ht="12.7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</row>
    <row r="167" spans="1:38" ht="12.7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</row>
    <row r="168" spans="1:38" ht="12.7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</row>
    <row r="169" spans="1:38" ht="12.7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</row>
    <row r="170" spans="1:38" ht="12.7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</row>
    <row r="171" spans="1:38" ht="12.7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</row>
    <row r="172" spans="1:38" ht="12.7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</row>
    <row r="173" spans="1:38" ht="12.7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</row>
    <row r="174" spans="1:38" ht="12.7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</row>
    <row r="175" spans="1:38" ht="12.7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</row>
    <row r="176" spans="1:38" ht="12.7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</row>
    <row r="177" spans="1:38" ht="12.7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</row>
    <row r="178" spans="1:38" ht="12.7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</row>
    <row r="179" spans="1:38" ht="12.7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</row>
    <row r="180" spans="1:38" ht="12.7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</row>
    <row r="181" spans="1:38" ht="12.7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</row>
    <row r="182" spans="1:38" ht="12.7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</row>
    <row r="183" spans="1:38" ht="12.7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</row>
    <row r="184" spans="1:38" ht="12.7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</row>
    <row r="185" spans="1:38" ht="12.7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</row>
    <row r="186" spans="1:38" ht="12.7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</row>
    <row r="187" spans="1:38" ht="12.7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</row>
    <row r="188" spans="1:38" ht="12.7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</row>
    <row r="189" spans="1:38" ht="12.7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</row>
    <row r="190" spans="1:38" ht="12.7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</row>
    <row r="191" spans="1:38" ht="12.7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</row>
    <row r="192" spans="1:38" ht="12.7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</row>
    <row r="193" spans="1:38" ht="12.7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</row>
    <row r="194" spans="1:38" ht="12.7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</row>
    <row r="195" spans="1:38" ht="12.7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</row>
    <row r="196" spans="1:38" ht="12.7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</row>
    <row r="197" spans="1:38" ht="12.7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</row>
    <row r="198" spans="1:38" ht="12.7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</row>
    <row r="199" spans="1:38" ht="12.7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</row>
    <row r="200" spans="1:38" ht="12.7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</row>
    <row r="201" spans="1:38" ht="12.7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</row>
    <row r="202" spans="1:38" ht="12.7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</row>
    <row r="203" spans="1:38" ht="12.7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</row>
    <row r="204" spans="1:38" ht="12.7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</row>
    <row r="205" spans="1:38" ht="12.7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</row>
    <row r="206" spans="1:38" ht="12.7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</row>
    <row r="207" spans="1:38" ht="12.7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</row>
    <row r="208" spans="1:38" ht="12.7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</row>
    <row r="209" spans="1:38" ht="12.7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</row>
    <row r="210" spans="1:38" ht="12.7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</row>
    <row r="211" spans="1:38" ht="12.7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</row>
    <row r="212" spans="1:38" ht="12.7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</row>
    <row r="213" spans="1:38" ht="12.7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</row>
    <row r="214" spans="1:38" ht="12.7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</row>
    <row r="215" spans="1:38" ht="12.7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</row>
    <row r="216" spans="1:38" ht="12.7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</row>
    <row r="217" spans="1:38" ht="12.7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</row>
    <row r="218" spans="1:38" ht="12.7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</row>
    <row r="219" spans="1:38" ht="12.7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</row>
    <row r="220" spans="1:38" ht="12.7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</row>
    <row r="221" spans="1:38" ht="12.7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</row>
    <row r="222" spans="1:38" ht="12.7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</row>
    <row r="223" spans="1:38" ht="12.7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</row>
    <row r="224" spans="1:38" ht="12.7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</row>
    <row r="225" spans="1:38" ht="12.7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</row>
    <row r="226" spans="1:38" ht="12.7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</row>
    <row r="227" spans="1:38" ht="12.7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</row>
    <row r="228" spans="1:38" ht="12.7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</row>
    <row r="229" spans="1:38" ht="12.7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</row>
    <row r="230" spans="1:38" ht="12.7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</row>
    <row r="231" spans="1:38" ht="12.7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</row>
    <row r="232" spans="1:38" ht="12.7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</row>
    <row r="233" spans="1:38" ht="12.7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</row>
    <row r="234" spans="1:38" ht="12.7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</row>
    <row r="235" spans="1:38" ht="12.7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</row>
    <row r="236" spans="1:38" ht="12.7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</row>
    <row r="237" spans="1:38" ht="12.7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</row>
    <row r="238" spans="1:38" ht="12.7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</row>
    <row r="239" spans="1:38" ht="12.7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</row>
    <row r="240" spans="1:38" ht="12.7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</row>
    <row r="241" spans="1:38" ht="12.7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</row>
    <row r="242" spans="1:38" ht="12.7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</row>
    <row r="243" spans="1:38" ht="12.7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</row>
    <row r="244" spans="1:38" ht="12.7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</row>
    <row r="245" spans="1:38" ht="12.7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</row>
    <row r="246" spans="1:38" ht="12.7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</row>
    <row r="247" spans="1:38" ht="12.7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</row>
    <row r="248" spans="1:38" ht="12.7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</row>
    <row r="249" spans="1:38" ht="12.7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</row>
    <row r="250" spans="1:38" ht="12.7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</row>
    <row r="251" spans="1:38" ht="12.7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</row>
    <row r="252" spans="1:38" ht="12.7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</row>
    <row r="253" spans="1:38" ht="12.7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</row>
    <row r="254" spans="1:38" ht="12.7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</row>
    <row r="255" spans="1:38" ht="12.7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</row>
    <row r="256" spans="1:38" ht="12.7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</row>
    <row r="257" spans="1:38" ht="12.7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</row>
    <row r="258" spans="1:38" ht="12.7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</row>
    <row r="259" spans="1:38" ht="12.7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</row>
    <row r="260" spans="1:38" ht="12.7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</row>
    <row r="261" spans="1:38" ht="12.7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</row>
    <row r="262" spans="1:38" ht="12.7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</row>
    <row r="263" spans="1:38" ht="12.7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</row>
    <row r="264" spans="1:38" ht="12.7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</row>
    <row r="265" spans="1:38" ht="12.7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</row>
    <row r="266" spans="1:38" ht="12.7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</row>
    <row r="267" spans="1:38" ht="12.7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</row>
    <row r="268" spans="1:38" ht="12.7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</row>
    <row r="269" spans="1:38" ht="12.7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</row>
    <row r="270" spans="1:38" ht="12.7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</row>
    <row r="271" spans="1:38" ht="12.7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</row>
    <row r="272" spans="1:38" ht="12.7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</row>
    <row r="273" spans="1:38" ht="12.7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</row>
    <row r="274" spans="1:38" ht="12.7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</row>
    <row r="275" spans="1:38" ht="12.7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</row>
    <row r="276" spans="1:38" ht="12.7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</row>
    <row r="277" spans="1:38" ht="12.7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</row>
    <row r="278" spans="1:38" ht="12.7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</row>
    <row r="279" spans="1:38" ht="12.7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</row>
    <row r="280" spans="1:38" ht="12.7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</row>
    <row r="281" spans="1:38" ht="12.7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</row>
    <row r="282" spans="1:38" ht="12.7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</row>
    <row r="283" spans="1:38" ht="12.7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</row>
    <row r="284" spans="1:38" ht="12.7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</row>
    <row r="285" spans="1:38" ht="12.7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</row>
    <row r="286" spans="1:38" ht="12.7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</row>
    <row r="287" spans="1:38" ht="12.7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</row>
    <row r="288" spans="1:38" ht="12.7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</row>
    <row r="289" spans="1:38" ht="12.7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</row>
    <row r="290" spans="1:38" ht="12.7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</row>
    <row r="291" spans="1:38" ht="12.7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</row>
    <row r="292" spans="1:38" ht="12.7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</row>
    <row r="293" spans="1:38" ht="12.7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</row>
    <row r="294" spans="1:38" ht="12.7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</row>
    <row r="295" spans="1:38" ht="12.7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</row>
    <row r="296" spans="1:38" ht="12.7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</row>
    <row r="297" spans="1:38" ht="12.7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</row>
    <row r="298" spans="1:38" ht="12.7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</row>
    <row r="299" spans="1:38" ht="12.7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</row>
    <row r="300" spans="1:38" ht="12.7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</row>
    <row r="301" spans="1:38" ht="12.7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</row>
    <row r="302" spans="1:38" ht="12.7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</row>
    <row r="303" spans="1:38" ht="12.7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</row>
    <row r="304" spans="1:38" ht="12.7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</row>
    <row r="305" spans="1:38" ht="12.7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</row>
    <row r="306" spans="1:38" ht="12.7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</row>
    <row r="307" spans="1:38" ht="12.7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</row>
    <row r="308" spans="1:38" ht="12.7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</row>
    <row r="309" spans="1:38" ht="12.7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</row>
    <row r="310" spans="1:38" ht="12.7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</row>
    <row r="311" spans="1:38" ht="12.7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</row>
    <row r="312" spans="1:38" ht="12.7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</row>
    <row r="313" spans="1:38" ht="12.7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</row>
    <row r="314" spans="1:38" ht="12.7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</row>
    <row r="315" spans="1:38" ht="12.7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</row>
    <row r="316" spans="1:38" ht="12.7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</row>
    <row r="317" spans="1:38" ht="12.7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</row>
    <row r="318" spans="1:38" ht="12.7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</row>
    <row r="319" spans="1:38" ht="12.7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</row>
    <row r="320" spans="1:38" ht="12.7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</row>
    <row r="321" spans="1:38" ht="12.7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</row>
    <row r="322" spans="1:38" ht="12.7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</row>
    <row r="323" spans="1:38" ht="12.7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</row>
    <row r="324" spans="1:38" ht="12.7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</row>
    <row r="325" spans="1:38" ht="12.7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</row>
    <row r="326" spans="1:38" ht="12.7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</row>
    <row r="327" spans="1:38" ht="12.7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</row>
    <row r="328" spans="1:38" ht="12.7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</row>
    <row r="329" spans="1:38" ht="12.7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</row>
    <row r="330" spans="1:38" ht="12.7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</row>
    <row r="331" spans="1:38" ht="12.7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</row>
    <row r="332" spans="1:38" ht="12.7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</row>
    <row r="333" spans="1:38" ht="12.7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</row>
    <row r="334" spans="1:38" ht="12.7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</row>
    <row r="335" spans="1:38" ht="12.7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</row>
    <row r="336" spans="1:38" ht="12.7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</row>
    <row r="337" spans="1:38" ht="12.7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</row>
    <row r="338" spans="1:38" ht="12.7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</row>
    <row r="339" spans="1:38" ht="12.7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</row>
    <row r="340" spans="1:38" ht="12.7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</row>
    <row r="341" spans="1:38" ht="12.7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</row>
    <row r="342" spans="1:38" ht="12.7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</row>
    <row r="343" spans="1:38" ht="12.7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</row>
    <row r="344" spans="1:38" ht="12.7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</row>
    <row r="345" spans="1:38" ht="12.7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</row>
    <row r="346" spans="1:38" ht="12.7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</row>
    <row r="347" spans="1:38" ht="12.7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</row>
    <row r="348" spans="1:38" ht="12.7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</row>
    <row r="349" spans="1:38" ht="12.7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</row>
    <row r="350" spans="1:38" ht="12.7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</row>
    <row r="351" spans="1:38" ht="12.7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</row>
    <row r="352" spans="1:38" ht="12.7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</row>
    <row r="353" spans="1:38" ht="12.7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</row>
    <row r="354" spans="1:38" ht="12.7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</row>
    <row r="355" spans="1:38" ht="12.7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</row>
    <row r="356" spans="1:38" ht="12.7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</row>
    <row r="357" spans="1:38" ht="12.7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</row>
    <row r="358" spans="1:38" ht="12.7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</row>
    <row r="359" spans="1:38" ht="12.7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</row>
    <row r="360" spans="1:38" ht="12.7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</row>
    <row r="361" spans="1:38" ht="12.7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</row>
    <row r="362" spans="1:38" ht="12.7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</row>
    <row r="363" spans="1:38" ht="12.7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</row>
    <row r="364" spans="1:38" ht="12.7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</row>
    <row r="365" spans="1:38" ht="12.7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</row>
    <row r="366" spans="1:38" ht="12.7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</row>
    <row r="367" spans="1:38" ht="12.7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</row>
    <row r="368" spans="1:38" ht="12.7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</row>
    <row r="369" spans="1:38" ht="12.7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</row>
    <row r="370" spans="1:38" ht="12.7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</row>
    <row r="371" spans="1:38" ht="12.7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</row>
    <row r="372" spans="1:38" ht="12.7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</row>
    <row r="373" spans="1:38" ht="12.7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</row>
    <row r="374" spans="1:38" ht="12.7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</row>
    <row r="375" spans="1:38" ht="12.7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</row>
    <row r="376" spans="1:38" ht="12.7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</row>
    <row r="377" spans="1:38" ht="12.7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</row>
    <row r="378" spans="1:38" ht="12.7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</row>
    <row r="379" spans="1:38" ht="12.7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</row>
    <row r="380" spans="1:38" ht="12.7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</row>
    <row r="381" spans="1:38" ht="12.7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</row>
    <row r="382" spans="1:38" ht="12.7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</row>
    <row r="383" spans="1:38" ht="12.7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</row>
    <row r="384" spans="1:38" ht="12.7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</row>
    <row r="385" spans="1:38" ht="12.7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</row>
    <row r="386" spans="1:38" ht="12.7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</row>
    <row r="387" spans="1:38" ht="12.7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</row>
    <row r="388" spans="1:38" ht="12.7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</row>
    <row r="389" spans="1:38" ht="12.7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</row>
    <row r="390" spans="1:38" ht="12.7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</row>
    <row r="391" spans="1:38" ht="12.7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</row>
    <row r="392" spans="1:38" ht="12.7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</row>
    <row r="393" spans="1:38" ht="12.7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</row>
    <row r="394" spans="1:38" ht="12.7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</row>
    <row r="395" spans="1:38" ht="12.7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</row>
    <row r="396" spans="1:38" ht="12.7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</row>
    <row r="397" spans="1:38" ht="12.7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</row>
    <row r="398" spans="1:38" ht="12.7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</row>
    <row r="399" spans="1:38" ht="12.7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</row>
    <row r="400" spans="1:38" ht="12.7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</row>
    <row r="401" spans="1:38" ht="12.7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</row>
    <row r="402" spans="1:38" ht="12.7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</row>
    <row r="403" spans="1:38" ht="12.7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</row>
    <row r="404" spans="1:38" ht="12.7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</row>
    <row r="405" spans="1:38" ht="12.7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</row>
    <row r="406" spans="1:38" ht="12.7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</row>
    <row r="407" spans="1:38" ht="12.7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</row>
    <row r="408" spans="1:38" ht="12.7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</row>
    <row r="409" spans="1:38" ht="12.7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</row>
    <row r="410" spans="1:38" ht="12.7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</row>
    <row r="411" spans="1:38" ht="12.7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</row>
    <row r="412" spans="1:38" ht="12.7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</row>
    <row r="413" spans="1:38" ht="12.7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</row>
    <row r="414" spans="1:38" ht="12.7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</row>
    <row r="415" spans="1:38" ht="12.7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</row>
    <row r="416" spans="1:38" ht="12.7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</row>
    <row r="417" spans="1:38" ht="12.7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</row>
    <row r="418" spans="1:38" ht="12.7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</row>
    <row r="419" spans="1:38" ht="12.7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</row>
    <row r="420" spans="1:38" ht="12.7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</row>
    <row r="421" spans="1:38" ht="12.7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</row>
    <row r="422" spans="1:38" ht="12.7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</row>
    <row r="423" spans="1:38" ht="12.7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</row>
    <row r="424" spans="1:38" ht="12.7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</row>
    <row r="425" spans="1:38" ht="12.7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</row>
    <row r="426" spans="1:38" ht="12.7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</row>
    <row r="427" spans="1:38" ht="12.7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</row>
    <row r="428" spans="1:38" ht="12.7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</row>
    <row r="429" spans="1:38" ht="12.7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</row>
    <row r="430" spans="1:38" ht="12.7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</row>
    <row r="431" spans="1:38" ht="12.7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</row>
    <row r="432" spans="1:38" ht="12.7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</row>
    <row r="433" spans="1:38" ht="12.7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</row>
    <row r="434" spans="1:38" ht="12.7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</row>
    <row r="435" spans="1:38" ht="12.7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</row>
    <row r="436" spans="1:38" ht="12.7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</row>
    <row r="437" spans="1:38" ht="12.7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</row>
    <row r="438" spans="1:38" ht="12.7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</row>
    <row r="439" spans="1:38" ht="12.7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</row>
    <row r="440" spans="1:38" ht="12.7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</row>
    <row r="441" spans="1:38" ht="12.7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</row>
    <row r="442" spans="1:38" ht="12.7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</row>
    <row r="443" spans="1:38" ht="12.7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</row>
    <row r="444" spans="1:38" ht="12.7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</row>
    <row r="445" spans="1:38" ht="12.7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</row>
    <row r="446" spans="1:38" ht="12.7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</row>
    <row r="447" spans="1:38" ht="12.7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</row>
    <row r="448" spans="1:38" ht="12.7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</row>
    <row r="449" spans="1:38" ht="12.7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</row>
    <row r="450" spans="1:38" ht="12.7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</row>
    <row r="451" spans="1:38" ht="12.7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</row>
    <row r="452" spans="1:38" ht="12.7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</row>
    <row r="453" spans="1:38" ht="12.7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</row>
    <row r="454" spans="1:38" ht="12.7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</row>
    <row r="455" spans="1:38" ht="12.7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</row>
    <row r="456" spans="1:38" ht="12.7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</row>
    <row r="457" spans="1:38" ht="12.7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</row>
    <row r="458" spans="1:38" ht="12.7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</row>
    <row r="459" spans="1:38" ht="12.7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</row>
    <row r="460" spans="1:38" ht="12.7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</row>
    <row r="461" spans="1:38" ht="12.7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</row>
    <row r="462" spans="1:38" ht="12.7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</row>
    <row r="463" spans="1:38" ht="12.7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</row>
    <row r="464" spans="1:38" ht="12.7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</row>
    <row r="465" spans="1:38" ht="12.7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</row>
    <row r="466" spans="1:38" ht="12.7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</row>
    <row r="467" spans="1:38" ht="12.7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</row>
    <row r="468" spans="1:38" ht="12.7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</row>
    <row r="469" spans="1:38" ht="12.7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</row>
    <row r="470" spans="1:38" ht="12.7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</row>
    <row r="471" spans="1:38" ht="12.7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</row>
    <row r="472" spans="1:38" ht="12.7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</row>
    <row r="473" spans="1:38" ht="12.7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</row>
    <row r="474" spans="1:38" ht="12.7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</row>
    <row r="475" spans="1:38" ht="12.7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</row>
    <row r="476" spans="1:38" ht="12.7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</row>
    <row r="477" spans="1:38" ht="12.7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</row>
    <row r="478" spans="1:38" ht="12.7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</row>
    <row r="479" spans="1:38" ht="12.7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</row>
    <row r="480" spans="1:38" ht="12.7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</row>
    <row r="481" spans="1:38" ht="12.7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</row>
    <row r="482" spans="1:38" ht="12.7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</row>
    <row r="483" spans="1:38" ht="12.7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</row>
    <row r="484" spans="1:38" ht="12.7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</row>
    <row r="485" spans="1:38" ht="12.7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</row>
    <row r="486" spans="1:38" ht="12.7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</row>
    <row r="487" spans="1:38" ht="12.7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</row>
    <row r="488" spans="1:38" ht="12.7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</row>
    <row r="489" spans="1:38" ht="12.7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</row>
    <row r="490" spans="1:38" ht="12.7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</row>
    <row r="491" spans="1:38" ht="12.7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</row>
    <row r="492" spans="1:38" ht="12.7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</row>
    <row r="493" spans="1:38" ht="12.7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</row>
    <row r="494" spans="1:38" ht="12.7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</row>
    <row r="495" spans="1:38" ht="12.7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</row>
    <row r="496" spans="1:38" ht="12.7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</row>
    <row r="497" spans="1:38" ht="12.7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</row>
    <row r="498" spans="1:38" ht="12.7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</row>
    <row r="499" spans="1:38" ht="12.7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</row>
    <row r="500" spans="1:38" ht="12.7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</row>
    <row r="501" spans="1:38" ht="12.7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</row>
    <row r="502" spans="1:38" ht="12.7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</row>
    <row r="503" spans="1:38" ht="12.7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</row>
    <row r="504" spans="1:38" ht="12.7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</row>
    <row r="505" spans="1:38" ht="12.7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</row>
    <row r="506" spans="1:38" ht="12.7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</row>
    <row r="507" spans="1:38" ht="12.7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</row>
    <row r="508" spans="1:38" ht="12.7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</row>
    <row r="509" spans="1:38" ht="12.7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</row>
    <row r="510" spans="1:38" ht="12.7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</row>
    <row r="511" spans="1:38" ht="12.7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</row>
    <row r="512" spans="1:38" ht="12.7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</row>
    <row r="513" spans="1:38" ht="12.7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</row>
    <row r="514" spans="1:38" ht="12.7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</row>
    <row r="515" spans="1:38" ht="12.7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</row>
    <row r="516" spans="1:38" ht="12.7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</row>
    <row r="517" spans="1:38" ht="12.7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</row>
    <row r="518" spans="1:38" ht="12.7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</row>
    <row r="519" spans="1:38" ht="12.7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</row>
    <row r="520" spans="1:38" ht="12.7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</row>
    <row r="521" spans="1:38" ht="12.7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</row>
    <row r="522" spans="1:38" ht="12.7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</row>
    <row r="523" spans="1:38" ht="12.7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</row>
    <row r="524" spans="1:38" ht="12.7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</row>
    <row r="525" spans="1:38" ht="12.7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</row>
    <row r="526" spans="1:38" ht="12.7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</row>
    <row r="527" spans="1:38" ht="12.7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</row>
    <row r="528" spans="1:38" ht="12.7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</row>
    <row r="529" spans="1:38" ht="12.7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</row>
    <row r="530" spans="1:38" ht="12.7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</row>
    <row r="531" spans="1:38" ht="12.7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</row>
    <row r="532" spans="1:38" ht="12.7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</row>
    <row r="533" spans="1:38" ht="12.7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</row>
    <row r="534" spans="1:38" ht="12.7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</row>
    <row r="535" spans="1:38" ht="12.7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</row>
    <row r="536" spans="1:38" ht="12.7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</row>
    <row r="537" spans="1:38" ht="12.7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</row>
    <row r="538" spans="1:38" ht="12.7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</row>
    <row r="539" spans="1:38" ht="12.7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</row>
    <row r="540" spans="1:38" ht="12.7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</row>
    <row r="541" spans="1:38" ht="12.7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</row>
    <row r="542" spans="1:38" ht="12.7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</row>
    <row r="543" spans="1:38" ht="12.7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</row>
    <row r="544" spans="1:38" ht="12.7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</row>
    <row r="545" spans="1:38" ht="12.7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</row>
    <row r="546" spans="1:38" ht="12.7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</row>
    <row r="547" spans="1:38" ht="12.7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</row>
    <row r="548" spans="1:38" ht="12.7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</row>
    <row r="549" spans="1:38" ht="12.7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</row>
    <row r="550" spans="1:38" ht="12.7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</row>
    <row r="551" spans="1:38" ht="12.7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</row>
    <row r="552" spans="1:38" ht="12.7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</row>
    <row r="553" spans="1:38" ht="12.7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</row>
    <row r="554" spans="1:38" ht="12.7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</row>
    <row r="555" spans="1:38" ht="12.7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</row>
    <row r="556" spans="1:38" ht="12.7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</row>
    <row r="557" spans="1:38" ht="12.7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</row>
    <row r="558" spans="1:38" ht="12.7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</row>
    <row r="559" spans="1:38" ht="12.7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</row>
    <row r="560" spans="1:38" ht="12.7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</row>
    <row r="561" spans="1:38" ht="12.7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</row>
    <row r="562" spans="1:38" ht="12.7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</row>
    <row r="563" spans="1:38" ht="12.7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</row>
    <row r="564" spans="1:38" ht="12.7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</row>
    <row r="565" spans="1:38" ht="12.7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</row>
    <row r="566" spans="1:38" ht="12.7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</row>
    <row r="567" spans="1:38" ht="12.7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</row>
    <row r="568" spans="1:38" ht="12.7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</row>
    <row r="569" spans="1:38" ht="12.7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</row>
    <row r="570" spans="1:38" ht="12.7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</row>
    <row r="571" spans="1:38" ht="12.7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</row>
    <row r="572" spans="1:38" ht="12.7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</row>
    <row r="573" spans="1:38" ht="12.7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</row>
    <row r="574" spans="1:38" ht="12.7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</row>
    <row r="575" spans="1:38" ht="12.7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</row>
    <row r="576" spans="1:38" ht="12.7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</row>
    <row r="577" spans="1:38" ht="12.7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</row>
    <row r="578" spans="1:38" ht="12.7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</row>
    <row r="579" spans="1:38" ht="12.7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</row>
    <row r="580" spans="1:38" ht="12.7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</row>
    <row r="581" spans="1:38" ht="12.7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</row>
    <row r="582" spans="1:38" ht="12.7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</row>
    <row r="583" spans="1:38" ht="12.7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</row>
    <row r="584" spans="1:38" ht="12.7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</row>
    <row r="585" spans="1:38" ht="12.7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</row>
    <row r="586" spans="1:38" ht="12.7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</row>
    <row r="587" spans="1:38" ht="12.7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</row>
    <row r="588" spans="1:38" ht="12.7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</row>
    <row r="589" spans="1:38" ht="12.7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</row>
    <row r="590" spans="1:38" ht="12.7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</row>
    <row r="591" spans="1:38" ht="12.7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</row>
    <row r="592" spans="1:38" ht="12.7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</row>
    <row r="593" spans="1:38" ht="12.7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</row>
    <row r="594" spans="1:38" ht="12.7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</row>
    <row r="595" spans="1:38" ht="12.7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</row>
    <row r="596" spans="1:38" ht="12.7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</row>
    <row r="597" spans="1:38" ht="12.7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</row>
    <row r="598" spans="1:38" ht="12.7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</row>
    <row r="599" spans="1:38" ht="12.7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</row>
    <row r="600" spans="1:38" ht="12.7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</row>
    <row r="601" spans="1:38" ht="12.7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</row>
    <row r="602" spans="1:38" ht="12.7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</row>
    <row r="603" spans="1:38" ht="12.7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</row>
    <row r="604" spans="1:38" ht="12.7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</row>
    <row r="605" spans="1:38" ht="12.7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</row>
    <row r="606" spans="1:38" ht="12.7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</row>
    <row r="607" spans="1:38" ht="12.7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</row>
    <row r="608" spans="1:38" ht="12.7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</row>
    <row r="609" spans="1:38" ht="12.7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</row>
    <row r="610" spans="1:38" ht="12.7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</row>
    <row r="611" spans="1:38" ht="12.7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</row>
    <row r="612" spans="1:38" ht="12.7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</row>
    <row r="613" spans="1:38" ht="12.7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</row>
    <row r="614" spans="1:38" ht="12.7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</row>
    <row r="615" spans="1:38" ht="12.7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</row>
    <row r="616" spans="1:38" ht="12.7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</row>
    <row r="617" spans="1:38" ht="12.7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</row>
    <row r="618" spans="1:38" ht="12.7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</row>
    <row r="619" spans="1:38" ht="12.7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</row>
    <row r="620" spans="1:38" ht="12.7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</row>
    <row r="621" spans="1:38" ht="12.7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</row>
    <row r="622" spans="1:38" ht="12.7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</row>
    <row r="623" spans="1:38" ht="12.7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</row>
    <row r="624" spans="1:38" ht="12.7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</row>
    <row r="625" spans="1:38" ht="12.7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</row>
    <row r="626" spans="1:38" ht="12.7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</row>
    <row r="627" spans="1:38" ht="12.7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</row>
    <row r="628" spans="1:38" ht="12.7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</row>
    <row r="629" spans="1:38" ht="12.7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</row>
    <row r="630" spans="1:38" ht="12.7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</row>
    <row r="631" spans="1:38" ht="12.7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</row>
    <row r="632" spans="1:38" ht="12.7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</row>
    <row r="633" spans="1:38" ht="12.7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</row>
    <row r="634" spans="1:38" ht="12.7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</row>
    <row r="635" spans="1:38" ht="12.7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</row>
    <row r="636" spans="1:38" ht="12.7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</row>
    <row r="637" spans="1:38" ht="12.7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</row>
    <row r="638" spans="1:38" ht="12.7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</row>
    <row r="639" spans="1:38" ht="12.7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</row>
    <row r="640" spans="1:38" ht="12.7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</row>
    <row r="641" spans="1:38" ht="12.7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</row>
    <row r="642" spans="1:38" ht="12.7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</row>
    <row r="643" spans="1:38" ht="12.7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</row>
    <row r="644" spans="1:38" ht="12.7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</row>
    <row r="645" spans="1:38" ht="12.7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</row>
    <row r="646" spans="1:38" ht="12.7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</row>
    <row r="647" spans="1:38" ht="12.7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</row>
    <row r="648" spans="1:38" ht="12.7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</row>
    <row r="649" spans="1:38" ht="12.7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</row>
    <row r="650" spans="1:38" ht="12.7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</row>
    <row r="651" spans="1:38" ht="12.7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</row>
    <row r="652" spans="1:38" ht="12.7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</row>
    <row r="653" spans="1:38" ht="12.7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</row>
    <row r="654" spans="1:38" ht="12.7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</row>
    <row r="655" spans="1:38" ht="12.7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</row>
    <row r="656" spans="1:38" ht="12.7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</row>
    <row r="657" spans="1:38" ht="12.7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</row>
    <row r="658" spans="1:38" ht="12.7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</row>
    <row r="659" spans="1:38" ht="12.7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</row>
    <row r="660" spans="1:38" ht="12.7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</row>
    <row r="661" spans="1:38" ht="12.7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</row>
    <row r="662" spans="1:38" ht="12.7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</row>
    <row r="663" spans="1:38" ht="12.7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</row>
    <row r="664" spans="1:38" ht="12.7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</row>
    <row r="665" spans="1:38" ht="12.7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</row>
    <row r="666" spans="1:38" ht="12.7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</row>
    <row r="667" spans="1:38" ht="12.7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</row>
    <row r="668" spans="1:38" ht="12.7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</row>
    <row r="669" spans="1:38" ht="12.7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</row>
    <row r="670" spans="1:38" ht="12.7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</row>
    <row r="671" spans="1:38" ht="12.7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</row>
    <row r="672" spans="1:38" ht="12.7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</row>
    <row r="673" spans="1:38" ht="12.7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</row>
    <row r="674" spans="1:38" ht="12.7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</row>
    <row r="675" spans="1:38" ht="12.7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</row>
    <row r="676" spans="1:38" ht="12.7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</row>
    <row r="677" spans="1:38" ht="12.7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</row>
    <row r="678" spans="1:38" ht="12.7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</row>
    <row r="679" spans="1:38" ht="12.7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</row>
    <row r="680" spans="1:38" ht="12.7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</row>
    <row r="681" spans="1:38" ht="12.7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</row>
    <row r="682" spans="1:38" ht="12.7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</row>
    <row r="683" spans="1:38" ht="12.7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</row>
    <row r="684" spans="1:38" ht="12.7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</row>
    <row r="685" spans="1:38" ht="12.7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</row>
    <row r="686" spans="1:38" ht="12.7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</row>
    <row r="687" spans="1:38" ht="12.7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</row>
    <row r="688" spans="1:38" ht="12.7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</row>
    <row r="689" spans="1:38" ht="12.7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</row>
    <row r="690" spans="1:38" ht="12.7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</row>
    <row r="691" spans="1:38" ht="12.7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</row>
    <row r="692" spans="1:38" ht="12.7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</row>
    <row r="693" spans="1:38" ht="12.7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</row>
    <row r="694" spans="1:38" ht="12.7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</row>
    <row r="695" spans="1:38" ht="12.7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</row>
    <row r="696" spans="1:38" ht="12.7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</row>
    <row r="697" spans="1:38" ht="12.7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</row>
    <row r="698" spans="1:38" ht="12.7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</row>
    <row r="699" spans="1:38" ht="12.7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</row>
    <row r="700" spans="1:38" ht="12.7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</row>
    <row r="701" spans="1:38" ht="12.7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</row>
    <row r="702" spans="1:38" ht="12.7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</row>
    <row r="703" spans="1:38" ht="12.7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</row>
    <row r="704" spans="1:38" ht="12.7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</row>
    <row r="705" spans="1:38" ht="12.7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</row>
    <row r="706" spans="1:38" ht="12.7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</row>
    <row r="707" spans="1:38" ht="12.7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</row>
    <row r="708" spans="1:38" ht="12.7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</row>
    <row r="709" spans="1:38" ht="12.7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</row>
    <row r="710" spans="1:38" ht="12.7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</row>
    <row r="711" spans="1:38" ht="12.7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</row>
    <row r="712" spans="1:38" ht="12.7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</row>
    <row r="713" spans="1:38" ht="12.7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</row>
    <row r="714" spans="1:38" ht="12.7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</row>
    <row r="715" spans="1:38" ht="12.7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</row>
    <row r="716" spans="1:38" ht="12.7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</row>
    <row r="717" spans="1:38" ht="12.7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</row>
    <row r="718" spans="1:38" ht="12.7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</row>
    <row r="719" spans="1:38" ht="12.7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</row>
    <row r="720" spans="1:38" ht="12.7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</row>
    <row r="721" spans="1:38" ht="12.7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</row>
    <row r="722" spans="1:38" ht="12.7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</row>
    <row r="723" spans="1:38" ht="12.7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</row>
    <row r="724" spans="1:38" ht="12.7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</row>
    <row r="725" spans="1:38" ht="12.7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</row>
    <row r="726" spans="1:38" ht="12.7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</row>
    <row r="727" spans="1:38" ht="12.7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</row>
    <row r="728" spans="1:38" ht="12.7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</row>
    <row r="729" spans="1:38" ht="12.7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</row>
    <row r="730" spans="1:38" ht="12.7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</row>
    <row r="731" spans="1:38" ht="12.7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</row>
    <row r="732" spans="1:38" ht="12.7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</row>
    <row r="733" spans="1:38" ht="12.7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</row>
    <row r="734" spans="1:38" ht="12.7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</row>
    <row r="735" spans="1:38" ht="12.7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</row>
    <row r="736" spans="1:38" ht="12.7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</row>
    <row r="737" spans="1:38" ht="12.7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</row>
    <row r="738" spans="1:38" ht="12.7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</row>
    <row r="739" spans="1:38" ht="12.7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</row>
    <row r="740" spans="1:38" ht="12.7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</row>
    <row r="741" spans="1:38" ht="12.7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</row>
    <row r="742" spans="1:38" ht="12.7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</row>
    <row r="743" spans="1:38" ht="12.7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</row>
    <row r="744" spans="1:38" ht="12.7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</row>
    <row r="745" spans="1:38" ht="12.7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</row>
    <row r="746" spans="1:38" ht="12.7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</row>
    <row r="747" spans="1:38" ht="12.7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</row>
    <row r="748" spans="1:38" ht="12.7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</row>
    <row r="749" spans="1:38" ht="12.7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</row>
    <row r="750" spans="1:38" ht="12.7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</row>
    <row r="751" spans="1:38" ht="12.7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</row>
    <row r="752" spans="1:38" ht="12.7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</row>
    <row r="753" spans="1:38" ht="12.7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</row>
    <row r="754" spans="1:38" ht="12.7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</row>
    <row r="755" spans="1:38" ht="12.7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</row>
    <row r="756" spans="1:38" ht="12.7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</row>
    <row r="757" spans="1:38" ht="12.7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</row>
    <row r="758" spans="1:38" ht="12.7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</row>
    <row r="759" spans="1:38" ht="12.7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</row>
    <row r="760" spans="1:38" ht="12.7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</row>
    <row r="761" spans="1:38" ht="12.7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</row>
    <row r="762" spans="1:38" ht="12.7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</row>
    <row r="763" spans="1:38" ht="12.7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</row>
    <row r="764" spans="1:38" ht="12.7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</row>
    <row r="765" spans="1:38" ht="12.7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</row>
    <row r="766" spans="1:38" ht="12.7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</row>
    <row r="767" spans="1:38" ht="12.7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</row>
    <row r="768" spans="1:38" ht="12.7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</row>
    <row r="769" spans="1:38" ht="12.7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</row>
    <row r="770" spans="1:38" ht="12.7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</row>
    <row r="771" spans="1:38" ht="12.7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</row>
    <row r="772" spans="1:38" ht="12.7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</row>
    <row r="773" spans="1:38" ht="12.7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</row>
    <row r="774" spans="1:38" ht="12.7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</row>
    <row r="775" spans="1:38" ht="12.7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</row>
    <row r="776" spans="1:38" ht="12.7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</row>
    <row r="777" spans="1:38" ht="12.7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</row>
    <row r="778" spans="1:38" ht="12.7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</row>
    <row r="779" spans="1:38" ht="12.7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</row>
    <row r="780" spans="1:38" ht="12.7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</row>
    <row r="781" spans="1:38" ht="12.7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</row>
    <row r="782" spans="1:38" ht="12.7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</row>
    <row r="783" spans="1:38" ht="12.7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</row>
    <row r="784" spans="1:38" ht="12.7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</row>
    <row r="785" spans="1:38" ht="12.7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</row>
    <row r="786" spans="1:38" ht="12.7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</row>
    <row r="787" spans="1:38" ht="12.7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</row>
    <row r="788" spans="1:38" ht="12.7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</row>
    <row r="789" spans="1:38" ht="12.7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</row>
    <row r="790" spans="1:38" ht="12.7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</row>
    <row r="791" spans="1:38" ht="12.7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</row>
    <row r="792" spans="1:38" ht="12.7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</row>
    <row r="793" spans="1:38" ht="12.7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</row>
    <row r="794" spans="1:38" ht="12.7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</row>
    <row r="795" spans="1:38" ht="12.7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</row>
    <row r="796" spans="1:38" ht="12.7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</row>
    <row r="797" spans="1:38" ht="12.7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</row>
    <row r="798" spans="1:38" ht="12.7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</row>
    <row r="799" spans="1:38" ht="12.7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</row>
    <row r="800" spans="1:38" ht="12.7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</row>
    <row r="801" spans="1:38" ht="12.7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</row>
    <row r="802" spans="1:38" ht="12.7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</row>
    <row r="803" spans="1:38" ht="12.7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</row>
    <row r="804" spans="1:38" ht="12.7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</row>
    <row r="805" spans="1:38" ht="12.7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</row>
    <row r="806" spans="1:38" ht="12.7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</row>
    <row r="807" spans="1:38" ht="12.7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</row>
    <row r="808" spans="1:38" ht="12.7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</row>
    <row r="809" spans="1:38" ht="12.7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</row>
    <row r="810" spans="1:38" ht="12.7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</row>
    <row r="811" spans="1:38" ht="12.7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</row>
    <row r="812" spans="1:38" ht="12.7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</row>
    <row r="813" spans="1:38" ht="12.7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</row>
    <row r="814" spans="1:38" ht="12.7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</row>
    <row r="815" spans="1:38" ht="12.7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</row>
    <row r="816" spans="1:38" ht="12.7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</row>
    <row r="817" spans="1:38" ht="12.7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</row>
    <row r="818" spans="1:38" ht="12.7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</row>
    <row r="819" spans="1:38" ht="12.7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</row>
    <row r="820" spans="1:38" ht="12.7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</row>
    <row r="821" spans="1:38" ht="12.7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</row>
    <row r="822" spans="1:38" ht="12.7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</row>
    <row r="823" spans="1:38" ht="12.7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</row>
    <row r="824" spans="1:38" ht="12.7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</row>
    <row r="825" spans="1:38" ht="12.7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</row>
    <row r="826" spans="1:38" ht="12.7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</row>
    <row r="827" spans="1:38" ht="12.7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</row>
    <row r="828" spans="1:38" ht="12.7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</row>
    <row r="829" spans="1:38" ht="12.7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</row>
    <row r="830" spans="1:38" ht="12.7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</row>
    <row r="831" spans="1:38" ht="12.7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</row>
    <row r="832" spans="1:38" ht="12.7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</row>
    <row r="833" spans="1:38" ht="12.7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</row>
    <row r="834" spans="1:38" ht="12.7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</row>
    <row r="835" spans="1:38" ht="12.7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</row>
    <row r="836" spans="1:38" ht="12.7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</row>
    <row r="837" spans="1:38" ht="12.7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</row>
    <row r="838" spans="1:38" ht="12.7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</row>
    <row r="839" spans="1:38" ht="12.7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</row>
    <row r="840" spans="1:38" ht="12.7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</row>
    <row r="841" spans="1:38" ht="12.7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</row>
    <row r="842" spans="1:38" ht="12.7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</row>
    <row r="843" spans="1:38" ht="12.7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</row>
    <row r="844" spans="1:38" ht="12.7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</row>
    <row r="845" spans="1:38" ht="12.7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</row>
    <row r="846" spans="1:38" ht="12.7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</row>
    <row r="847" spans="1:38" ht="12.7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</row>
    <row r="848" spans="1:38" ht="12.7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</row>
    <row r="849" spans="1:38" ht="12.7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</row>
    <row r="850" spans="1:38" ht="12.7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</row>
    <row r="851" spans="1:38" ht="12.7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</row>
    <row r="852" spans="1:38" ht="12.7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</row>
    <row r="853" spans="1:38" ht="12.7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</row>
    <row r="854" spans="1:38" ht="12.7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</row>
    <row r="855" spans="1:38" ht="12.7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</row>
    <row r="856" spans="1:38" ht="12.7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</row>
    <row r="857" spans="1:38" ht="12.7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</row>
    <row r="858" spans="1:38" ht="12.7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</row>
    <row r="859" spans="1:38" ht="12.7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</row>
    <row r="860" spans="1:38" ht="12.7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</row>
    <row r="861" spans="1:38" ht="12.7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</row>
    <row r="862" spans="1:38" ht="12.7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</row>
    <row r="863" spans="1:38" ht="12.7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</row>
    <row r="864" spans="1:38" ht="12.7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</row>
    <row r="865" spans="1:38" ht="12.7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</row>
    <row r="866" spans="1:38" ht="12.7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</row>
    <row r="867" spans="1:38" ht="12.7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</row>
    <row r="868" spans="1:38" ht="12.7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</row>
    <row r="869" spans="1:38" ht="12.7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</row>
    <row r="870" spans="1:38" ht="12.7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</row>
    <row r="871" spans="1:38" ht="12.7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</row>
    <row r="872" spans="1:38" ht="12.7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</row>
    <row r="873" spans="1:38" ht="12.7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</row>
    <row r="874" spans="1:38" ht="12.7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</row>
    <row r="875" spans="1:38" ht="12.7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</row>
    <row r="876" spans="1:38" ht="12.7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</row>
    <row r="877" spans="1:38" ht="12.7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</row>
    <row r="878" spans="1:38" ht="12.7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</row>
    <row r="879" spans="1:38" ht="12.7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</row>
    <row r="880" spans="1:38" ht="12.7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</row>
    <row r="881" spans="1:38" ht="12.7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</row>
    <row r="882" spans="1:38" ht="12.7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</row>
    <row r="883" spans="1:38" ht="12.7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</row>
    <row r="884" spans="1:38" ht="12.7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</row>
    <row r="885" spans="1:38" ht="12.7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</row>
    <row r="886" spans="1:38" ht="12.7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</row>
    <row r="887" spans="1:38" ht="12.7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</row>
    <row r="888" spans="1:38" ht="12.7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</row>
    <row r="889" spans="1:38" ht="12.7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</row>
    <row r="890" spans="1:38" ht="12.7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</row>
    <row r="891" spans="1:38" ht="12.7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</row>
    <row r="892" spans="1:38" ht="12.7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</row>
    <row r="893" spans="1:38" ht="12.7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</row>
    <row r="894" spans="1:38" ht="12.7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</row>
    <row r="895" spans="1:38" ht="12.7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</row>
    <row r="896" spans="1:38" ht="12.7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</row>
    <row r="897" spans="1:38" ht="12.7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</row>
    <row r="898" spans="1:38" ht="12.7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</row>
    <row r="899" spans="1:38" ht="12.7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</row>
    <row r="900" spans="1:38" ht="12.7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</row>
    <row r="901" spans="1:38" ht="12.7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</row>
    <row r="902" spans="1:38" ht="12.7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</row>
    <row r="903" spans="1:38" ht="12.7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</row>
    <row r="904" spans="1:38" ht="12.7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</row>
    <row r="905" spans="1:38" ht="12.7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</row>
    <row r="906" spans="1:38" ht="12.7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</row>
    <row r="907" spans="1:38" ht="12.7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</row>
    <row r="908" spans="1:38" ht="12.7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</row>
    <row r="909" spans="1:38" ht="12.7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</row>
    <row r="910" spans="1:38" ht="12.7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</row>
    <row r="911" spans="1:38" ht="12.7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</row>
    <row r="912" spans="1:38" ht="12.7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</row>
    <row r="913" spans="1:38" ht="12.7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</row>
    <row r="914" spans="1:38" ht="12.7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</row>
    <row r="915" spans="1:38" ht="12.7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</row>
    <row r="916" spans="1:38" ht="12.7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</row>
    <row r="917" spans="1:38" ht="12.7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</row>
    <row r="918" spans="1:38" ht="12.7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</row>
    <row r="919" spans="1:38" ht="12.7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</row>
    <row r="920" spans="1:38" ht="12.7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</row>
    <row r="921" spans="1:38" ht="12.7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</row>
    <row r="922" spans="1:38" ht="12.7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</row>
    <row r="923" spans="1:38" ht="12.7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</row>
    <row r="924" spans="1:38" ht="12.7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</row>
    <row r="925" spans="1:38" ht="12.7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</row>
    <row r="926" spans="1:38" ht="12.7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</row>
    <row r="927" spans="1:38" ht="12.7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</row>
    <row r="928" spans="1:38" ht="12.7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</row>
    <row r="929" spans="1:38" ht="12.7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</row>
    <row r="930" spans="1:38" ht="12.7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</row>
    <row r="931" spans="1:38" ht="12.7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</row>
    <row r="932" spans="1:38" ht="12.7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</row>
    <row r="933" spans="1:38" ht="12.7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</row>
    <row r="934" spans="1:38" ht="12.7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</row>
    <row r="935" spans="1:38" ht="12.7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</row>
    <row r="936" spans="1:38" ht="12.7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</row>
    <row r="937" spans="1:38" ht="12.7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</row>
    <row r="938" spans="1:38" ht="12.7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</row>
    <row r="939" spans="1:38" ht="12.7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</row>
    <row r="940" spans="1:38" ht="12.7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</row>
    <row r="941" spans="1:38" ht="12.7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</row>
    <row r="942" spans="1:38" ht="12.7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</row>
    <row r="943" spans="1:38" ht="12.7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</row>
    <row r="944" spans="1:38" ht="12.7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</row>
    <row r="945" spans="1:38" ht="12.7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</row>
    <row r="946" spans="1:38" ht="12.7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</row>
    <row r="947" spans="1:38" ht="12.7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</row>
    <row r="948" spans="1:38" ht="12.7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</row>
    <row r="949" spans="1:38" ht="12.7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</row>
    <row r="950" spans="1:38" ht="12.7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</row>
    <row r="951" spans="1:38" ht="12.7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</row>
    <row r="952" spans="1:38" ht="12.7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</row>
    <row r="953" spans="1:38" ht="12.7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</row>
    <row r="954" spans="1:38" ht="12.7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</row>
    <row r="955" spans="1:38" ht="12.7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</row>
    <row r="956" spans="1:38" ht="12.7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</row>
    <row r="957" spans="1:38" ht="12.7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</row>
    <row r="958" spans="1:38" ht="12.7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</row>
    <row r="959" spans="1:38" ht="12.7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</row>
    <row r="960" spans="1:38" ht="12.7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</row>
    <row r="961" spans="1:38" ht="12.7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</row>
    <row r="962" spans="1:38" ht="12.7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</row>
    <row r="963" spans="1:38" ht="12.7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</row>
    <row r="964" spans="1:38" ht="12.7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</row>
    <row r="965" spans="1:38" ht="12.7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</row>
    <row r="966" spans="1:38" ht="12.7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</row>
    <row r="967" spans="1:38" ht="12.7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</row>
    <row r="968" spans="1:38" ht="12.7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</row>
    <row r="969" spans="1:38" ht="12.7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</row>
    <row r="970" spans="1:38" ht="12.7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</row>
    <row r="971" spans="1:38" ht="12.7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</row>
    <row r="972" spans="1:38" ht="12.7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</row>
    <row r="973" spans="1:38" ht="12.7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</row>
    <row r="974" spans="1:38" ht="12.7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</row>
    <row r="975" spans="1:38" ht="12.7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</row>
    <row r="976" spans="1:38" ht="12.7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</row>
    <row r="977" spans="1:38" ht="12.7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</row>
    <row r="978" spans="1:38" ht="12.7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</row>
    <row r="979" spans="1:38" ht="12.7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</row>
    <row r="980" spans="1:38" ht="12.7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</row>
    <row r="981" spans="1:38" ht="12.7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</row>
    <row r="982" spans="1:38" ht="12.7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</row>
    <row r="983" spans="1:38" ht="12.7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</row>
    <row r="984" spans="1:38" ht="12.7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</row>
    <row r="985" spans="1:38" ht="12.7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</row>
    <row r="986" spans="1:38" ht="12.7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</row>
    <row r="987" spans="1:38" ht="12.7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</row>
    <row r="988" spans="1:38" ht="12.7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</row>
    <row r="989" spans="1:38" ht="12.7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</row>
    <row r="990" spans="1:38" ht="12.7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</row>
    <row r="991" spans="1:38" ht="12.7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</row>
    <row r="992" spans="1:38" ht="12.7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</row>
    <row r="993" spans="1:38" ht="12.7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</row>
    <row r="994" spans="1:38" ht="12.7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</row>
    <row r="995" spans="1:38" ht="12.7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</row>
    <row r="996" spans="1:38" ht="12.7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</row>
    <row r="997" spans="1:38" ht="12.7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</row>
    <row r="998" spans="1:38" ht="12.7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</row>
    <row r="999" spans="1:38" ht="12.7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</row>
    <row r="1000" spans="1:38" ht="12.7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ACS191_CC_tcarray</vt:lpstr>
      <vt:lpstr>ACS191_CC_taarray</vt:lpstr>
      <vt:lpstr>ACS140_CC_tcarray</vt:lpstr>
      <vt:lpstr>ACS140_CC_taarray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2016-07-05T19:35:47Z</dcterms:modified>
</cp:coreProperties>
</file>