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Asset_Cal_Info!$A$1:$H$313</definedName>
    <definedName name="_FilterDatabase_0_0_0_0_0_0_0">Asset_Cal_Info!$A$1:$H$1</definedName>
    <definedName name="_FilterDatabase_0_0_0_0_0_0_0_0">Asset_Cal_Info!$A$1:$H$313</definedName>
    <definedName name="_FilterDatabase_0_0_0_0_1">Asset_Cal_Info!$A$1:$H$313</definedName>
    <definedName name="_FilterDatabase_0_0_0_1">Asset_Cal_Info!$A$1:$H$1</definedName>
    <definedName name="_FilterDatabase_0_0_1">Asset_Cal_Info!$A$1:$H$313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Asset_Cal_Info!$A$1:$H$313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<sst xmlns="http://schemas.openxmlformats.org/spreadsheetml/2006/main" count="69" uniqueCount="42">
  <si>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</si>
  <si>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</si>
  <si>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</si>
  <si>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</si>
  <si>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</si>
  <si>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</si>
  <si>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</si>
  <si>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</si>
  <si>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</si>
  <si>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</si>
  <si>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</si>
  <si>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</si>
  <si>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</si>
  <si>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</si>
  <si>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</si>
  <si>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</si>
  <si>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</si>
  <si>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</si>
  <si>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</si>
  <si>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</si>
  <si>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</si>
  <si>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Oceanus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</si>
  <si>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</si>
  <si>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</si>
  <si>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</si>
  <si>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</si>
  <si>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</si>
  <si>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</si>
  <si>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</si>
  <si>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</si>
  <si>
    <t>Anchor Launch Date</t>
  </si>
  <si>
    <t>A00393</t>
  </si>
  <si>
    <t>Mooring OOIBARCODE</t>
  </si>
  <si>
    <t>N00334</t>
  </si>
  <si>
    <t>N00331</t>
  </si>
  <si>
    <t>N00330</t>
  </si>
  <si>
    <t>N00333</t>
  </si>
  <si>
    <t>N00332</t>
  </si>
  <si>
    <t>Sensor OOIBARCODE</t>
  </si>
  <si>
    <t>44°22.222' N</t>
  </si>
  <si>
    <t>124°57.003'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</si>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</sst>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D1" zoomScaleNormal="100" workbookViewId="0">
      <selection activeCell="I2" sqref="I2"/>
    </sheetView>
  </sheetViews>
  <sheetFormatPr defaultRowHeight="15" x14ac:dyDescent="0.25"/>
  <cols>
    <col min="1" max="1" width="12.8554687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11</v>
      </c>
      <c r="E1" s="21" t="s">
        <v>30</v>
      </c>
      <c r="F1" s="21" t="s">
        <v>22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x14ac:dyDescent="0.25">
      <c r="A2" t="s">
        <v>31</v>
      </c>
      <c r="B2" s="5" t="s">
        <v>20</v>
      </c>
      <c r="C2" s="5">
        <v>381</v>
      </c>
      <c r="D2" s="5">
        <v>1</v>
      </c>
      <c r="E2" s="19">
        <v>41920</v>
      </c>
      <c r="F2" s="6">
        <v>0.84583333333333333</v>
      </c>
      <c r="G2" s="19">
        <v>42007</v>
      </c>
      <c r="H2" s="12" t="s">
        <v>39</v>
      </c>
      <c r="I2" s="12" t="s">
        <v>40</v>
      </c>
      <c r="J2" s="5">
        <v>0</v>
      </c>
      <c r="K2" s="5" t="s">
        <v>21</v>
      </c>
      <c r="L2" s="4"/>
      <c r="M2" s="18">
        <f>((LEFT(H2,(FIND("°",H2,1)-1)))+(MID(H2,(FIND("°",H2,1)+1),(FIND("'",H2,1))-(FIND("°",H2,1)+1))/60))*(IF(RIGHT(H2,1)="N",1,-1))</f>
        <v>44.370366666666669</v>
      </c>
      <c r="N2" s="18">
        <f>((LEFT(I2,(FIND("°",I2,1)-1)))+(MID(I2,(FIND("°",I2,1)+1),(FIND("'",I2,1))-(FIND("°",I2,1)+1))/60))*(IF(RIGHT(I2,1)="E",1,-1))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12" sqref="G12"/>
    </sheetView>
  </sheetViews>
  <sheetFormatPr defaultRowHeight="15" x14ac:dyDescent="0.25"/>
  <cols>
    <col min="1" max="1" width="34.5703125" bestFit="1" customWidth="1"/>
    <col min="2" max="2" width="15" customWidth="1"/>
    <col min="3" max="3" width="16.7109375" customWidth="1"/>
    <col min="4" max="4" width="16.5703125" customWidth="1"/>
    <col min="5" max="5" width="14.7109375" customWidth="1"/>
    <col min="6" max="6" width="1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29</v>
      </c>
      <c r="D1" s="22" t="s">
        <v>11</v>
      </c>
      <c r="E1" s="22" t="s">
        <v>38</v>
      </c>
      <c r="F1" s="22" t="s">
        <v>8</v>
      </c>
      <c r="G1" s="22" t="s">
        <v>9</v>
      </c>
      <c r="H1" s="22" t="s">
        <v>10</v>
      </c>
    </row>
    <row r="2" spans="1:18" s="1" customFormat="1" x14ac:dyDescent="0.25">
      <c r="A2" s="7" t="s">
        <v>26</v>
      </c>
      <c r="B2" t="s">
        <v>31</v>
      </c>
      <c r="C2" s="10">
        <v>381</v>
      </c>
      <c r="D2" s="10">
        <v>1</v>
      </c>
      <c r="E2" t="s">
        <v>33</v>
      </c>
      <c r="F2" s="15">
        <v>50160</v>
      </c>
      <c r="G2" s="23" t="s">
        <v>41</v>
      </c>
      <c r="H2" s="23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31</v>
      </c>
      <c r="C4" s="10">
        <v>381</v>
      </c>
      <c r="D4" s="10">
        <v>1</v>
      </c>
      <c r="E4" t="s">
        <v>34</v>
      </c>
      <c r="F4" s="15">
        <v>3131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31</v>
      </c>
      <c r="C5" s="10">
        <v>381</v>
      </c>
      <c r="D5" s="10">
        <v>1</v>
      </c>
      <c r="E5" t="s">
        <v>34</v>
      </c>
      <c r="F5" s="15">
        <v>3131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31</v>
      </c>
      <c r="C6" s="10">
        <v>381</v>
      </c>
      <c r="D6" s="10">
        <v>1</v>
      </c>
      <c r="E6" t="s">
        <v>34</v>
      </c>
      <c r="F6" s="15">
        <v>3131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31</v>
      </c>
      <c r="C7" s="10">
        <v>381</v>
      </c>
      <c r="D7" s="10">
        <v>1</v>
      </c>
      <c r="E7" t="s">
        <v>34</v>
      </c>
      <c r="F7" s="15">
        <v>3131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31</v>
      </c>
      <c r="C9" s="10">
        <v>381</v>
      </c>
      <c r="D9" s="10">
        <v>1</v>
      </c>
      <c r="E9" t="s">
        <v>35</v>
      </c>
      <c r="F9" s="15">
        <v>649697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31</v>
      </c>
      <c r="C10" s="10">
        <v>381</v>
      </c>
      <c r="D10" s="10">
        <v>1</v>
      </c>
      <c r="E10" t="s">
        <v>35</v>
      </c>
      <c r="F10" s="15">
        <v>649697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31</v>
      </c>
      <c r="C11" s="10">
        <v>381</v>
      </c>
      <c r="D11" s="10">
        <v>1</v>
      </c>
      <c r="E11" t="s">
        <v>35</v>
      </c>
      <c r="F11" s="15">
        <v>649697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31</v>
      </c>
      <c r="C12" s="10">
        <v>381</v>
      </c>
      <c r="D12" s="10">
        <v>1</v>
      </c>
      <c r="E12" t="s">
        <v>35</v>
      </c>
      <c r="F12" s="15">
        <v>649697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31</v>
      </c>
      <c r="C14" s="10">
        <v>381</v>
      </c>
      <c r="D14" s="10">
        <v>1</v>
      </c>
      <c r="E14" t="s">
        <v>36</v>
      </c>
      <c r="F14" s="15">
        <v>190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31</v>
      </c>
      <c r="C16" s="10">
        <v>381</v>
      </c>
      <c r="D16" s="10">
        <v>1</v>
      </c>
      <c r="E16" t="s">
        <v>37</v>
      </c>
      <c r="F16" s="15">
        <v>9056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31</v>
      </c>
      <c r="C18" s="10">
        <v>381</v>
      </c>
      <c r="D18" s="10">
        <v>1</v>
      </c>
      <c r="E18" s="10"/>
      <c r="F18" s="15">
        <v>381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2016-05-12T15:15:30Z</dcterms:modified>
</cp:coreProperties>
</file>