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https://d.docs.live.net/a075343d44820d1e/Документы/Desktop/"/>
    </mc:Choice>
  </mc:AlternateContent>
  <xr:revisionPtr revIDLastSave="12" documentId="11_F25DC773A252ABDACC10488999D866945BDE58F3" xr6:coauthVersionLast="47" xr6:coauthVersionMax="47" xr10:uidLastSave="{7F2606B1-F96C-4F7B-96A0-FAEA4AB9015D}"/>
  <bookViews>
    <workbookView xWindow="-120" yWindow="-120" windowWidth="29040" windowHeight="15720" xr2:uid="{00000000-000D-0000-FFFF-FFFF00000000}"/>
  </bookViews>
  <sheets>
    <sheet name="Dashboard" sheetId="2" r:id="rId1"/>
    <sheet name="Calcule_Pivot" sheetId="3" state="hidden" r:id="rId2"/>
  </sheets>
  <definedNames>
    <definedName name="_xlchart.v5.0" hidden="1">Calcule_Pivot!$J$5</definedName>
    <definedName name="_xlchart.v5.1" hidden="1">Calcule_Pivot!$J$6:$J$48</definedName>
    <definedName name="_xlchart.v5.2" hidden="1">Calcule_Pivot!$K$5</definedName>
    <definedName name="_xlchart.v5.3" hidden="1">Calcule_Pivot!$K$6:$K$48</definedName>
    <definedName name="Slicer_an">#N/A</definedName>
    <definedName name="Slicer_Categorie_denumire">#N/A</definedName>
    <definedName name="Slicer_Judet_den">#N/A</definedName>
    <definedName name="Slicer_Regiune_den">#N/A</definedName>
    <definedName name="Slicer_Sex">#N/A</definedName>
  </definedNames>
  <calcPr calcId="191029"/>
  <pivotCaches>
    <pivotCache cacheId="2349" r:id="rId3"/>
    <pivotCache cacheId="2352" r:id="rId4"/>
    <pivotCache cacheId="2355" r:id="rId5"/>
    <pivotCache cacheId="2358" r:id="rId6"/>
    <pivotCache cacheId="2361" r:id="rId7"/>
    <pivotCache cacheId="2364" r:id="rId8"/>
  </pivotCaches>
  <extLst>
    <ext xmlns:x14="http://schemas.microsoft.com/office/spreadsheetml/2009/9/main" uri="{876F7934-8845-4945-9796-88D515C7AA90}">
      <x14:pivotCaches>
        <pivotCache cacheId="6" r:id="rId9"/>
      </x14:pivotCaches>
    </ex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Comenzi_1ef82c38-fe2d-49b0-9015-72a5045e742a" name="Fact_Comenzi" connection="Query - Fact_Comenzi"/>
          <x15:modelTable id="Fact_Facturi_27251f6c-dbc4-47e3-9e22-becde0588345" name="Fact_Facturi" connection="Query - Fact_Facturi"/>
          <x15:modelTable id="Dim_Produse_d379750c-89c7-4dec-9936-0f85b6241d2d" name="Dim_Produse" connection="Query - Dim_Produse"/>
          <x15:modelTable id="Dim_Promotii_6653bbf2-5f71-40c4-9101-846f1a23d579" name="Dim_Promotii" connection="Query - Dim_Promotii"/>
          <x15:modelTable id="Fact_Retururi_f1bc7bfe-8fb2-4a0b-a4f8-970d24f128a1" name="Fact_Retururi" connection="Query - Fact_Retururi"/>
          <x15:modelTable id="Dim_Timp_d57a8e66-a137-4bb3-ab78-d6249d8a54bd" name="Dim_Timp" connection="Query - Dim_Timp"/>
          <x15:modelTable id="Dim_Clienti_c75ed6eb-646d-425d-8cff-4369ba7c491a" name="Dim_Clienti" connection="Query - Dim_Clienti"/>
        </x15:modelTables>
        <x15:modelRelationships>
          <x15:modelRelationship fromTable="Fact_Comenzi" fromColumn="Cod_utiliz" toTable="Dim_Clienti" toColumn="Cod_utiliz"/>
          <x15:modelRelationship fromTable="Fact_Comenzi" fromColumn="CodProdus" toTable="Dim_Produse" toColumn="Cod_produs"/>
          <x15:modelRelationship fromTable="Fact_Comenzi" fromColumn="Timp_id" toTable="Dim_Timp" toColumn="Timp_Id"/>
          <x15:modelRelationship fromTable="Fact_Comenzi" fromColumn="Promotie_cod" toTable="Dim_Promotii" toColumn="Promotie_cod"/>
          <x15:modelRelationship fromTable="Fact_Facturi" fromColumn="cod_utiliz" toTable="Dim_Clienti" toColumn="Cod_utiliz"/>
          <x15:modelRelationship fromTable="Fact_Facturi" fromColumn="codProdus" toTable="Dim_Produse" toColumn="Cod_produs"/>
          <x15:modelRelationship fromTable="Fact_Facturi" fromColumn="timp_id" toTable="Dim_Timp" toColumn="Timp_Id"/>
          <x15:modelRelationship fromTable="Fact_Facturi" fromColumn="promotie_cod" toTable="Dim_Promotii" toColumn="Promotie_cod"/>
          <x15:modelRelationship fromTable="Fact_Retururi" fromColumn="Cod_utiliz" toTable="Dim_Clienti" toColumn="Cod_utiliz"/>
          <x15:modelRelationship fromTable="Fact_Retururi" fromColumn="Timp_id" toTable="Dim_Timp" toColumn="Timp_Id"/>
          <x15:modelRelationship fromTable="Fact_Retururi" fromColumn="CODPRODUS" toTable="Dim_Produse" toColumn="Cod_produs"/>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7" i="3" l="1"/>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6" i="3"/>
  <c r="A3" i="3"/>
  <c r="E3" i="3"/>
  <c r="D3" i="3"/>
  <c r="B3" i="3"/>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ACFACC-BE96-4709-9A22-D2A8CD5C1F7E}" keepAlive="1" name="Query - CategoriiProduse1" description="Connection to the 'CategoriiProduse1' query in the workbook." type="5" refreshedVersion="0" background="1">
    <dbPr connection="Provider=Microsoft.Mashup.OleDb.1;Data Source=$Workbook$;Location=CategoriiProduse1;Extended Properties=&quot;&quot;" command="SELECT * FROM [CategoriiProduse1]"/>
  </connection>
  <connection id="2" xr16:uid="{3AF232B3-3CB8-4CDE-B0E7-85784D342E9C}" keepAlive="1" name="Query - DepartamenteProduse1" description="Connection to the 'DepartamenteProduse1' query in the workbook." type="5" refreshedVersion="0" background="1">
    <dbPr connection="Provider=Microsoft.Mashup.OleDb.1;Data Source=$Workbook$;Location=DepartamenteProduse1;Extended Properties=&quot;&quot;" command="SELECT * FROM [DepartamenteProduse1]"/>
  </connection>
  <connection id="3" xr16:uid="{C5BB1A28-2A9C-4E4B-975A-9FCE0CE10270}" name="Query - Dim_Clienti" description="Connection to the 'Dim_Clienti' query in the workbook." type="100" refreshedVersion="7" minRefreshableVersion="5">
    <extLst>
      <ext xmlns:x15="http://schemas.microsoft.com/office/spreadsheetml/2010/11/main" uri="{DE250136-89BD-433C-8126-D09CA5730AF9}">
        <x15:connection id="efb44094-6867-4c58-8569-ade6c267c322"/>
      </ext>
    </extLst>
  </connection>
  <connection id="4" xr16:uid="{1D76BD56-44A0-43AB-B40F-7E26364563D2}" name="Query - Dim_Produse" description="Connection to the 'Dim_Produse' query in the workbook." type="100" refreshedVersion="7" minRefreshableVersion="5">
    <extLst>
      <ext xmlns:x15="http://schemas.microsoft.com/office/spreadsheetml/2010/11/main" uri="{DE250136-89BD-433C-8126-D09CA5730AF9}">
        <x15:connection id="1f4b74ae-1407-4ccf-be6d-9f9f2929e539"/>
      </ext>
    </extLst>
  </connection>
  <connection id="5" xr16:uid="{B935A2C0-D372-42DA-A8E2-6AD8BD16DE94}" name="Query - Dim_Promotii" description="Connection to the 'Dim_Promotii' query in the workbook." type="100" refreshedVersion="7" minRefreshableVersion="5">
    <extLst>
      <ext xmlns:x15="http://schemas.microsoft.com/office/spreadsheetml/2010/11/main" uri="{DE250136-89BD-433C-8126-D09CA5730AF9}">
        <x15:connection id="750f1166-ebe2-4718-9273-7dce09fa4fc2">
          <x15:oledbPr connection="Provider=Microsoft.Mashup.OleDb.1;Data Source=$Workbook$;Location=Dim_Promotii;Extended Properties=&quot;&quot;">
            <x15:dbTables>
              <x15:dbTable name="Dim_Promotii"/>
            </x15:dbTables>
          </x15:oledbPr>
        </x15:connection>
      </ext>
    </extLst>
  </connection>
  <connection id="6" xr16:uid="{BAE87FC7-365B-40CC-97DD-D8C8D8468C7C}" name="Query - Dim_Timp" description="Connection to the 'Dim_Timp' query in the workbook." type="100" refreshedVersion="7" minRefreshableVersion="5">
    <extLst>
      <ext xmlns:x15="http://schemas.microsoft.com/office/spreadsheetml/2010/11/main" uri="{DE250136-89BD-433C-8126-D09CA5730AF9}">
        <x15:connection id="dec818a5-e4c6-491f-ab2f-6b53e729f19f"/>
      </ext>
    </extLst>
  </connection>
  <connection id="7" xr16:uid="{E2BBFDF4-B046-4276-B0ED-1309C48A2ACF}" name="Query - Fact_Comenzi" description="Connection to the 'Fact_Comenzi' query in the workbook." type="100" refreshedVersion="7" minRefreshableVersion="5">
    <extLst>
      <ext xmlns:x15="http://schemas.microsoft.com/office/spreadsheetml/2010/11/main" uri="{DE250136-89BD-433C-8126-D09CA5730AF9}">
        <x15:connection id="a62dfdc4-8589-4f67-9c49-110304308fb2">
          <x15:oledbPr connection="Provider=Microsoft.Mashup.OleDb.1;Data Source=$Workbook$;Location=Fact_Comenzi;Extended Properties=&quot;&quot;">
            <x15:dbTables>
              <x15:dbTable name="Fact_Comenzi"/>
            </x15:dbTables>
          </x15:oledbPr>
        </x15:connection>
      </ext>
    </extLst>
  </connection>
  <connection id="8" xr16:uid="{B6CFAD84-40B2-4506-B440-CAFD1B1C60C9}" name="Query - Fact_Facturi" description="Connection to the 'Fact_Facturi' query in the workbook." type="100" refreshedVersion="7" minRefreshableVersion="5">
    <extLst>
      <ext xmlns:x15="http://schemas.microsoft.com/office/spreadsheetml/2010/11/main" uri="{DE250136-89BD-433C-8126-D09CA5730AF9}">
        <x15:connection id="a73c5edf-5f94-48ee-a06b-952ee6f5a34d"/>
      </ext>
    </extLst>
  </connection>
  <connection id="9" xr16:uid="{C1660A0B-4A5D-4279-A369-915A454CD4F4}" name="Query - Fact_Retururi" description="Connection to the 'Fact_Retururi' query in the workbook." type="100" refreshedVersion="7" minRefreshableVersion="5">
    <extLst>
      <ext xmlns:x15="http://schemas.microsoft.com/office/spreadsheetml/2010/11/main" uri="{DE250136-89BD-433C-8126-D09CA5730AF9}">
        <x15:connection id="72dbcb30-eeeb-40e6-bd28-9e75b549a5b7"/>
      </ext>
    </extLst>
  </connection>
  <connection id="10" xr16:uid="{2963570D-24D5-4694-8106-7CBA805F096A}" keepAlive="1" name="Query - Judete1" description="Connection to the 'Judete1' query in the workbook." type="5" refreshedVersion="0" background="1">
    <dbPr connection="Provider=Microsoft.Mashup.OleDb.1;Data Source=$Workbook$;Location=Judete1;Extended Properties=&quot;&quot;" command="SELECT * FROM [Judete1]"/>
  </connection>
  <connection id="11" xr16:uid="{4E08926F-78D4-424D-A1EC-44E47E4D0CE8}" keepAlive="1" name="Query - Localitati1" description="Connection to the 'Localitati1' query in the workbook." type="5" refreshedVersion="0" background="1">
    <dbPr connection="Provider=Microsoft.Mashup.OleDb.1;Data Source=$Workbook$;Location=Localitati1;Extended Properties=&quot;&quot;" command="SELECT * FROM [Localitati1]"/>
  </connection>
  <connection id="12" xr16:uid="{DEBCF122-DC84-443F-B856-A6479359CE4E}" keepAlive="1" name="Query - Regiuni1" description="Connection to the 'Regiuni1' query in the workbook." type="5" refreshedVersion="0" background="1">
    <dbPr connection="Provider=Microsoft.Mashup.OleDb.1;Data Source=$Workbook$;Location=Regiuni1;Extended Properties=&quot;&quot;" command="SELECT * FROM [Regiuni1]"/>
  </connection>
  <connection id="13" xr16:uid="{BCA11623-0DFE-49A5-B7F8-D43FF49DA1E0}" keepAlive="1" name="Query - SubcategoriiProduse1" description="Connection to the 'SubcategoriiProduse1' query in the workbook." type="5" refreshedVersion="0" background="1">
    <dbPr connection="Provider=Microsoft.Mashup.OleDb.1;Data Source=$Workbook$;Location=SubcategoriiProduse1;Extended Properties=&quot;&quot;" command="SELECT * FROM [SubcategoriiProduse1]"/>
  </connection>
  <connection id="14" xr16:uid="{2B7B77D7-72A7-424C-9090-ED12D152BEA7}"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<sst xmlns="http://schemas.openxmlformats.org/spreadsheetml/2006/main" count="124" uniqueCount="67">
  <si>
    <t>Produse Vandute</t>
  </si>
  <si>
    <t>Venit Net</t>
  </si>
  <si>
    <t>Rata Retur</t>
  </si>
  <si>
    <t>E-Commerce Sales Performance Dashboard</t>
  </si>
  <si>
    <t>Row Labels</t>
  </si>
  <si>
    <t>Grand Total</t>
  </si>
  <si>
    <t>SKINNY BELTS</t>
  </si>
  <si>
    <t>ANCLE BOOTS</t>
  </si>
  <si>
    <t>KNEE HIGH BOOTS</t>
  </si>
  <si>
    <t>OVER KNEE BOOTS</t>
  </si>
  <si>
    <t>FLATS</t>
  </si>
  <si>
    <t>HIGH HEELS</t>
  </si>
  <si>
    <t>OXFORD&amp; LOAFERS</t>
  </si>
  <si>
    <t>PEEP-TOE PUMPS</t>
  </si>
  <si>
    <t>PLATFORM PUMPS</t>
  </si>
  <si>
    <t>WEDGES</t>
  </si>
  <si>
    <t>EVENING SANDALS</t>
  </si>
  <si>
    <t>FLAT SANDALS</t>
  </si>
  <si>
    <t>GLADIATOR SANDALS</t>
  </si>
  <si>
    <t>SUMMER SCAVES</t>
  </si>
  <si>
    <t>ALBA</t>
  </si>
  <si>
    <t>ARAD</t>
  </si>
  <si>
    <t>ARGES</t>
  </si>
  <si>
    <t>BACAU</t>
  </si>
  <si>
    <t>BIHOR</t>
  </si>
  <si>
    <t>BISTRITA NASAUD</t>
  </si>
  <si>
    <t>BOTOSANI</t>
  </si>
  <si>
    <t>BRAILA</t>
  </si>
  <si>
    <t>BRASOV</t>
  </si>
  <si>
    <t>BUCURESTI</t>
  </si>
  <si>
    <t>BUZAU</t>
  </si>
  <si>
    <t>CALARASI</t>
  </si>
  <si>
    <t>CARAS SEVERIN</t>
  </si>
  <si>
    <t>CLUJ</t>
  </si>
  <si>
    <t>CONSTANTA</t>
  </si>
  <si>
    <t>COVASNA</t>
  </si>
  <si>
    <t>DAMBOVITA</t>
  </si>
  <si>
    <t>DOLJ</t>
  </si>
  <si>
    <t>GALATI</t>
  </si>
  <si>
    <t>GIURGIU</t>
  </si>
  <si>
    <t>GORJ</t>
  </si>
  <si>
    <t>HARGHITA</t>
  </si>
  <si>
    <t>HUNEDOARA</t>
  </si>
  <si>
    <t>IALOMITA</t>
  </si>
  <si>
    <t>IASI</t>
  </si>
  <si>
    <t>ILFOV</t>
  </si>
  <si>
    <t>MARAMURES</t>
  </si>
  <si>
    <t>MEHEDINTI</t>
  </si>
  <si>
    <t>MURES</t>
  </si>
  <si>
    <t>NEAMT</t>
  </si>
  <si>
    <t>OLT</t>
  </si>
  <si>
    <t>PRAHOVA</t>
  </si>
  <si>
    <t>SALAJ</t>
  </si>
  <si>
    <t>SATU MARE</t>
  </si>
  <si>
    <t>SIBIU</t>
  </si>
  <si>
    <t>SUCEAVA</t>
  </si>
  <si>
    <t>TELEORMAN</t>
  </si>
  <si>
    <t>TIMIS</t>
  </si>
  <si>
    <t>TULCEA</t>
  </si>
  <si>
    <t>VALCEA</t>
  </si>
  <si>
    <t>VASLUI</t>
  </si>
  <si>
    <t>VRANCEA</t>
  </si>
  <si>
    <t>Pareto %</t>
  </si>
  <si>
    <t>Valoarea Medie a Comenzii</t>
  </si>
  <si>
    <t>Numărul total de clienți unici</t>
  </si>
  <si>
    <t>F</t>
  </si>
  <si>
    <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</si>
</sst>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0.00\ &quot;lei&quot;;\-#,##0.00\ &quot;lei&quot;"/>
    <numFmt numFmtId="164" formatCode="0.00\ %;\-0.00\ %;0.00\ %"/>
    <numFmt numFmtId="165" formatCode="#,##0.00\ [$RON];\-#,##0.00\ [$RON]"/>
    <numFmt numFmtId="166" formatCode="#,##0\ [$RON];\-#,##0\ [$RON]"/>
    <numFmt numFmtId="167" formatCode="#,##0.00\ &quot;RON&quot;;\-#,##0.00\ &quot;RON&quot;;#,##0.00\ &quot;RON&quot;"/>
    <numFmt numFmtId="168" formatCode="#,##0.00\ &quot;lei&quot;;\-#,##0.00\ &quot;lei&quot;;#,##0.00\ &quot;lei&quot;"/>
  </numFmts>
  <fonts count="4" x14ac:knownFonts="1">
    <font>
      <sz val="11"/>
      <color theme="1"/>
      <name val="Calibri"/>
      <family val="2"/>
      <scheme val="minor"/>
    </font>
    <font>
      <sz val="18"/>
      <color theme="3"/>
      <name val="Calibri Light"/>
      <family val="2"/>
      <charset val="238"/>
      <scheme val="major"/>
    </font>
    <font>
      <sz val="36"/>
      <color theme="3"/>
      <name val="Calibri Light"/>
      <family val="2"/>
      <charset val="238"/>
      <scheme val="major"/>
    </font>
    <font>
      <sz val="36"/>
      <color theme="9"/>
      <name val="Calibri Light"/>
      <family val="2"/>
      <charset val="238"/>
      <scheme val="maj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7" fontId="0" fillId="0" borderId="0" xfId="0" applyNumberFormat="1"/>
    <xf numFmtId="3" fontId="0" fillId="0" borderId="0" xfId="0" applyNumberFormat="1"/>
    <xf numFmtId="164" fontId="0" fillId="0" borderId="0" xfId="0" applyNumberFormat="1"/>
    <xf numFmtId="0" fontId="2" fillId="0" borderId="0" xfId="1" applyFont="1" applyAlignment="1"/>
    <xf numFmtId="0" fontId="0" fillId="0" borderId="0" xfId="0" applyAlignment="1">
      <alignment horizontal="left"/>
    </xf>
    <xf numFmtId="0"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indent="1"/>
    </xf>
    <xf numFmtId="1" fontId="0" fillId="0" borderId="0" xfId="0" applyNumberFormat="1"/>
    <xf numFmtId="167" fontId="0" fillId="0" borderId="0" xfId="0" applyNumberFormat="1"/>
    <xf numFmtId="0" fontId="3" fillId="0" borderId="0" xfId="1" applyFont="1" applyAlignment="1">
      <alignment horizontal="center"/>
    </xf>
    <xf numFmtId="168" fontId="0" fillId="0" borderId="0" xfId="0" applyNumberFormat="1"/>
  </cellXfs>
  <cellStyles count="2">
    <cellStyle name="Normal" xfId="0" builtinId="0"/>
    <cellStyle name="Title" xfId="1" builtinId="15"/>
  </cellStyles>
  <dxfs count="1">
    <dxf>
      <numFmt numFmtId="165" formatCode="#,##0.00\ [$RON];\-#,##0.00\ [$RON]"/>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microsoft.com/office/2007/relationships/slicerCache" Target="slicerCaches/slicerCache1.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5.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project.xlsx]Calcule_Pivot!PivotTable3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Evolution of net income by quarter for each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Calcule_Pivot!$B$5</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multiLvlStrRef>
              <c:f>Calcule_Pivot!$A$6:$A$26</c:f>
              <c:multiLvlStrCache>
                <c:ptCount val="16"/>
                <c:lvl>
                  <c:pt idx="0">
                    <c:v>1</c:v>
                  </c:pt>
                  <c:pt idx="1">
                    <c:v>2</c:v>
                  </c:pt>
                  <c:pt idx="2">
                    <c:v>3</c:v>
                  </c:pt>
                  <c:pt idx="3">
                    <c:v>4</c:v>
                  </c:pt>
                  <c:pt idx="4">
                    <c:v>1</c:v>
                  </c:pt>
                  <c:pt idx="5">
                    <c:v>2</c:v>
                  </c:pt>
                  <c:pt idx="6">
                    <c:v>3</c:v>
                  </c:pt>
                  <c:pt idx="7">
                    <c:v>4</c:v>
                  </c:pt>
                  <c:pt idx="8">
                    <c:v>1</c:v>
                  </c:pt>
                  <c:pt idx="9">
                    <c:v>2</c:v>
                  </c:pt>
                  <c:pt idx="10">
                    <c:v>3</c:v>
                  </c:pt>
                  <c:pt idx="11">
                    <c:v>4</c:v>
                  </c:pt>
                  <c:pt idx="12">
                    <c:v>1</c:v>
                  </c:pt>
                  <c:pt idx="13">
                    <c:v>2</c:v>
                  </c:pt>
                  <c:pt idx="14">
                    <c:v>3</c:v>
                  </c:pt>
                  <c:pt idx="15">
                    <c:v>4</c:v>
                  </c:pt>
                </c:lvl>
                <c:lvl>
                  <c:pt idx="0">
                    <c:v>2007</c:v>
                  </c:pt>
                  <c:pt idx="4">
                    <c:v>2008</c:v>
                  </c:pt>
                  <c:pt idx="8">
                    <c:v>2009</c:v>
                  </c:pt>
                  <c:pt idx="12">
                    <c:v>2010</c:v>
                  </c:pt>
                </c:lvl>
              </c:multiLvlStrCache>
            </c:multiLvlStrRef>
          </c:cat>
          <c:val>
            <c:numRef>
              <c:f>Calcule_Pivot!$B$6:$B$26</c:f>
              <c:numCache>
                <c:formatCode>"lei"#,##0.00_);\("lei"#,##0.00\)</c:formatCode>
                <c:ptCount val="16"/>
                <c:pt idx="0">
                  <c:v>1382967</c:v>
                </c:pt>
                <c:pt idx="1">
                  <c:v>975392</c:v>
                </c:pt>
                <c:pt idx="2">
                  <c:v>614969</c:v>
                </c:pt>
                <c:pt idx="3">
                  <c:v>893110</c:v>
                </c:pt>
                <c:pt idx="4">
                  <c:v>1428193</c:v>
                </c:pt>
                <c:pt idx="5">
                  <c:v>889714</c:v>
                </c:pt>
                <c:pt idx="6">
                  <c:v>587527</c:v>
                </c:pt>
                <c:pt idx="7">
                  <c:v>902419</c:v>
                </c:pt>
                <c:pt idx="8">
                  <c:v>1471754</c:v>
                </c:pt>
                <c:pt idx="9">
                  <c:v>835714</c:v>
                </c:pt>
                <c:pt idx="10">
                  <c:v>661387</c:v>
                </c:pt>
                <c:pt idx="11">
                  <c:v>855086</c:v>
                </c:pt>
                <c:pt idx="12">
                  <c:v>1363219</c:v>
                </c:pt>
                <c:pt idx="13">
                  <c:v>827102</c:v>
                </c:pt>
                <c:pt idx="14">
                  <c:v>694920</c:v>
                </c:pt>
                <c:pt idx="15">
                  <c:v>924390</c:v>
                </c:pt>
              </c:numCache>
            </c:numRef>
          </c:val>
          <c:smooth val="0"/>
          <c:extLst>
            <c:ext xmlns:c16="http://schemas.microsoft.com/office/drawing/2014/chart" uri="{C3380CC4-5D6E-409C-BE32-E72D297353CC}">
              <c16:uniqueId val="{00000005-C257-4036-9F23-B69516B8B7EF}"/>
            </c:ext>
          </c:extLst>
        </c:ser>
        <c:dLbls>
          <c:showLegendKey val="0"/>
          <c:showVal val="0"/>
          <c:showCatName val="0"/>
          <c:showSerName val="0"/>
          <c:showPercent val="0"/>
          <c:showBubbleSize val="0"/>
        </c:dLbls>
        <c:marker val="1"/>
        <c:smooth val="0"/>
        <c:axId val="676013712"/>
        <c:axId val="676008720"/>
      </c:lineChart>
      <c:catAx>
        <c:axId val="67601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676008720"/>
        <c:crosses val="autoZero"/>
        <c:auto val="1"/>
        <c:lblAlgn val="ctr"/>
        <c:lblOffset val="100"/>
        <c:noMultiLvlLbl val="0"/>
      </c:catAx>
      <c:valAx>
        <c:axId val="676008720"/>
        <c:scaling>
          <c:orientation val="minMax"/>
        </c:scaling>
        <c:delete val="0"/>
        <c:axPos val="l"/>
        <c:numFmt formatCode="[&gt;=1000000]0.0,,&quot;M RON&quot;;[&gt;=1000]0,&quot;K RON&quot;;0\ &quot;RON&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676013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project.xlsx]Calcule_Pivot!PivotTable4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o-RO" sz="1400" b="0" i="0" u="none" strike="noStrike" baseline="0"/>
              <a:t>Pareto Analysis: Net Income by Subcategory</a:t>
            </a:r>
            <a:endParaRPr lang="ro-R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8775138606761"/>
          <c:y val="0.12993013651624832"/>
          <c:w val="0.75168699246900816"/>
          <c:h val="0.60494307317681351"/>
        </c:manualLayout>
      </c:layout>
      <c:barChart>
        <c:barDir val="col"/>
        <c:grouping val="clustered"/>
        <c:varyColors val="0"/>
        <c:ser>
          <c:idx val="0"/>
          <c:order val="0"/>
          <c:tx>
            <c:strRef>
              <c:f>Calcule_Pivot!$E$5</c:f>
              <c:strCache>
                <c:ptCount val="1"/>
                <c:pt idx="0">
                  <c:v>Venit Net</c:v>
                </c:pt>
              </c:strCache>
            </c:strRef>
          </c:tx>
          <c:spPr>
            <a:solidFill>
              <a:schemeClr val="accent6">
                <a:shade val="76000"/>
              </a:schemeClr>
            </a:solidFill>
            <a:ln>
              <a:noFill/>
            </a:ln>
            <a:effectLst/>
          </c:spPr>
          <c:invertIfNegative val="0"/>
          <c:cat>
            <c:strRef>
              <c:f>Calcule_Pivot!$D$6:$D$20</c:f>
              <c:strCache>
                <c:ptCount val="14"/>
                <c:pt idx="0">
                  <c:v>ANCLE BOOTS</c:v>
                </c:pt>
                <c:pt idx="1">
                  <c:v>OVER KNEE BOOTS</c:v>
                </c:pt>
                <c:pt idx="2">
                  <c:v>KNEE HIGH BOOTS</c:v>
                </c:pt>
                <c:pt idx="3">
                  <c:v>FLAT SANDALS</c:v>
                </c:pt>
                <c:pt idx="4">
                  <c:v>FLATS</c:v>
                </c:pt>
                <c:pt idx="5">
                  <c:v>HIGH HEELS</c:v>
                </c:pt>
                <c:pt idx="6">
                  <c:v>PLATFORM PUMPS</c:v>
                </c:pt>
                <c:pt idx="7">
                  <c:v>WEDGES</c:v>
                </c:pt>
                <c:pt idx="8">
                  <c:v>GLADIATOR SANDALS</c:v>
                </c:pt>
                <c:pt idx="9">
                  <c:v>PEEP-TOE PUMPS</c:v>
                </c:pt>
                <c:pt idx="10">
                  <c:v>EVENING SANDALS</c:v>
                </c:pt>
                <c:pt idx="11">
                  <c:v>OXFORD&amp; LOAFERS</c:v>
                </c:pt>
                <c:pt idx="12">
                  <c:v>SKINNY BELTS</c:v>
                </c:pt>
                <c:pt idx="13">
                  <c:v>SUMMER SCAVES</c:v>
                </c:pt>
              </c:strCache>
            </c:strRef>
          </c:cat>
          <c:val>
            <c:numRef>
              <c:f>Calcule_Pivot!$E$6:$E$20</c:f>
              <c:numCache>
                <c:formatCode>"lei"#,##0.00_);\("lei"#,##0.00\)</c:formatCode>
                <c:ptCount val="14"/>
                <c:pt idx="0">
                  <c:v>3302195</c:v>
                </c:pt>
                <c:pt idx="1">
                  <c:v>3246444</c:v>
                </c:pt>
                <c:pt idx="2">
                  <c:v>2440160</c:v>
                </c:pt>
                <c:pt idx="3">
                  <c:v>1682258</c:v>
                </c:pt>
                <c:pt idx="4">
                  <c:v>671248</c:v>
                </c:pt>
                <c:pt idx="5">
                  <c:v>631342</c:v>
                </c:pt>
                <c:pt idx="6">
                  <c:v>626169</c:v>
                </c:pt>
                <c:pt idx="7">
                  <c:v>612313</c:v>
                </c:pt>
                <c:pt idx="8">
                  <c:v>567733</c:v>
                </c:pt>
                <c:pt idx="9">
                  <c:v>563313</c:v>
                </c:pt>
                <c:pt idx="10">
                  <c:v>547834</c:v>
                </c:pt>
                <c:pt idx="11">
                  <c:v>386614</c:v>
                </c:pt>
                <c:pt idx="12">
                  <c:v>25355</c:v>
                </c:pt>
                <c:pt idx="13">
                  <c:v>4885</c:v>
                </c:pt>
              </c:numCache>
            </c:numRef>
          </c:val>
          <c:extLst>
            <c:ext xmlns:c16="http://schemas.microsoft.com/office/drawing/2014/chart" uri="{C3380CC4-5D6E-409C-BE32-E72D297353CC}">
              <c16:uniqueId val="{00000009-8ABE-4864-B0E2-066C3871B76C}"/>
            </c:ext>
          </c:extLst>
        </c:ser>
        <c:dLbls>
          <c:showLegendKey val="0"/>
          <c:showVal val="0"/>
          <c:showCatName val="0"/>
          <c:showSerName val="0"/>
          <c:showPercent val="0"/>
          <c:showBubbleSize val="0"/>
        </c:dLbls>
        <c:gapWidth val="219"/>
        <c:axId val="1908919296"/>
        <c:axId val="1908919712"/>
      </c:barChart>
      <c:lineChart>
        <c:grouping val="standard"/>
        <c:varyColors val="0"/>
        <c:ser>
          <c:idx val="1"/>
          <c:order val="1"/>
          <c:tx>
            <c:strRef>
              <c:f>Calcule_Pivot!$F$5</c:f>
              <c:strCache>
                <c:ptCount val="1"/>
                <c:pt idx="0">
                  <c:v>Pareto %</c:v>
                </c:pt>
              </c:strCache>
            </c:strRef>
          </c:tx>
          <c:spPr>
            <a:ln w="28575" cap="rnd">
              <a:solidFill>
                <a:schemeClr val="accent6">
                  <a:tint val="77000"/>
                </a:schemeClr>
              </a:solidFill>
              <a:round/>
            </a:ln>
            <a:effectLst/>
          </c:spPr>
          <c:marker>
            <c:symbol val="none"/>
          </c:marker>
          <c:cat>
            <c:strRef>
              <c:f>Calcule_Pivot!$D$6:$D$20</c:f>
              <c:strCache>
                <c:ptCount val="14"/>
                <c:pt idx="0">
                  <c:v>ANCLE BOOTS</c:v>
                </c:pt>
                <c:pt idx="1">
                  <c:v>OVER KNEE BOOTS</c:v>
                </c:pt>
                <c:pt idx="2">
                  <c:v>KNEE HIGH BOOTS</c:v>
                </c:pt>
                <c:pt idx="3">
                  <c:v>FLAT SANDALS</c:v>
                </c:pt>
                <c:pt idx="4">
                  <c:v>FLATS</c:v>
                </c:pt>
                <c:pt idx="5">
                  <c:v>HIGH HEELS</c:v>
                </c:pt>
                <c:pt idx="6">
                  <c:v>PLATFORM PUMPS</c:v>
                </c:pt>
                <c:pt idx="7">
                  <c:v>WEDGES</c:v>
                </c:pt>
                <c:pt idx="8">
                  <c:v>GLADIATOR SANDALS</c:v>
                </c:pt>
                <c:pt idx="9">
                  <c:v>PEEP-TOE PUMPS</c:v>
                </c:pt>
                <c:pt idx="10">
                  <c:v>EVENING SANDALS</c:v>
                </c:pt>
                <c:pt idx="11">
                  <c:v>OXFORD&amp; LOAFERS</c:v>
                </c:pt>
                <c:pt idx="12">
                  <c:v>SKINNY BELTS</c:v>
                </c:pt>
                <c:pt idx="13">
                  <c:v>SUMMER SCAVES</c:v>
                </c:pt>
              </c:strCache>
            </c:strRef>
          </c:cat>
          <c:val>
            <c:numRef>
              <c:f>Calcule_Pivot!$F$6:$F$20</c:f>
              <c:numCache>
                <c:formatCode>0.00\ %;\-0.00\ %;0.00\ %</c:formatCode>
                <c:ptCount val="14"/>
                <c:pt idx="0">
                  <c:v>0.21571887597896583</c:v>
                </c:pt>
                <c:pt idx="1">
                  <c:v>0.4277957674431761</c:v>
                </c:pt>
                <c:pt idx="2">
                  <c:v>0.58720142713584511</c:v>
                </c:pt>
                <c:pt idx="3">
                  <c:v>0.69709645297975298</c:v>
                </c:pt>
                <c:pt idx="4">
                  <c:v>0.74094633587980241</c:v>
                </c:pt>
                <c:pt idx="5">
                  <c:v>0.78218932322558676</c:v>
                </c:pt>
                <c:pt idx="6">
                  <c:v>0.82309437966618859</c:v>
                </c:pt>
                <c:pt idx="7">
                  <c:v>0.86309428037081337</c:v>
                </c:pt>
                <c:pt idx="8">
                  <c:v>0.90018195224245212</c:v>
                </c:pt>
                <c:pt idx="9">
                  <c:v>0.93698088361517218</c:v>
                </c:pt>
                <c:pt idx="10">
                  <c:v>0.97276863530853397</c:v>
                </c:pt>
                <c:pt idx="11">
                  <c:v>0.99802454464088164</c:v>
                </c:pt>
                <c:pt idx="12">
                  <c:v>0.99968088295538049</c:v>
                </c:pt>
                <c:pt idx="13">
                  <c:v>1</c:v>
                </c:pt>
              </c:numCache>
            </c:numRef>
          </c:val>
          <c:smooth val="0"/>
          <c:extLst>
            <c:ext xmlns:c16="http://schemas.microsoft.com/office/drawing/2014/chart" uri="{C3380CC4-5D6E-409C-BE32-E72D297353CC}">
              <c16:uniqueId val="{0000000A-8ABE-4864-B0E2-066C3871B76C}"/>
            </c:ext>
          </c:extLst>
        </c:ser>
        <c:dLbls>
          <c:showLegendKey val="0"/>
          <c:showVal val="0"/>
          <c:showCatName val="0"/>
          <c:showSerName val="0"/>
          <c:showPercent val="0"/>
          <c:showBubbleSize val="0"/>
        </c:dLbls>
        <c:marker val="1"/>
        <c:smooth val="0"/>
        <c:axId val="2016956400"/>
        <c:axId val="2016971792"/>
      </c:lineChart>
      <c:catAx>
        <c:axId val="190891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908919712"/>
        <c:crosses val="autoZero"/>
        <c:auto val="1"/>
        <c:lblAlgn val="ctr"/>
        <c:lblOffset val="100"/>
        <c:noMultiLvlLbl val="0"/>
      </c:catAx>
      <c:valAx>
        <c:axId val="1908919712"/>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 RON&quot;;[&gt;=1000]0,&quot;K RON&quot;;0\ &quot;RON&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908919296"/>
        <c:crosses val="autoZero"/>
        <c:crossBetween val="between"/>
      </c:valAx>
      <c:valAx>
        <c:axId val="2016971792"/>
        <c:scaling>
          <c:orientation val="minMax"/>
          <c:max val="1"/>
        </c:scaling>
        <c:delete val="0"/>
        <c:axPos val="r"/>
        <c:numFmt formatCode="0.00\ %;\-0.00\ %;0.00\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2016956400"/>
        <c:crosses val="max"/>
        <c:crossBetween val="between"/>
      </c:valAx>
      <c:catAx>
        <c:axId val="2016956400"/>
        <c:scaling>
          <c:orientation val="minMax"/>
        </c:scaling>
        <c:delete val="1"/>
        <c:axPos val="b"/>
        <c:numFmt formatCode="General" sourceLinked="1"/>
        <c:majorTickMark val="out"/>
        <c:minorTickMark val="none"/>
        <c:tickLblPos val="nextTo"/>
        <c:crossAx val="2016971792"/>
        <c:auto val="1"/>
        <c:lblAlgn val="ctr"/>
        <c:lblOffset val="100"/>
        <c:noMultiLvlLbl val="0"/>
      </c:catAx>
      <c:spPr>
        <a:noFill/>
        <a:ln>
          <a:noFill/>
        </a:ln>
        <a:effectLst/>
      </c:spPr>
    </c:plotArea>
    <c:legend>
      <c:legendPos val="r"/>
      <c:layout>
        <c:manualLayout>
          <c:xMode val="edge"/>
          <c:yMode val="edge"/>
          <c:x val="0.83393006475439979"/>
          <c:y val="0.81937746251678445"/>
          <c:w val="0.12687254350794741"/>
          <c:h val="0.118230595836657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project.xlsx]Calcule_Pivot!PivotTable9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 income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hade val="76000"/>
            </a:schemeClr>
          </a:solidFill>
          <a:ln w="19050">
            <a:solidFill>
              <a:schemeClr val="lt1"/>
            </a:solidFill>
          </a:ln>
          <a:effectLst/>
        </c:spPr>
        <c:dLbl>
          <c:idx val="0"/>
          <c:layout>
            <c:manualLayout>
              <c:x val="0.12112131748277842"/>
              <c:y val="-0.11969181106752509"/>
            </c:manualLayout>
          </c:layout>
          <c:numFmt formatCode="#,##0\ [$RON]"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tint val="77000"/>
            </a:schemeClr>
          </a:solidFill>
          <a:ln w="19050">
            <a:solidFill>
              <a:schemeClr val="lt1"/>
            </a:solidFill>
          </a:ln>
          <a:effectLst/>
        </c:spPr>
        <c:dLbl>
          <c:idx val="0"/>
          <c:layout>
            <c:manualLayout>
              <c:x val="-0.13537088424545834"/>
              <c:y val="9.6525654086713708E-2"/>
            </c:manualLayout>
          </c:layout>
          <c:numFmt formatCode="#,##0\ [$RON]"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Calcule_Pivot!$B$28</c:f>
              <c:strCache>
                <c:ptCount val="1"/>
                <c:pt idx="0">
                  <c:v>Total</c:v>
                </c:pt>
              </c:strCache>
            </c:strRef>
          </c:tx>
          <c:dPt>
            <c:idx val="0"/>
            <c:bubble3D val="0"/>
            <c:spPr>
              <a:solidFill>
                <a:schemeClr val="accent6">
                  <a:shade val="76000"/>
                </a:schemeClr>
              </a:solidFill>
              <a:ln w="19050">
                <a:solidFill>
                  <a:schemeClr val="lt1"/>
                </a:solidFill>
              </a:ln>
              <a:effectLst/>
            </c:spPr>
          </c:dPt>
          <c:dPt>
            <c:idx val="1"/>
            <c:bubble3D val="0"/>
            <c:spPr>
              <a:solidFill>
                <a:schemeClr val="accent6">
                  <a:tint val="77000"/>
                </a:schemeClr>
              </a:solidFill>
              <a:ln w="19050">
                <a:solidFill>
                  <a:schemeClr val="lt1"/>
                </a:solidFill>
              </a:ln>
              <a:effectLst/>
            </c:spPr>
          </c:dPt>
          <c:dLbls>
            <c:dLbl>
              <c:idx val="0"/>
              <c:layout>
                <c:manualLayout>
                  <c:x val="0.12112131748277842"/>
                  <c:y val="-0.11969181106752509"/>
                </c:manualLayout>
              </c:layout>
              <c:numFmt formatCode="#,##0\ [$RON]"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extLst>
                <c:ext xmlns:c15="http://schemas.microsoft.com/office/drawing/2012/chart" uri="{CE6537A1-D6FC-4f65-9D91-7224C49458BB}"/>
              </c:extLst>
            </c:dLbl>
            <c:dLbl>
              <c:idx val="1"/>
              <c:layout>
                <c:manualLayout>
                  <c:x val="-0.13537088424545834"/>
                  <c:y val="9.6525654086713708E-2"/>
                </c:manualLayout>
              </c:layout>
              <c:numFmt formatCode="#,##0\ [$RON]"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Calcule_Pivot!$A$29:$A$31</c:f>
              <c:strCache>
                <c:ptCount val="2"/>
                <c:pt idx="0">
                  <c:v>F</c:v>
                </c:pt>
                <c:pt idx="1">
                  <c:v>M</c:v>
                </c:pt>
              </c:strCache>
            </c:strRef>
          </c:cat>
          <c:val>
            <c:numRef>
              <c:f>Calcule_Pivot!$B$29:$B$31</c:f>
              <c:numCache>
                <c:formatCode>"lei"#,##0.00_);\("lei"#,##0.00\)</c:formatCode>
                <c:ptCount val="2"/>
                <c:pt idx="0">
                  <c:v>7645666</c:v>
                </c:pt>
                <c:pt idx="1">
                  <c:v>7662197</c:v>
                </c:pt>
              </c:numCache>
            </c:numRef>
          </c:val>
          <c:extLst>
            <c:ext xmlns:c16="http://schemas.microsoft.com/office/drawing/2014/chart" uri="{C3380CC4-5D6E-409C-BE32-E72D297353CC}">
              <c16:uniqueId val="{00000009-508E-44D2-996D-78DCE0521D9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project.xlsx]Calcule_Pivot!PivotTable10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ro-RO"/>
              <a:t>Top 3 subcategories by return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o-RO"/>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Calcule_Pivot!$E$22</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o-R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Calcule_Pivot!$D$23:$D$26</c:f>
              <c:strCache>
                <c:ptCount val="3"/>
                <c:pt idx="0">
                  <c:v>SUMMER SCAVES</c:v>
                </c:pt>
                <c:pt idx="1">
                  <c:v>SKINNY BELTS</c:v>
                </c:pt>
                <c:pt idx="2">
                  <c:v>OXFORD&amp; LOAFERS</c:v>
                </c:pt>
              </c:strCache>
            </c:strRef>
          </c:cat>
          <c:val>
            <c:numRef>
              <c:f>Calcule_Pivot!$E$23:$E$26</c:f>
              <c:numCache>
                <c:formatCode>0.00\ %;\-0.00\ %;0.00\ %</c:formatCode>
                <c:ptCount val="3"/>
                <c:pt idx="0">
                  <c:v>0.36666666666666664</c:v>
                </c:pt>
                <c:pt idx="1">
                  <c:v>0.25609756097560976</c:v>
                </c:pt>
                <c:pt idx="2">
                  <c:v>1.3953488372093023E-3</c:v>
                </c:pt>
              </c:numCache>
            </c:numRef>
          </c:val>
          <c:extLst>
            <c:ext xmlns:c16="http://schemas.microsoft.com/office/drawing/2014/chart" uri="{C3380CC4-5D6E-409C-BE32-E72D297353CC}">
              <c16:uniqueId val="{0000000E-A155-4381-8603-7A9D2602BBC6}"/>
            </c:ext>
          </c:extLst>
        </c:ser>
        <c:dLbls>
          <c:dLblPos val="outEnd"/>
          <c:showLegendKey val="0"/>
          <c:showVal val="1"/>
          <c:showCatName val="0"/>
          <c:showSerName val="0"/>
          <c:showPercent val="0"/>
          <c:showBubbleSize val="0"/>
        </c:dLbls>
        <c:gapWidth val="219"/>
        <c:overlap val="-27"/>
        <c:axId val="168029312"/>
        <c:axId val="168030560"/>
      </c:barChart>
      <c:catAx>
        <c:axId val="16802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8030560"/>
        <c:crosses val="autoZero"/>
        <c:auto val="1"/>
        <c:lblAlgn val="ctr"/>
        <c:lblOffset val="100"/>
        <c:noMultiLvlLbl val="0"/>
      </c:catAx>
      <c:valAx>
        <c:axId val="168030560"/>
        <c:scaling>
          <c:orientation val="minMax"/>
        </c:scaling>
        <c:delete val="0"/>
        <c:axPos val="l"/>
        <c:majorGridlines>
          <c:spPr>
            <a:ln w="9525" cap="flat" cmpd="sng" algn="ctr">
              <a:solidFill>
                <a:schemeClr val="tx1">
                  <a:lumMod val="15000"/>
                  <a:lumOff val="85000"/>
                </a:schemeClr>
              </a:solidFill>
              <a:round/>
            </a:ln>
            <a:effectLst/>
          </c:spPr>
        </c:majorGridlines>
        <c:numFmt formatCode="0.00\ %;\-0.00\ %;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o-RO"/>
          </a:p>
        </c:txPr>
        <c:crossAx val="16802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o-R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Net income by county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Net income by county</a:t>
          </a:r>
        </a:p>
      </cx:txPr>
    </cx:title>
    <cx:plotArea>
      <cx:plotAreaRegion>
        <cx:series layoutId="regionMap" uniqueId="{01427DB6-DFE4-40DC-9EC9-8F2B5623BB6C}">
          <cx:dataId val="0"/>
          <cx:layoutPr>
            <cx:geography cultureLanguage="en-US" cultureRegion="RO" attribution="Powered by Bing">
              <cx:geoCache provider="{E9337A44-BEBE-4D9F-B70C-5C5E7DAFC167}">
                <cx:binary>5H3ZbuQ4tu2vJPL5yiUOIqlGVwOmFJMddthhO6cXIdJ2ahYlkRpf+ysa/XZ+5fRDfdbd4SntKJfv
ScMXuMYNoLIqyaCk4NIe1tok6++X/d8us+tN/aHPs0L/7bL//WNkTPm3337Tl9F1vtF7eXxZK61+
mL1Llf+mfvyIL69/u6o3XVyEv2Eb0d8uo01trvuP//g7XC28Vkt1uTGxKk6b63pYX+smM/qFvme7
Pmyu8rjwY23q+NKg3z/OL44n/mp/vf/xw3VhYjOcD+X17x+ffO3jh992L/anG3/I4NlMcwVjqbMn
BOLUdph78xEfP2SqCO+6Md5zbVsw+Mb9PY83OYybN8X1ldrUm/vm5x7l5kE2V1f1tdbwY27+/WTo
kyd/0nOpmsJsZy6ESfz941rlmyKGm8Vaebddnto+/3p184N/ezrr//j7TgNMwU7LI2B25+v/1PUn
XOTqfHW2f7x4aS5+ERa+x6ljc0SRffNBT2Fhe8xxXcHoLWiue3/rW3SkMuqPf8GM3Tf/z9F5NHQH
nUc97wodsBf/pXn4RWTYHuIOETa37+b+KTJojyCXEULBkG6N9BaS/Xpzdd/yP0fjdtQOELeN7wyD
2eTspZ//iyDQPeFwLAQBK9h+drwWdHOMELPFbfeOeezX4fUf/3rpcZ73XPfj/oTH7eXeFSJHYBZH
F+s3RYWDV2KOA5P+rNMiew5HrnDwTiw5gjCSN/WrIHk8dgeWx13vCpr9pXzLCM/2bCYwdyCe3Hzw
U4cFqDBGORPo1lZ2/Vb2/RUxfv9m1A4gt43vCgq57+1fvOQoftFvsT3HYTZ1yfNYsD0XOQS+Ih4M
6HEMkZvL//yzeelxnvdb9+N28Lhvfl+ILM7O14vz/Q/H+2f7F28Z2PkeIpjbSDyfCdM9CnHdddBd
RgZm9ASbmzT9j39vrOP//FMDTK+I9vKZa+xi9sxX3hV+8/31bA743c/ec7nQLxsVYYjalO54NqA2
NmaMM/ysNc03dRjF5hXe7efIHXR+drwrTORivlq/ISB8z3aoixhkyc9FHLTn4m0WYD+Pi4wjVb/0
NH/h5G6H7SByd7F3BcdscbGGf16agl+0ELInXIaww3/mw49JvrPnQuJGqdhJzGZxU4fxKwLOw8Ad
NB7a3xUecr2/WL6lw3L2MEcMgXO6tQ/yNCPjey6n2MX8rhvdvwl35L7+zz/j7BVuS94P3EHlof29
oXK2+nQ/NW8QRhxgLxjC+x2ldPlTVKAbgUrmoJ829CT+15s//qXal57nL/zW/cA/oXJ3wXeFyvni
aPGWRN/Z24othPAdNNAeBndGhf28jZzHefwahn8/bgeL++Z3BcVif7k6ettMiwJXBMlFMPKQUT2O
I3wPEjFBmft8YF9sMgWw/PsVruvR0B1oHvW8K3TkhbdVX84XL3mMXwzzQFG2mTBy+bPwgHIJIUc8
5F27DKbZFjGutXnpif7Ch/0cugOP/NnzzuD59qbE39lDFFQxR9xFjx3Bku0JYkMOZv/UBZ4El2Z8
HfG/G/cnUG4v964Q8faXIFmeva29gFQPNAXxB5l4x50RkATApB66H4Pi/eef2X/+uY3e8a9bzJPB
O/A86XtnGAFCH84mnybrxfFLk/KLjg0SZgHW49ru05wMQfGSc8b5neC849E8EJb/+Jd1dt1e13Hx
0vM879Z2x+/itHP59wXV8uLgpRn5RYTYHmcu4YL9zMcemxKIzOD4HEruLG1HZPayJnnpYf4CnptR
u6DcNL4vKFbHZ+f7x2+qiVGI9a4APfN5iin2sGtzF1NIq5/4NFVosylelaN5j8bugvKo651B82n/
7Phtub/Ylu7vCwA2uKzHhgJ8B/oJyAPPxxzVbnTxigTaux/4J2TuLviuYPH3j+Tq01tzGxeDVgx/
7CJCGRaIYfIsIv5//1f+XbWvozVPBu8g86TvfaGzWr5laKHbFRU2AkX5AYDHFkP2+Fa9xAhyg8eu
zFfZK2LK7ahdKG4u9a4wWCynbyqO0T1mcwrB5GeV+DEIbA8jgYgDLObmg55isch+vEYauxu2g8Zd
67uCYwbk5U2pvgNUnwiM75WYnTAibiowBJzZrc3s5FuzTbb549+voC0PA3cweWh/V6icXyy9ydsG
d8S5A7H7LlbsiJYCCpJANx1+172DynmTXV6/Irbfj9vB5L75XUFyBobylsEDivqwsAUksZ+q/WO/
RcBOIHSAvvwQWx7HkDOg+JtXRJH7cTuI3De/K0Rmq/VbAuLs2RRjyH/vwvmOiRAojUG2BUWWpxFk
pupX4HA7ageF28Z3hcHibXUvMAqGQGy070tdTzNeDmQdqDy+U/G3FOWxUSxep3jdDdsB4671XaHx
ab1//NZxg7kcc4J/yr+PvdTWicH6fCSgUPwYiU/1pnhVxHgYuIPGQ/u7wuNoMp/4i+M3za8g390u
l4C9HbcJ7U5+haFWDKxE3JPCnUh+dB1dX8Ugo7wixXo8dgeex13vCqGzhXzT9SygkricQEj/KSc+
thcQvxwERUhA6Pbz1GzO4u+vWdRyN2wHk7vW9wXH/vnFB1gAPrmflzdYPQEbVoSLtiLw7ZTvxHW8
XZF/s/T1eUg2pvkAC7avX3qi51Xgs59Dd6H52fOu4Fktz1+ahl9U5qEojGHOYavQAzV/aisECmCC
3JvSTt61yl5RDr4ZtAPGTdu7guGtd0fA2m8KUiIlWzjgAzHjKRAOQ8gF7fce/NvlXkev3RlxN24H
h/vLvSsojif7R29pE7DOfhu9gas/CwWDdSyus12m/xD8H6ddx9eb/I9/36P0nO983lPdj9tB5L75
XSFyst6frz69pXZC94Cmw6bHv6hYwS4WqMTD8rwdNnJSbyKobfw6Gg8Dd+B4aH9XeECZanmxeGkW
fjFswA5TArEcFmo/dVMQ54kNuyDgj5vPTub7aaOz5hVZ7/24HTDum98VFmcXwA7f1DZgYx2sqoOq
4V01d4eNgPrugBQM6+lvMdmJ4WcNkMTXmMjDwB1UHtrfFSznk+VktT7af8uFKQSWatsYQx39NlLs
rOR29ghsUqWwYvIh93ocSM6vs2tVw872l+z2+VjyaOgOOI963hU8n/bfXowHBshBbLz97DASKCvC
tkeM7rt3jObTf//X69T4h4E7uDy0/z+Nyl893O1re5vrPPnOr583sd0BjLYa8M3nT6gw4bjgzJ6n
7g/nQPz18zxvLw8Dnzz8//WDJf760ImHQzn8jdlMbk7zeHTuxMu9Nz8RDhnZGXqnDT6XkN51La5+
/wib5mHpPH2E2/YyT3TFhxTodpafjLreaPP7RwzpAQQbYPwMdDKXM1g00cHSYeiByiRso3CEs03m
YEEr5A+Fqk10c9YIIO9uy1/bUrJLIHfQqrnpAr3Nhf1HHNmgIMASc/pwksqJyoYQ1g/d/+i7v38o
mvxExYXRv3+ETZsfP5S339s+LMcUckUOV2MUFg0Sd5s0lpebNRzXAl9H/8uus7pAA2FeWA98Yhrt
jWEcHRak9lScDTKxxLy1UCDdVmPZKzeWVGnPwoUjy6L7UqThQdpX3ZzEKfN0yWqvZX0llcbHaOxW
KRu/DYSeGBY3nspwJWlTr3LLjiXK2coplCuDJjphduLRvsVepetZN4rpECE+0RG9SFUtU9EssDVq
zy6DCW2tL0HaFV5mSupndlT42sIHFKPDtKTT0XInPC2PKss5dEY6hYXeK52VliRdv2ksnEnM6tTv
WJNKEaerONVTkbunsd1eJWPPJQ6rkyhqyDqtHO4pliRSl7U5bEKklrobXF9o/Bk31qxIukVEAg+V
YobGoPFwnJ9WThvJsizm1DVGhoTOdKS55D2euO34tSnbUsKUq2lssmhFA3xgRayRfRgeuCOeV05a
yIHWq9DNOxnpmnvYEtkU8V5NbCvOJmkp7NPUSqdMk8qreX1adF0q49YaFm7Z/IgCN/NYVJ32ffe5
zdCFrtG8HoplO7LPpZPP09J0fqnKUNpuOTHKzaUQQTzHwpyShExpU6R+m7UTeGmOhYuNV7DiGA9F
Lls0Z7ZsG0o9UbutN5Zx7hU2nra8d9dZjsZcJpnIThwakswbrApPSdcc5k2MeviN+ks9JpMqMZFs
rSQpvDjTTugNhY5mNHWwlyJWnopWU28kBO6MGvvLqJkXxAWfDnb1rek0PW5JOYF9en3iKTPKgQn3
0EmadiKwSacNHUM/alR5HbfMt5vEeFkfu9Ktwk6mTkmkdlwzZS4T8EYW87IsqYSMMfDyhLo+LzG8
Ajn1kiA8d1nbLiqaHTLNiiWpqfAti0+jmraeMFV82JpkZTEAXLBsQtJmSXt0SNFwOCB8WGfut8S0
xynmk7ToLDlklhf16kttJcpDSXYwGv5FJ+lpDwckRWpcVXkxG3u79kjTM1kwK5TaqiZJ/N0N7c5L
hsTLcueocwd6OGJhyaBuKw87bS7TgUwiZecTmrTmxKnK68FyPnM0hougscmKlUXtk6FUMsuCTUNU
5dv2QLw4alsZcV7CS+Aus6HfJG44jclgZJpaM5xU86YrLvqqXao+XwrehTJriuOAHvedaZe8ToQc
Wn3Bcev4CbaobPUoJKFkkqFWogFfhKK4IHn3LXPGxLOrQh9gTVwfO9bREDiJtKOQSGHGk7gyh5CJ
XAfNbMhXSsVeBy+rDJvuFLzJ0VAmBN5B4qf54ON8sCV2qS37kviipoXndGJi5QgGDGjZlXnt5XUx
zWyRSreJvodNsols5rVcJ8uyzc9x4xpJTLhMe7EOogxAJ5Hf9/WUh/ooYvFRh7e/rqDzpEffwf16
UVWls64YD7IBWbJIEZXC7V34uebM0u5BQuoljvtsUaGu9+OSzcvB8pPMAsdpRnCzTSF7OzcTNDon
1mh/zlLnKEuqE2plo4yd0mc8/WY4DWVSBl+KTE+5Vc/aGi/YaDvw2lb9tEuSA3Dnq5gIX0dtIpMu
mAzDcGDXoY8664qGVSzDVpw6tFOyJ0EpAze9ICZZ50pNWrti0rbIlW1qV6K0XYu0PFXcMrIhtl9z
EXhmiD6TLhuO9FijqRNa9cEgROvTvF2kUe96OAhqv6paIR2hNqxBoYwcPgk4XzpMzTAtbY9E+WHa
6nVpZyeMx+e2Et0MM41mdlL4iaDHbtvPR9qXfhhqMPxE0liRGc1RfyT6vJWlyk/GIW+XTUcv7GC0
50PRfEnrXHmg1zoLu8w9xsNBwtKGfEFzekREt26H8IuyirUpQzahVbHgTVTJpoyU34HPr8FMKt1j
SQNaz+nYuD7SRSOxxn6zfT1rEiIvGEuwcjUSWdnuVV1GByEGZzJW4ffO0GlYxg44CXNg2vhbystM
FiNexQwve3s8sJ3gIuXD8cgh1ijnU1GNzkRX+VeHaSMT1KRHqUncGRuIu9Zdc8abXMu6q0/cMF1Z
pnRkGgbSSlk1bakYDmAay6Uj6KyphPETK9iQoXWk6lB7XCRETU1kx1PdwNTTwg6madSGMCnWWWDT
ftk1du2nwVDNosAkfoeao2SkZzhzmOS5dTAyetVaxMuNTuRYNmjSOyr3s3Q4ZJ0bwcwoAwE6zCQt
0+U2ZnhG6IvKdf2wr8+joT20EDse+0LGnbbnfVYvmNvNMpQepyKZ67E/tlT0jbX1pMTg8kXcTEQw
rsqOzGFKDuDslXPLCXsPilkQUJvpUNgQgZNpkLbLoKwuyrGcUk3AYQX2QeFGveya4ouw3UNjNz+0
0VNd9LKqmqVd2aXXZumJQeRb149zC3UrZFdcwiMWMkqq2g8r/q3tk08szr/qzj108XANjmehG9HJ
wISbsQyQJI46z3P8PSS2mbRdwCc0YLHkQ3lREn1Sc2uQxqm1n6bpHIwSXoE2JbKgQXTaue0wS+vk
vKtDTyf5FLktRPYiOEvj6lORuZ2XsaKbBCznsxiDURXVNFG149lM+bCUsz2Ds4CmcHID8soEl3I0
LD/Ocz4NbTVXbnHmDgXyUURriJLWTOXId9p40g125IfI+dxH/arW7IdrNeVcCT16ZNBXQ5YdW6j5
YlmZ34uh+R7a1TpQdFoNGZ3UY5DBS5geKZxM4iw8JFQdKl4aryqyS7SNHirWP0yfrXk1ToDvF5PE
ieZRiUqJRX5IqgjSbnalu1ZPnCo46ovspEzHAJx0sqloNdVO+9lVOJZZmR9yY6cnZOTOHEzzBFHd
eHZXXQ8Bb0/waDHZJ0F62Fna/tz2eeI1jh1IJjpHFnkgg8TqpN1g7Q22NSwhOjTzoDDtLCHpBPbC
+JD5/hgz5HVh0cq6LSJZ1wFMIqNYIpJEMqQCTcDdXbU6Owi1oJnPA/Mt4fUsU5Fa8TyTvQWQu0Pv
eKWhJ3lgTbtIGVn0ZCVEsqqMOcBZPjWMLfPExF45DAhCG5GQnSbJt37MT5NegXNQvYc52CQep7TU
k7ZUn1AwnoDr9URIsAwsPmvweJBz5NF89JnKDvoBL3Etlhzli7zvtbRYcG5l0bpq61qaNPOiUDmS
trFkWlQyJcTHXfS5M+K8dvScZy6WiUjB3eUQGsJ0xiz3a5kXy0yzi65JQlmrTvKq8lPL8lvFjATs
fTh+Z5JEFvbT0ko9SMjjWWTawGsY3PbxSYNPWMmlKoc6DqO7Ix4f/vqPo/tzI29OH/zZvj0k8uff
VuV1cWbq62tztCl3v7llkA9f/XmM4ZazPZxpuMMD1zfHTd7zpV/pfMIgnzDle4VqS69gXdBL7PGB
av9kjzcj7piju8cx7ExxCabbw3Q4ULM75mjvYViLxwQoZphzQoGj3jNH2K8CCijs0wNZAFYacyCV
98yRwL58IWwBlBKW8QEj/RXm6GzPjNlhjgxWoG0XlMNZQBSOkHvKHIWyUjOC5ueVQThWh3yMG+VD
Ko3InFkWG09aVKeDI7kew3xdxq3KjrOeJhjLGtKVzvhjo1J0FaVplS9MFrjJ3KAWuV6lUJ5P3DAO
jN+FSRT4WW1bdAI+zHE3/ZDFg8eyEFUrPpIILQe7H625SfI+S2QTwmE252kWNNaRyhvqhpLkmVJL
J6Vh7RUxR/M2gbRAy1YpxBdgLXptV2o4VKIpTkkT63ERNyn9DGTdKv0+L51wOoRdvuKBroTfhLyv
BlkVSOXfHTMiyOgMKbpgGfC07mw/Iqi3LyC3zoLjSthDOYtyt2CTIR6AQ1dBEHWe4Nqhvgvk9SuN
8oBNcdZCJlQIeBkk5AUZ5HPMgN8dG2JSf+yregQyPooGyGPBUk9YwgqnOetCaxqGXJV+oXUXHmXG
dY9y0udnZRqP7bSudLe0s05hmcZt1Ej4CfE3Y0azHliXYTnEukee1RZkOtQJE5O8s2o6pUkaRz7J
BBqkTcK2AQdjozY7olh1X8qElUySuObxJAvrGEmnsYiGRL2h1/Fghk9pJPwwcIfcr2NN4bYhO836
Wi1HiHdU1oaFgVfFKLwqcpomMyuw1nlmO4OfUa03QRZknqvC3HPBCpaRoePnQdhbR+Vxh4flAXUc
p/J0W9WHnR1T7Md4DC5MESSLshTZEQgszSnPcT9lrX0uKrZNtZMcYvk4+C5k6F6bk+zSdgpIXIF3
5b2Xpom74qkDVDUYutT4CDXOoZ30ybdM1/D28KQPeq/MxxJ+VteLH6Qom8pr0cjPm2ioU1nEDiQh
AVBimdbA+f1aZeosb1VkT4AwlzNQdLpEVikpYLbgzT0arb5FMhwjG/LnthqpLB27saZViJ1MOjjt
Yi/U4TAZqzLC0qbGqrwCpWZeOw1pvAznZt0bZTUSxUJ9bkw1As+N0/GCdlndel2MIFE1tE2R7Dkw
eRVb2JZ2L5pxKqK2Pi+qOL4SOHaMl5Kk/dxFcVT5piTDeaMZz2RUBwzJrqqMNR9i4+RSB3V45bpR
dFHDj498HPRYzYI+ahK/74byR6XDTPh5UCenheUSUEJKbZ1WhZPwSdLTgEuhWWbDRLfZ165tUy3d
RAEU2FLoMDeJjmQRWvFVoLAZliZKOyzdmLBTlKThhSsQ5D0tS4KZ5URi47QZpKK11uJTbApdyXqI
o7UtQqsF1aRKVlnIg1pC0Cy+55EV1tJqoE/qjPcw47ztliGn5DzOErWuG94YSbnGkJS5Qec5LdWf
LThQwCx51QzzVlFqSVQE7lGcZ47yMl0lvW9DwmYD3UjbFAI4s1fCKgN3mpg0bSUeurI5wBXtU8kb
S1+VndVdK1KP2aIwqRueOGWVp3JE9hBMXAP+7fsYOLj2tIOLbyE8wwiKQEPGpTXmVuD1g1UjLyJ5
eilAr+inNSpL5jWxxS9M3+YgHOGCNzJpobQyqVqUXiBmDYFv8ib/3LukRR6oMeKyLobiRHQZSmTm
VGE4gUOrgE/kTRQUnoUqC24eUC0HNyvPuWmjSNqdsLOpFeDoB+Z9UU3SvFRfWBgafWBEa3KvIn2w
LELVi2npoHH0ShboaKKHwBaQK6WRlhr0K+GJpBsgp2O9uCDYcl0ZZkOupw5q8+OIpK07jZwWz4M+
wVSGqE9OqpKTAZxPFpwGmQUkn5KiOqlMFX5h2KjIgwULbjiHm7Y9ZIY0CBY6InjwHIDN+C1xh3hS
YaIin1ZBtsntjnCv7sDv+RUYN/XKSCTZlHddUHnMLp3eJ2GlT9mIIF9qA8Vqv49gZZ1HE5tyicrM
OiipKnsPzHq85EEoLhRuzPWYi/Eo47jLPQ287ptOWgrKp2Iq8GDC4dlZZ4FcVedheqZhYWvj10Cc
a390UcslScvhrGtSJ5l1jpVmMhk4qDiJnSeRZ9Vt7IAAUgT5lCiRJ34aucUnQK2tPSdUwRXQafBG
ILq0oVcTcLYeh6e8UFVRHzaxGLTMe+DW0nQiiWalTu11OBain4ic1AWwDtosho5j5TM8tOvR1V0t
+yDRoLnVbfg5s5twxYe6yyDpxSB71kLXwrN7ULIosCrbFyTsIOiibrzKwrA7iHlilbIZNOo91A+m
8YYxN6eQL+DSg5jLv1SQV39FzITEc4yrBxl1oDRKMbr0cwOay9qyix68hI7hdeVtyecdKhoQ4BKH
gKKFVcimkcWyyutci8aeXRB7Azu2aiQ17YDjiyJnJ8XAIQiNTUX1cggz0ARJQYcTK4XH8WokcOOr
EOtPDY3wKegfwppCVAPReiAxuoDQpdIDp20wxL26HSdxFBNr4tYp6CxFrhtbaojI5VSBqh75yEUN
fBG7/Mso2iaflIxax27uglja5QLemrwqu8HnORM/2jCDfDyq1AiK9diYQDqWbi7hGkE2sYmNv4Y0
ik/Kxo5BX+tKDPYVjegg79Oo8kQZ8cAPhBOfuaOJAnjlAZEJhSSi9vFY6MMgGBiRoXZL7kUDOE3Z
IDv9Pjp9clz1GAM/URU1EC8ARb9MCnOKCqqGgzxFQKwyIBne0LOKSiUG0IJ5gBMlRYLrHqhIkH5B
JOhj30JOtcyaoQF5n4/AinJjgQMfoETy2VHN2EKE0uRCpS4aZ4TjERidscZmqru+Bgo6gPQ/oWPc
DUAc4U5eGiVAuho6FONcFSUH1QeMRvuQTDnnLB4VqDQRzL/XJ5F7krgkbie8bGK67DEL+wksp8HN
xKktMciOQc4sg7HF3xurLxDkGIHY6DQMv5m+QdVB6nDNIc5nBnRVoa11hhTUDCIRMZDlzBA3U5Qm
VEhctc1pFFl1eDBWucUXOW1Yu6xHsTWlAZV+CSEhWaKB0l42cevYnhL1YEk9tGjdDQNZQ50n/dbx
nBuJlU5mTtPkybTMRaa9GOQvdpJxJ4WEwy50Mc1jEUGa25nQOEeQsQo6JaxP2XKM22JYEZp248RK
Msy/8z6KIdiMyBLN2ehCfqRk3CObL0Fra6NPkDAn2Sywg6Jb4mEk7gEdLaXWui51N40bu0OLqhOB
nkYJQsGlE9dpNHX6RohzMhRutXRIMNA1GQKCPYNskL8e8aFn6lNAZJ5yDLo9iw8KZ8CB4Lwxtu1/
VJ0KQE1mZQKaZg7dR7ROY99VPL98+S5oS1WeFMEobBtA3HaAfsEBvxjKbY9v49ZloS1TpX5J+6GA
LCPrzxA34Dsh5QTFOUO4XLJSJYk3EEgR7bqr/IDH9fn/Z0z4SSX/MROGHJ05AoqPD//PhT/VUh+d
mv+TDz+Mu+PEcHAW1CiBaMA6EhcWJUBR/I4Tw7I3IMvAewksuYJlulBn/R9wYg67QwXUZREsTNmW
Yt1f4cSw6+HpiwR5BZx8B6cS314PFk0+fZHswuKdCUTqgzcmiywGhZko91xj08/zNJEqNamMgnjj
kuhHFZXuIXVKWZUQ0IAKgNiWRzM3Dj7bg7uAalWdS+oOnwworVINhhwgUR1WxNGTCAJS2YBGNBj4
L5fqftKYAXs96NYQo3qQucf6JI9oLsM0PracIZ+xHGUQaZzvWe4eFTqGEhynoOfRnnmW4GoaVtUo
c4Ksw67ID3Bh99PWyc/rujzDeb+AdPewb1tP5cPXsbAhJmfujGeg70K+gVQVyTQIWhmL2i8SqAqm
HVQWcukU7hwi/bewo18UiyLP6Yt+AXntPO35hZ2C/taiw5q3PqEcAmKyjadQTZHWEFMP2MG01GrV
h/1FS8tZb+vvOSILAVNm4yRf2L3Tz6sKOScgUqVeJQKydBlfDiNbONURtaOrphTNJK6yeeqQqyAg
J33UFsuBNJCZVFY3dyDOQnpaX/QkqyVhQSVVCJR/CCpf4UhJE4Hn7EvrCGflqQNKs6F2MXEjoafB
yL2mjQ+xyk5xNF5uPaEyNvdS4WoIi8mqYPE3bsZwy+Rt3wTDD0jEIkkSlIEyQX/Ypvs6RHbqAfu5
SAscySiLhGxAnY96+rXQ7Ettl5dRj84ESxN/LMNmUrnF97rTB6IoNlX/v8k7k964eX7LfyIBEimJ
0qaB1lCj7apyPMTeEHGckJpISqImfvo+daf3vd24DdxdA717FkmeKpX0H875Har9EKj48EFFkdJ1
ypp1OrIRSqnmyUG1w7jDQIWuqff+Gn7BmRgL6TUXQ4OrBKKQ1Wu3b+/+jQrnOItMUMFNVFvpt9FH
eHdI66UcmvSNC3hPW1gfB7L8qOrF5NhosU5hDDJL+EL9BnIP+mDezv5+oeuaVXBByYZfaF7c1cnm
B2akqNhWVcI5o1kl4EJCV+9LK/hSEpqca1v/lPixstRhIe6NGIpwGr84jJDMriLOuogeZGKCYxSq
s5n98RrYkOms27Y+x4IK+8Iuv9JestwXXVVyFWepH8JCDjAgron/MQ11lw0TnXPqlubB6xOZq2jd
Q/GIs5p0fyTOjst8HHWRCbn0GJLDWwgb8jHEfHGgU/Od2uAHFo2zHMPqQOfmRHvG8pmn6XF1xmVJ
n9w6n4id2yTJMaaY3LgACnT8iyo5FBvzJK6d/x6Fw5ZjfBgyFnamcIvrX5dQ/vYwCuaDFOmR1Oak
GcYLR8eDl8KdYWqhe26Z2ftd8+gJPZThsv2SgzkE6WbAVUSvyzgcaRV5mZOgAkzcEfwU7Ym6YZ/I
9a2ahIS738eFc3g8QyvTjAXzbxJPv+JxO7Sulo845XPJnLe5bJy35z6MHe50ER0qAOGnUER1vqbm
yzbi0lnzEIotflgp+ZVu7WlR60fI17kYN8AifUDYXsmwOaVzdDauOqdsEnjsUUOmabQ5NVMRePPF
0uotbHuezS4qWhdnzTI8CUcdYIPwEa9yee49M0CIqn1SRIv/2yTeE4/a6TDP7hcggiucXj8Xq/kr
CUuzQaVlRMVbN/NPaFr7FJZk4XtxlGuv3UVaPlZ9+JxUjO2jQam87r1vsQbLToXilYZfxg3loDdg
LY2X87rjBQRZIBL4XrwZ89lsFzZhlVSklFFSBL2FnYk6BuVpl8TYo/QkPoK5utMb7odh9UnF23ge
PIhxLPbg8oSeywI3lknE4YKvo8lat22Zbu1znHgevLTwUlX0htcxHRdckGFwT4O7kXl78h0FI8K9
YpzZhaHiYiY0U1apFipsZTIboMqoNXF4KAzEFY2ZxSz1V7xAymOree8IZuZAB3svIH4+rt57IORc
Vqn3QRr7ixJxgk24ZGbW+ZYG343nv+PmxlPrCzxDeESZiveirW/p2JVgNth+rCFd8C3dTU57+azH
Dq7E3O1XJ7EYbWaBkkurrMcrSWDjg4ppzMtd1liCaB9QNMhgQvNITd4tpL9uQ/MsYQXtbUTfxKrP
A0a3bOI/p7FRxWQAsEB6+Nzquc6lYa+9xPULbHNauuAy1ngpE3Uys8K81WS0hSWutMvdntvki9+s
dp86/uj8uCqa3l9KvKlme/MAZb1hL8IX6ieUBRIDfRJqN5ioXEevLrWJ8TWIWQ9Nz8XTZOn0PK74
BIGVVzzEDLZxhN1tTkNadKJKiyhq9FGrqdyiP1r29GmR7Oy0fNg6b4LdGe052/5uYXCsA9bmI8c+
5bf2sYMc54v0JEJ3IR7oj5BhRWjr4GbbCNiO/4NE7iyb4DmwBu2jWS9U+2foyi7DCWSAJJr00vTD
RVL/h04jeEd8urJl/Z7G6qUdFwUhnpY1meE7A6WwNeCtCGzIXFffQ7sclJ7C3Mb9wfZ3u07rHR3a
S1Bv5aCqT1BehxrQi97YEXzZKZjaoz9u2N1Yj5Yyu78+Bcpjl3Pk23/R5Z+DfvWzyna3OJS3FdYi
5Df82YqYL52iBo6DV84bWbNIL2du1NET24PyomPMXdGo6nmJFCusDtpdP9snojGsB9Hw0UbdTVVx
ndGZv6Z62A+LuMUYV6JgKd2WPs/OfvubfiBYyTIHLRXuKyxRe2m95Iidf80UVMas35L3yetK2s9H
6qItG+n6U3HxGHi4iiPgtYAnmZbVzenxrUnDXdvACG+d3RHW7FPY2j197Zpthm85/wjm5aNNw8vQ
sx8yHJ90ak9xVStcSlVol+5oXZ1pLZ7hgxwrMn62lXhqJ/JgsIoEbEp/tmN7bGxwCNlQgMf42aTJ
yZ/6x17Xt62iF21p0Y/qs5P0Bh3oqQ7NidYTvGImHyOjz3L2mmzqlyI1tN8J0v8affUiLSnqacEL
xLg+Cq7+NI3/EDD6yLvoZ8yxWru5CACqwc61XUmUANrnlv0WDa+kmea9biN79C3zfjsQFjlzwEFE
I3qSx5F54Nvg72peuTLuFowGUPclNy9bymEZLLBe027bY+R5liG6XDwnuMuICjIbhpijJmg2U7uT
KihhjyUZyMEfLuougad3KeR4o4JLoBXmyG19dZJ/RpPCZi5gjDj7xx/nnAyCZTLuTmK1Ty4IX3lN
D9gdP+4bdRsOj5Ik4MXkc73o91W5rRwr/gKX4gNoRFv0rn5hpL1Ql16oTH5Dz/3UAw/Oa0VOtJuO
Zg0udq1WaKZGF12s8cAquDVl3HgvqQn2pF+f1k1+ejP53dPuIAKgHdAsb6v0h8x0nMKAWH7MIyo8
U/619XSYe+H0Uylz9B2/TCv0jWoYylrEax4BZzAtyecleegXm35uSYMnRU/wewcBq2BqJszxYzKf
DWOXkW2/dRV+b2FFIa/z53WsusyQQOTo6Ll1mF+JN5ZTJUPgTKvFmAo3rJ2b9aFNxLYjCpTn6uBD
Tcm+roLHyEcHUMGRu20tVwyFFRC1HZz0dzMnFy/SpQKeWERTQiGaglfx3bSfx+Q7gJ6cxS6dStpa
WXBwnLnteVBus9iKjUBHGb0lzMGV4IPRBgNjNMdloP3Plm2iUMSQPCR8x+oeTWHtH4lwXik8fhS1
+yNpcuExfmwIUpdxS0qRJNclxoQ5KdUCUwRb2ZA589rN4OgO7Kb/hiH/mzTxryjtP5vK/+wx/4//
R+3o/9sSDvMXyYv/egn/n//phV//yjOH//qX/m0Dvyc1INKlBEcm3t3kf/DM9/xsEMFfxgmkkGz+
sX/fD4RHYBOzETROksbYiv/dk0a2AC9UipAvZHiXD3Dm/87+jRMH/rcFHCoRsnHUZwlO7AAaf/8U
/6zkhHYSws0TzWvAy8eqHvyvEf551qatV8hWp6dJpOOTJGN95AmQtgROZtHLLfOiur5KMgNy6nO+
1EBIg7jkSSizdFn2rFPHjS9J1iogg3WbHqRc5rxL5YWP45PpMA7d798w5eNh1W1JWnklVV0uVRL9
jkP+Kuew9XOvHjqZ1UKIzFDbl97G9F+thwnrSV0/DrVYcgzwmdzCJt8mjekjDXOetCjjdoA44HKJ
5yeWyUcr3IVr4MgTNRcBR6sSIbyRYT9OTZevNn1Kgb7Em4RXauFRAyN+tMnW412alX3kNMhaCwG+
DWS8ZGkzYWAbXAWj1qR7E22s4Eq/zc0QHeuOHALOYFi2LHmAZTQfFmt3HT4BVFT6HW81VkHREdgk
00dD6r/Aeu2OS/sSreJAiA9bY5W/9NyhrqMlrwzM9R3MjbTaJ4MJSppM9ortBSIrqfhTFKENJGu7
vgStB/6txrbQHhird60UZzOg7PZpWceo/LFzQM/SA0cd2jOMwYSPl5S7Uzx2WAFYsA9S4MR9lZ76
3v+BgnjSdfuujQ//fQvTPP7kXbfv0vG9ZhtGrrQrN5PW2dwzAqKx/WA+tq5IkGvgMLvzD94yuo/o
dLCOnjhAy8lg/+RTd6Q8LLyqN0W/YuSeY1dUPd8JDSZAsNJX+tbV3mWoed50oHfABFSVeem5fxBh
BasY2k08lQGHctCaYtL2Mgbja9PVb2MI/MB5xymZW/jL07EK3Vdo26fIn4s1xpiZTivketzJsmvy
yOt+cREcmLc8xe0EC659Q0+A+JSQz0BjgkvtIezZQw37Suj6AYhEGft6L5zBJtifjRe9dE3zZ+kV
Jq+glAzwtFRzeWengfCaJKtDwH60m9s8WfRPzqPCRdU78PdHhR8o41RUWRc0vwYF3kGlYMrZpNNS
zBUcOjY/DSnMAaHH6eCvfppvkcH0AJd5hjFh12KKmcpYFX/1wBrRXiJQmPJ3EjaHmUwfQhBVUOls
FvUKykJamJUNmeuUuVnJKjzPcKlsHbhnztaXlbHbAnloUal7mnnwEM6yKazE1BAb76Gyut/rtT4s
UXoMhm43bARk37Se116WQSN/R836w8X+wzqPBRvWvTSmnKskLiIQiPdv8abDTWe1bE51al6DtSnn
etzhaz+TJQiPFRxwMAQnwHkXkBvPfMQEQyHJ5c06HmMF11K27sAG+bUl0R9D6ipzfMbPHMEiMxdL
gnwScWF6rndx3K1gGReIDSg5/uxfax/8dB1nYZNQ0PpAvjrcypvfHpE86QpV0XyJGRZDPzM8uirJ
miOL4IrM6wJPoPtIk+VYASvx1+0YTf6RdQmIMN5k2kmbbRu5zqQ5TKKl+Uz9HfNNcyDL6GUerQmI
jPCnbcObU0JmnvO+Fh3onVnccqj6ZNnBfB+yQE4PzMeABaEOeGyUibV5Vcx7qnt2oSPKXNy5OCcW
3uCsnMpUUr3UIsGqSL13pvUJQYCTahqRLW372UVw97wVT1yYTp+eNKRETKHJK2fCfZ9uO9gxbKew
omTRZrB0muqAGEhbGs/TyBmor9TBP62carKRtHaHIYJnSSwQY/BlTrR5Xcf4LJdtgPto6mxb6j4b
42Uoncd/m7EF6LEE14lL7BhcZUnTPYNC6A6jNyIA4jITaJktHlIOrg5I5oA+FUkb/pnjAaDeZHXh
t4BXkrHwNBBSoz7GPl1zrE0PZsK9Y2LgvRZbhwlgHtlEX+eEvvndcl2AM84d/HEx710PemdNC4gU
0CQ9AjSI8BcxzydLzHnztyZbFEPoYSaPYqQ7+EB7oZui1g3sYK/0AJRlHsyv3LEeDh2nP3kY5Ioy
mNOCiz183KW87+G7niQVdkz7xOGjFKCBbhWYduD+0b51CdlF+NWKbbwrdUmAkjfCLZ5WvuuboM/W
xF6Vni9h14vHqJISfucEISv1OTIEUpRShm0J4NxdfMbfJ+g+UFi6YSdcfBWeDR/GpusxnIbF1kCa
FjU+rYiWeg9HDJT51l5gDcWQl9HOhg6dLN18W5jEQoHyTO6AjWZeii1Rb+C6uyh9xl6ji2GWj0r4
yDNst64TJYtbgT68kLJCUChbFvFU8aTfpQgTgagQX1undEaD+BnnRkOF11EFA70D0tWA3/fUX+iC
FCYkTNeI4R6Of86I/kxRe6y8MBcVIilhi/JIpMqmWN7DDUPWt9GTZLpwifu9JCuk+bQca1KVoqJ7
7fcFbuFfNua/pzrd8jqq+mKImi0zU3psGppkalKoebHaBcC+sBrN/OynrcxhtJ97M1f7kHcyh7eJ
9SxKdqndcDEi5ZcLB0GjfJbFgGop17ivZINFWuLLKF1s7bxb/Oa3Hgb8Xt4LMhEwvul+qjjDUhlu
yFoRaB8U0Ih9qrz0tKlmP/N2yTBmnOzWvLWqfWGeny2++Sl6v+zm2OTQFzhGhh4k9wztKQENG52D
hu8CGvaF0BAMgZnJFpzsGPB9E5LDyuobaOh9m8y73vN2jehuHcgGSJgQEpBxychcl8aQwroJZqHa
11yfCDhrjFc0D5QPgcD7FwgmwugzFFFTXVKG+j6H+IemQ1zxH0EzHEMPNiMkMQmdMx74oamGJ39g
j+AQTukQDllK5neEtro9OsFTGNag2xx5Hxg79fAMMgATpR3n0xyPJeD41yntvHLtgRJDV12hibLD
DPprjlO41+JRzZBSsZk9xDE/spZhJkCsbOmQgKG3SSRPowkKqCGPitrviSef3QbaV1EB2caj+zRV
j2OtXlPZ9FiR+NkTVQ7Zd7lLqnvwLd9O1A/IJyAeA2is8lDP5nF51BCP/LGdi9lDOM7Y/kc9kWe7
Njtp1Y/K/xhjbIXgr0GDNBeKVXlZ+9tI8QXTSM05nA6T460QX8TFCBuYfWOHA6i9DjLqvt5yU4G3
kpRWgAibUozNyUz26K2tLFoxfgD4wKTbs9fxznVvLbnGqj3Vnf8Z3M2QVixozTb1QcbFfcE8/Te2
5FBJD2XbYDMclr9EVbdhmOIMLjjMp2RhkJ025O7CyyIE8AlLd/5AD6EC/76plybhF7z+DRXzLtSI
7jDzcJ/M0J2rHuRe3T0QEZbBQF432T9RxPPyviYlnU3hSe+0KgUPvv7wYcHv4iB+dyt98hIA0zjF
8dNLg+HUifoDrWQu02Q7A164M5MddnzmvVaiWrIesbx7sGYPXk/lVAigiyM78JQ8s6AtdKd+dt0C
b6q1Z2min0NihhM8Q5UnUeQK3KzI43WlnW0RT8PVafsCHcl/auvw6mY/yJBOKLW2B0RIDxvmGGtx
TampnizYT1wQAu9hgtwVxirn3vwBDe4tHQWeOv+qkUGo52Q3VUtQDKA4oM4uGB03BT4nrIu4ixAP
E+s+5hw4AfpyZIYxoxtutaWRbo9WVecWG0pMVZIN0fCjU/FyC1f3JjvXlMmMoYgtH4AgPjY33oyp
f0OluwWdeI+AeCwa4s2YVv47SyaNNjb2uIfrA42HvcBYngV1AG8vpYVpkIJIFOQmuvkFgE6XoREg
T2SzNVDIvyCbwdlFtej70qYa8cRqzKr+r530ix9vR53Mj1RHh8RMAs1Knl0ics6ZOncbVj/S0msL
XQnOf3pRMrpALS2J7Pebr05rK+CSmvsGlfN+OVe45f1gPMpm2hEMdF1nclCFX5BdipmLbGJvm+pf
1xRpHgUAmChAZMrVxTzPnyLpn/sVrBXUmbk6LP60UyPAkrG3wXM9hH8rgSrkd/Kk5xUcZpVXgp5U
BA4jaR4SiRgMAsQfVR38iKTBc7g86TVFJAtRUk+3Qzmp4EXHSGdsRLk9SydaztNYRhvZDQNqo2LN
bpMrrIb5PujUSX3yoOwGoP79et7Ndf8jHKv9tiWvPFAWcT7YbGlaneLFV/ksxEttzTNYMngz8XVd
widt0BHR0OlPNaKytYOBGUKRL4SOVdB5fOVkfvXT/h2GSskSWWiIiVBpLxylYdR1QYm/4pmKDrEN
czV5Mpu69UEuw9l64wlmwwOw29NEEMsgHvYTkKZBhuMLNgCY5n2D/LkIfiMWZm5TL4VOkfRlIcC0
OE4KxLjSzFG9H5n7a/r0G44SMokLon4JurIzRz60h2BMPo0HY5wg4nGk9W/oBC8uxhijfbQm0C/n
JVw7rCRQJoXkEOZcV1SK/tGxd0mVd/YVFjXgzVnL0XsYfxbQqKxuD2Ej32QgCuP4HxPUp9lMeRgC
lO+5qa4dgcPp4BxF92TGAlygbf1jZRgyRGwAAq+331PV39JGPMwxk+g44TMSHMe+A7OSBphl0+FT
heZu/riPJGXtaWJV3m/LUcfrQ8PXKzH+gXgWy4uEAvH/hy4W3k8Z+691sX9/A/R/IlOSf/lL/0Gm
RMj5g06BtXJP9f9DF4tw9AkiEjh7HyhTwO7H7/87mYK3WZEERwFC+rofJItIxn8oY+BZkPDAi2EZ
rBrY0/8tZQxHB/wfZArOisAr54BFY57HAQL/WRjTsy+sqJmX9yt2QYh7eudB0oIw9O3RuNpZnr5h
5kHNr3rgIFHyZ3Y9WIckT71WwMOS4HpRwXzKnjrSHhHsDDEgxjltpc2ZNKKsNOp8kIyljZajYzrK
HYyv2LdvU+WSTK4wt+ZqvfSN2weyWY8NS39AJ5oynE0wYGNF0H9c9NcqxxswwzDDV/lS0zBl0Iug
z7SvVic3INE7e/d6rAwBf3C14171DD0M9VttOh+86LASj8FDinawP729TLjMLabQ3eLYXyzy0N/4
8spapWG2wVITUXODsOkgujEk9iisZ+jXYXvf0qLl5qvwo5+QIxkdov5ukgUqrUObnb7BPOVw45uc
8ujbAxSSgxwfzq0hWMf7RGXRuH61euozv6qeiYVRDHzo3Sk3g0vo36IwQY5y1u+KoVLEAPwepni9
hp192+b4GaxbMSfBA1Il58D07py44JCyZOfjOsLjw7Tfzzvf6g5lCUlr2Ga56bxHIMDBpevQ/wXm
vxOIpIObEZyGdE4o/7lRV2dN4HsHHz52GbCl7EPMKvA6c9K4P61akMep5wXISuBn2xTdWsJf+QLi
NsBggTr+ua21LYZYnLkK9y22nqUO/krXPwW9fmdMz0iRjW7nqnBXj1tcqnv+X264KTSHr+FW8ju0
sJ4xljypZd1OuGEwGVf9F6llYdcI+C8hu270Ssa7IANyXSNk/1dTt4ev8bMn5HuMK5V5LHol0AOJ
iLDW+t96aUXZSeTImsEUunEdMFp4bkvk8AtShw+IX4nf18Dxu686VTbedIY+/Q3e5NIsC2y55Q7A
RFiDfAGqqXfNASD6JURG6mWb2ZxNi/2GmtTjf0rrrOskGH1/Hneim04AfiEKieVmSHiGuoufldg/
Xg0wirqPbcFyOtbuUK3I5cnGEwe9RnuAydvOb5ESGKX6Uh74bJCP+dD4BwTxm8x64QNCkLakK9Tn
sH0CDZYlYfURKEy+qfZhewwIp/eEYf2Yw7lIEnAV69KcB5kCNamqY9wpXgjpzAG3YZx3anXozbgY
4YwPV4u0KtCq8NO42ByMsN80mq7TjC08atFpg0keq2B5q12AeGkCcr0SybVilO7baAxg3KCvRl40
FBij0IWqqDmxKslrt2HIqIZ3PVr8xwq+CerT3njLu8LF154wuJOrJwVXlcBgC8SpbuvCBsuJyvEM
eQ1Kbrge+76bsnQcdUaMeHGhKcJghtzNM1Dk5xpIarJ84pC2fditeyZ7BkMyvPFENG8NY39HD4Ks
HcAntRaa2HDwyDqi2EFj1APJHdxngrE+MRG0J/EdUX3bFvLqOAHqoH/JwBvhCsC+HnFlAprWOQs3
zCELHsFmj8TGbrCYkECIssAiIlRBXWwVw1eDFF/71ZlNqBXETIfeh1UQjhYABEzTRELS9Q5j0iJk
Mh9tUL3MhE5FstLr4IYwQ3CrLpCU6VCZePdDulCD9iJPHZCXLKo2HP0SPDIjLkk4fHDG+Zkn/ETi
FpBH06wF1JsLcRCJfbpcsWre9X6/jMG7ZjqobzOf/+J0BdS0yHytXeztHQV26GJyQXzi0Hr+/GgD
c2Pe4EHhAgMUj2FY2pV9NwLW2tCMx3ppz6MNIZ7ZIR/WO+XmJ2+eH1xpi+1rIQ/R1PwIVvgw/Qy9
ORric8TmPoti9qI5B2ISOZh4urkGErzKsGBYDDqobcPCHw2DUgu98QcbgmKZ+6gwmOF2uq/Al5NX
bwLRsS7+T/wxsPIdpuSUjrwwk473swwPfoClRMZp1gDAK0UK7UVFvC02FR15M+xw8MfLEps9Heoz
mHy+J80M539sPnlCr5OrsX9HT0GIOFrQvCscfYCXtNmHaQDUgOo6FpGHm0ha6BmoY8gbzNfKkesQ
4sIE8YN/hx/mO24T9VeivOOYemXcJh+U/fKuCoMjqi56bd7U7etMwneLOHhPeuCVwn7RBP0pwqoN
DRMRGihAub/RG6PjaW40JsQEojPC90XNEB3yvMDl1YQDZnzalSNKP3ELsuIiuhiMvyFPb0lQPeJo
yQ8Ds3lCtM8CFM/wML6oqDlLLnE+yaAvG21eosa/pMmwd3Pno1Y2RRTqT7/ruhuAoKUYAKYVoS/O
a6o+ksaCEV9Qz7V+Q6wFWlfijiGxf8cK8hDvxviwTG7IG5zdE3B/hyzBPf2IsLud/J9xNZ5GIJlj
whGlSmbICqC82mR9iUduytGmH1wP6jKZ/trCkN7DCgMoE6ZlaMMLFV172xCpwYEZ9GqlekY5hYLT
VNENZ2E89nI52cbHQULJR8SHh2mc3kMfUNPqeZ9Mxn5edbTkrXiuVw/2vGk+mhp1G0HS9Tkake7S
vP+t6PQH4kb74Mf86veIVQXdxdxt5gDwwg/e4+AGDd0YxDimqgg2Ivvu+/g7HsFuTtXBd/fQZtpg
Be47xE1MP539doNkTw22K6lKI3H4BUJYkFn7D0P9h9pN53REGzK+fpM6+uUgHxxIMxReE3xyST5o
Ne0XnMWRIRV2WASaWoRTg2AYoLYLT6U4WKXdQxPuEYmCMs+neSpw/+CPYvMbg+W9WgCVtajVOGyi
QvyrcX4pzLRmswnLTY4lTBWgmPXcla7Cdh7qaoWAjhjNaIenrQkhqGxtma4JIoFyKfpk83G0A85J
oFVSNIz8Gfzgp7ZtWsS+rIuhDj6nFecwJdFh20R6Jo2PAghJH0TAa2cDm4+T92IwrUFASB67mdJT
L5HQiNu/AgGvZTGwiFj81IB1OgWSfAov/o0QXVeErI9PdlRfDrjKkqB5La7wl+7eEdv3pd7+JpTH
ZT2nOAjC75djgx4OA4s+DEgvlmjeHPkZe11JhANx+HbkvhZFBS6x8dadbNL0XIWgSjdC0XO7/k9Y
pVGZIsXiKfkKyOdrjNB+mwCHJHhzq3baq098gocyVr2XgVMuVUgfe9K89Ov01RiUzxEHhmUkMdt9
3sitjXSBraB97wcL/2PCXLfRc1WlPVr1gGHH4zhSw4Oaj9MsflKfPqCqyAxBQJZHptV5ncLv3GbM
ZqtKjzRcxzyu0UT+F3vnsWO7kaXrJwoh6Mnh3dzepbcTIvNkJr0Lek7r1erB7scularUQBegYV/c
mQQhj/bZSbPiN98ynXuO6Z8iy9JtW9E3xZM7NQt3KkWpILb+MngZw3wSHbSOYd2cJV5GMa3juDzw
ZH3R+RqzyNunyXyDHplAPxqvQ5hfqmb6ngdzbwhuZhhE1AuZGcNqPsAKe7dmvNByfO2c4HNOta1T
ty+m4sTQOVpwMqsY5ACJQlrc911rV7wzg+3gwc3xtG+a309NIn1byx9dR/bvZorrYINKWtnwdaYh
VHdKz511p/ELCfXU3ZCOCYnEz/f1gDlWBV/QpXC8Gu2k9e5aF31KgpJ3dBLjv+tDefR0Vz+rgge4
QRxxp4XBfVrjKwCoXucxJrDVEs0xW0Kdt+a4IdP8TIsGJb/cNLnxbNpM3AkTaNgaz3ro7HWzkWss
TXvVD3q0UU2rb7SsP8ZlXq245W+I5KMhjEFONfbRqveldoEQRUD5mSfeENt+TMXXmV+yyNlSI21O
Aw9pZ0wxZuq22XRDCK4m1jYAfu4yLjAsQOcn6jvGWdEQu0y/mobndlI92S3unBnGBygfb6oa010r
9Xut+fAU5SfHVkyQHi6/6RClLwqByKqlIM1yHpahxVMKkRUNMBHiXLnelfNHCr8qfvQysklUspDO
MTzSQduI1Nrl4UwcWdv1sqcHO02/ZOD9CgsNX6ut0OoRmv24GF8nkb/npuq5uINLyQ8Gc16uTCf6
cDVALWHBO62yD1pacRtDgrNmakq84afIeTCcYkcs6GLN5VM+ag0zvdga3FpxYmWkj8wXUAV7RTSp
5wxQzvJLpnLbGEYID8V4LyvxUMb5bVc01DStLbnKswqKDUIR339R7QR/6Llu67ONTneuwOLRxyc6
tYiiiebeaHkU0MDs/KFxWqQvd9ggZdIMwLMi22T8OAEptqkIOYppAU8z79oMwXOoq3PiRbdZ7FLq
J8WY9BxPKa5+LOQNOyBlnVY06axc28i2+W7y/jG2CfWFPAM8XZHLyJrYdzIoTVW0SbXwFxB7e4O9
R8J04LtMNBwQwuX0O4VaHL7l+Zy6r7ZZTCTGCl4+OAsCn8ms46cG05zfvkkUbvnLad5Ghtq2yr1b
x5kP2Riu8VpRwQjg2nHHk3C4aykq+C1ntnTQpzXHH31HYUyuZjO5FwkRd70P7hA6Cn9EQoc3Mua4
v1OyDqX1GZnhg9aM04o0PlON6z5bxFxWQKPm7V8Xn/5Xk0T+U3QL1QbR5j9IVOrvf4uzP/jev2e3
/vFTv2tU7m9svCdkJV1iWiDbkbx+b085v0n4lESJDJcCHEyPf2lUYCoXeCVPWBgkfyaKmL85JtoV
kpYJl0JH2fonS+VPAToAnL//+7+zKMlp/Vmj4k+w2PuOEobmpfGaW1iV/9b267RgmCChBb6hhVzL
sdTnxyKLmwSZvVKfU52eerBFD8zi7a6hjXztsty4mjWop06rBgYfGTdMXmFHpWF4amm3n2t9Mvdz
GUScl2dSju48QA2sRuZsNWGJSeLUTYPF1MRLmMHjLDEZ66Bv56NWo8o2nflUz9MFufeKMXbo5/Fp
HEXsG+UMsaiZiJOSrCgDe95afSC5ocSBaKrmW51+yDL1JWTXrfECIQuWoBTqNvXx4PT1BDbQldEb
iSSHObyByFZQmSFrbX/aoUXRdEx5Ro9ZsSI01l9qx+gJRTld5tdKcx6IprSnGsgH6R53HzvjvRKw
MGXrPlD4IBfSNisATfgNmr0n/Yymbslk1zRQF2gfEBuFR8fLh0Sm2ARluasC/LEZ1860DG1fcEjW
a6O4Ict0UEKnTaTaeStkyal2kNEWv89YOzZBL4cSqix0ZAHS7nOMATsmvDlAR+y9IhfnYSb9TpqP
WbRRT2GABuIl9kPP5/cG61M5g+XTyeclW9anpXq/cwYzobI+6GuPo/yaXNUu7QAatNWTmrWDRrAE
NzZ/tLLYO2SC8oSgGrwuZAfxiLZYEFa+ZXcdMTz5VYTxj4UZssqmoNpx3TzQKT/o0XSjdE3cjnlz
I+rQb6XgK7Kbbwh5uDhg+F4gZZgvIMUKHCGFPdCo7mCHxKlVbJME71xs7iEZfDF0O3d2s1VpDQT7
KHZv6OxmSwdjV4TE5eSUUNVPzPxK4wQIixsNcifGuP/OJku/CCv2TlAxyC150wP00uKkwLb5Mgjv
tTisN05S/gAfkUeCiRc9sZ65gXZVwUEi8YIzL+FVLzt9VSnnR59bDHl7InxVIcPhztmc6fRwxyTr
MpEEIF7bJr/P0jL3exgwK02aHD/doV1xyuK0NpEgmPBPbZF9Is+YvC3I4ooEtgTxH9aK72ogLpAh
eGnlNWnwwH4bO+uhkuBAMkeGvj0OBKD196YIYt8z0xfJK2yd9fGwAyVz4zQUwWCarTo13gZVczta
02tjp/bOSBXebZevrSS7zbLML7X5VkYplg4Rw9qDfEffe4XeElNh64517pBasEyxNsN8W3b5EvRJ
pvpijfrL2Li+A3XC171gi+8s8Xh598+9c5sn1dkwLCQmbzqig5QbrNYrFJ8PKyPx5VYSSmMdvKq8
+OUM3VcQpv3a1gRHNUaUa1SHHl+I9VosYQmE/V0aGyOnsOZsULVHZoPyQA7v11zqZABNsA5Nbj8O
Vv7ddbOxFjrZ6yOl8DreyFK/E175HUh82JA55yJUl9zKNOoOpdOfxxT1MhfxRXLSWye02Wx01JVw
oy2q123VQYaZJ7HXgJ2s7JhyYE40aJWkJKab2iT3WXjlOUjajeL0OOT2vERx7HU4INOF0BEYVjLj
YlcR0DwpIWXWaHQNjexVUDikCNTEN2nTWlEgQhtyO32flCfNiqu70eqdSwVo48FyUOTQXZ5gFIU7
BfRzLWSYbBOz1vC36wldwiRyQkat1J0HZmLUZVOvjmnVNwXJL1dfY61BGlQx/FkYeFpWb6ps0Y3S
Dw0pGOSvQWSljkkHmsk1Mdz2jLQu7qfU4hhDKxMv7iCNfmX3TenPuryZC9GTvvROnTVnqFfi11im
NtA5Oz/weHspbG+XjHWPvkGYZGuWDhGKonFSBJr5TTfklxuS742trV6Xqy5yvpK25eGZho9tO2+q
hlqMkwZvkZT3uVXpW11O9XWytJPr9W9Tpwd+oFJ6nL0iwFWQdFgFtIpIxvTiFCnzZULxPkyK91LY
kCMYoQZTqMU/Jr4nvgPkJUhWdf+ZTWV7G3Lhh7H8Zc4ktzRR3AoesrVpPE9ImyMMMWJ4o52stVnP
LoHnfHllVK0th3KqFj43RP+ykA+sW5O5LvMWKlTAL78suduHUQBEnm6ELoyz10L4/P+DWTv9PmIt
489/HMxitJBl7bm4/v1vzd//1n39t2b8P/6AP/L1LA1hDDIhGgB5k7iFv89orFCA32az4ZuwB80Y
prd/+oisvWCgY6+FB8PgH0C4fybsbWY0m0K8y/BmuLaj/5UZjcj+n2c0Gu4A6SWjqK0jvVPD//OM
VtHXNlAxUUEq79c4128jxPZ1mOiob4j71Nj1Gy8nSl26m0CVt1PfczQpxDaTYh2n6ClGh47vFpuw
TR5cg2BCNBGFHfroERnmOUnITBZm9Dx7I4f10rb9Yh6nvRY1+yZ9m0WbbNzBqpFr7L0aottGD0/S
zMvN1IhrmFaH3i4hlukGuQS6mH0ez2s9cY8pMQKJdkg7Ptw5NLc5rG1cDb6HDiMrGGKxscrsXKfW
qaG6Shs7oBRA8p9d3te6SJ/JnLx16KNak9FMcqgZOR7kEvtklGN9nCv7qjUN3CZCOIL2+tyGv2qP
HJQWYu1NXdhBWkY571ykW3eIME/FsOUOBBQMtWRSDfenQtbIEIy6lqxyTsuCGD8cSLd90hRxKUYF
BtI238WLKqhDBVlpIj/ZRQ3Ls+Md3Xd0prveQCkC476pnekwtPGFJ3q4imX54FTj3eQlv3iZUqvX
pLapUtqWXZps6Em9g+VcS/J43lge3Lm7MxM62mp2eojdufBzJ2SqlcSEnNhIdw7ZlSWs6hz1Uhd4
XkuNq/VjgWWnzLXTB/PGENGB3jUfVtJR8MCV2aHXL7C4/TCFgLRhPrdt661JdnB67YBeK12prRFH
L30FrHUYG0r9RVVuQWtyeWX0sctRy7fjgoyZO7WZtNzcE7AgcOg66ZGEYEH8afgMiTbFQH15iVjq
2jhZ/Uifuj8WBPgC1PqHiJxYGbtPVpy+1O6c+oXVEPpDPwHnpaEFdtVdpKN6JM5g+ATmF4YSSRtK
trDetwUPavJhlC2h5oXrTqYZfTfvzYE9eKgaR+yZPdtV7tgIyPl8jGR3To350ezEsPNgvUbz8DjN
WrMtgz7aBWl+rGntVYRg09L7SELzGJLaQPyZ7rRU+6Dm+5ZNDdktk1GSuFRA+zEx7HlXs9KOxihv
FyjrdxEN2FO9XOmWxC0DYPKtDb3c2sr2fO5cdZM2bn4T9DXVQcQFwiqdj3oZkuvEos1dk8xssTXc
8LOyBx1hINkEJLcMl9eU7TTn3rCu3aSukKe+tGj+iWN3M7ktRS/aepBVCz9sa4MounbbzAnhFwM0
3ViGN7MLY7qcXmwjONXw0lde1cImIj+4wnS8m8fuqsil+lk9buQQkpjh4+foVLnhhbsxBQfrdtqn
NhLktfTwKYqQ4WPlnoLIRq6bcaFcraSEESYrPgLU7RzoM1X6n2pBv1pF8E3/d1k8MO34ej1gvf1t
2GXn1Ox+5imDeRhcQr3edUY2+d2YnHvNahALixenyvvTlNTZJoqFBuduvrSjeG1B56yGBq5rmxHd
1K6uS87My5NTNXGO1ROifCEDEuxGRxdvrpDr0ehASxgZmGrZPrYWaG/Go3VdF1+izSo/DMunoNa9
XZPSAo2ysNwWVndtOkKPllaWeE4DtRCpvxRtBgyLD1rJ1rdLBna6fMkqtnsgunV2gYYLuaefn6ne
wcVN9MPcCwBVkcz2IHpTH6nmJ0xxAgZd3w9Wz2HTJbhQyIECqdLem1m8AXvbTMu1H3lptdUUl4jU
05RcN5BslzAgWMF5jaMHMhavhssdLVuAnjq7XbaDnlXu+jhNwaW1b4ksmS4L/Y42swPvOza+0qbu
rpW51NVL7YHQx3ubpK90Kb8BRxs+FmO4Cixs11LjLO6ADdzJzINbqziucmpAbe9SngUaD6ZE7Sea
4dTg6wdddvYWOFG8b8vudjZJgI18eN8sIm+r2VZ8nKqo3tSRCpl3EQ3ioCFwMkl1hpaMouZgCI9t
dJyygohtz6+5hV65CqV739mQdCe2PfC+IyTdupcQklyS8mRaOFBGFPDbnlTlB97whaT/mhX5DyBh
6VMM5+pIOVAN0a+0jLYVL8A1M/g+7DBr0GUPXOV+51Zbh3QJFfJT1xC3I+B9Vr2zGSvzISUXp7Jk
qVP0H+Mwf1cxggAjqUUa2HmuG3mqGqH5k619jZnWwWIZSLYMPPhqrJNOmOmFG3GkSwsPMh6bT5cJ
3DeAghDczaxDG08kVar3MSmW2hA12OIBjgGH/qrf2ylqbd9nwAZA+gdVRV6yPTlh/za3wMjnqt65
RHJANG5sjDVuDWyehMMCtVqD43GHziKInAz13vKwwvoX3R1X82Tv5Fh/uqxHaMBsZqRlVnrjYkM3
u3Ym0svfTvTdS5t2O0PafNwRCl6cH0Fn8DJGhFmFghuNt1JomT5BrHUngpfcK28qRl1GEx1fEUSK
RaGO465fZ+zfMFlXIIJdRFwymFri4PZ9r9ftOp3JV4+lR+m5RXgfCEUU8QSctqISB+4maE/x7GyV
2a1rO9nkWng2Ks9P9fCGc8+56RQQlSJ/JVexAZoMw34wtmSVp+4Y2OSapAqO2O1ry7DXExJ2KdXX
zNzhRD16CHVYkIgDmMHoPagjqmQm/6sFuzCyNICgld/Y5F+KFEikEfEupS5Dw/aHDhOkufJYJfOR
nXRLjGErIzH7jjcwMo37Koo4g8vxEUwlh9KkuADD/pbjuG0i71DozsQ9Mm6r3rT3dCNZqyBRikYl
IKNZ9NLVT605L1GTnOwu2xBLfSsKHoNJ+9CX9b4xmpshoqAWljc5dvaoOgYJMZ8h37IUowV/wWYF
rXpmD8VuMpFQRPwQFnJddzM/RHbWbbtzHgtGx/HGHmlJZjOemCBisx4cWPYVPxSSMS8G+9q7xjUX
1olqxcXUWjpX+dkZobF7JVpGXAzfaeuSt+UUiVYTWrjB1mKkB48qc3A/IvdAkwKGKxtIcnMbY2mU
bnyB8bpLNBbVaLAsuI1Waen8UHykcufokE7N4NQNxDbyYrhGMuL0xw8BnzvGcY67N1oXA/KJ1Km2
h/K+Jz0GNFW9FVQXSNKTjVHzcB0MA1k/3gf86rsxex5DnuoSHEXc09Sa2h+V0ZeeOxwMD92jmSkG
pvdTYH/kcPlMEJ9TydOlNIZjVSSPoIxp8Y3XOgKH2wpJtXBaqzA8mywOSavsDRLsro6MR+HK3Dcj
ZMy62keduwrNCcZD6qfZdDMIY5/yEE9C56Rl7N1wwvnAOpxpZTkswEnb/DpLcmZRhUUrsv7bjRyx
tebJnxzrruX1aljiEJcmf62WgtaQbencrpRXr4JwaLjri1uTJFLs4FfoyE6rXDl3fRSc3aKEfy7C
H9nouP+OevBKj4s13RlN/60H4lVYUGmwbXls8nuy3epE6v+hHJmMSba7beHDGd30Y03PdxE3NZYD
+I4TrrPo4MXM/Zo+3lAD2g/1dOdM/HWieLiNAha+BAasjNm9M/XcWcUmB+o0p6mnK7Y5UNvbi9rS
DnOqo2KBmcUMzodVMqtjG/bkqLyJg77H/Tseq4oi1JCk+8nOX2y0xZUexceGDQ7WPN4i3z33WruL
zAls1TDvMipX9cFrH9njc6u3Pc6dcUnM/lmita1VG/9AlHxlZQT5YWn+Ioa0Jetz37b2IQ2LfGMN
PGPGARHRMcvQL1RcHRLl+QT6AAz2yUUU5m2nW7+MtnmLPDz8WuvXOTfpLsitZckSWCKsmJU50uNh
AtlbY1/u2CVBTVGDXkV2iB0E5mvcIb+arfys0+IpN5vJN1Iu5qbKLxONWNYdvMvBdH3C4EcubrUR
fUyf2iL1RGyQfRPXsituVFVVvhGP1VF0I8kOLa13Vahdbbc/0siw1o2VMqDhi+1tJrt14NHipA24
brJ8ImnVGSsYGbFvwpiGLvBt4E+T5xD+X5cp/veV+qEjuqgE/7Mz9MdCvX9PL//+U7+rDiYrl5EO
PN1CcSCNjzXzh+rwX6nlZcuv4S3C/79UB+u3xUoyMYb4BHhKfIh/qg6wADzO2K7Gb4/0s23/JdVB
X5yffwM0ojrYrIbEZNJAr2JHLc7RvzlD4azIY2iDBpVUfUc0uYgtWN8juKsNO6faFYoeh7r03s3G
8ky2mC6hTqSFwXsTkgXaBnpr3w56/V6V4VdLaWA9uTMVY7oFawlUDb28kAc52Dd6PL21ecQJgtfG
IRhoTYXtT5oVRzF/DCp4MgdWSvSm3wEIjaL+KYrlhufhufWs4GXQsxdXfcQOIU9RhHu6hRQghvJO
A5Gme/OpTedN1w68aZMO+mfHoVULpzteZ8U6sxaJ2lB1c6UukdFiU/l6Sha2rcOYoROX3rhzzQ8r
Rx/PRQKdx2w54IpQeFfcrOYUjtNTQF0pD8LbGNQSAynVEh3ZmIVdjauYo6d8m9Xq7HIkaYNgXzXe
UcbwAOGhW8KgV1Xu2iRYN0zC1Mz2pY6RkFXdjt1G6zoEhtaqbQPhlczGokJbw6aBy4rpDjpQhR+2
RspzjMQG7BN7wyoafVUdM4E5wy5mlcqtqszo0BflI6JkCHiJ2mLj8bTMGu8w5SRRNd7LtO7KXdRQ
jwe0TmL9uwyYHsk+3kgYL55V7mPPu1M1L3yqE7sebhmh3GDdZWlww1qCwq+J4DWYiFk3b6axeYiD
4ctQclmOdpOMvAIIBt2GuSS21GYfUx0/OoMMdrFU2DpUmCyrS/jNl1RmXFKUrewatqXReZrS6HG0
ClpQnn12hJesawpS2dKU6st4WgW9pq3hEWwrdJLI0G+tISIGrYCQTW8GDnlN8hRKHkSfSBBFT5d2
VuQlx5G4dkC62nQJp1Lj6m1cHTaS3ZpRqV0lVa+pbW8bql8eFTBLS65pLsAiSZpkxTipY2bAF6Y4
ViwNMjZ8vLoMP4JqWTlJkimUzTSJ1N5QP4tp0vpxj3uFv/ocSzIUcmmrRaM8QWrpN/oYvoUBjbag
s99VFUBjbKwrDIWXNK7crYjzt4k6XBiLo0NLS1GTm7EG6B3W11GaTwZFupJCXRTTroaJduNIY6eW
yp3yQupDNi3O4GYwq8dwrvczJT1A2lvaRLT2kGUKZ95LbGK2dpFv5jQOOIgBOsnmHxo64TqhBuhQ
B3SpBUb/1Q9cmoJpSGewygFnpNQIazM/ztQKpaSVZs3ek6MjocHiewsnikaeUIeIUqJJOTFeWopt
EzUrTV3mjnrZwjBc6ozUGg3qjTo1R7H0HUeV4JcuHciRMiS7tV48ypFZITasf6Fhlr+1Y/VgAajq
R/OeLMkD62SA/ZLTXxNy5Tg3XJKlgdkO3T5bOplCS8+AF77GciSCyqUWRsCS8/AcLH3ORlVPAQVP
UVq7pPXUKh+4H4NevMNv+gqi6tJSDiWKco1L644dFfB6hoNLiRTj6xCp6Vwu7dLOii4DdVPFZ2yp
n0ZVAIqtYcjpl24qBawnunObjtKqYLWeWlqsDXVWRa11yEiT2BRdUVnynUv1FRgfHVjKsBqlWOk2
V4eSbExNDUYlD5F4TUQRiTB4COx+r1OuDSjZ2pRtx7rhcSs4JxbFk770cStFM5dtFX5KVRdjY9dR
3a2p8OZDummDjjUFS7uXZhiN0Pxugo+auz0PIGM3UQeWKfleIXbx0hN2tOk1ojgceegpOg+eJLBP
LdXiWYfgP6qjCFH1sp728dBo7ECrXnsqk1ULEMvNn7spOc5tBfKQAvM0iqNGoZk+28YlwWqpYIL3
wKxkU36OKUG7lKFDjrMj5ehYDduEsjTQmRkEBfJI2f7Ew5pHMK1/Es89JWvHbeUm+Efv2t32SxMb
aEvkq6WdPTYR9CKDHmOpjd+Gi1iAtPbV1PpDP/UPbsQU20fuvdEWN3mKS+YJ3D4qZEvs0rGZ+6tb
sgQE2XWTIqVN8CFvi58WkdI3vO4wL89Zjm0a0276Xc8urJKGfZrkHT+81n1pWljHpg0/MfqKXa1j
UQL1BB62K2yKYaugyqQL36IeUK8U3B2W0vUXcA0bA4nNcsPZJ/z6kCflTQ/sMikqSnsxnzPvmrWi
D8ImJO/ODo3NnDuPEbvu0IndLVCgiKne1ODIkuJG5dPK+VpX4tCGguh0cl+p+iU2swpeAhhIOOSb
JM0vupnkazZ/RJzEqges/W2S6htdWW9ti46OMS5YwKBSIp6UXExtKSJnGKc2lFlYat2mqXrjYAbq
Lh5n7aYfOjr7IXCqQSzivoFvht1o7uFF6r6X9vNWpUV0xKGHDs+D4Dihud44OZa7bXCqajRN+FMa
vAdx1V7MmB1R5EbcVR8C/io6vuixYzPGCqeOw6cZ3NstSdSpjk6EwyIsObfeE0+Gzt4CFA00XphY
zEvw1jpNZCbI282PC2vuROPEQGYhqWATT/G1jjyWSLs9y18eyeqaEPXiQ+/wpCBelZK/qu+kzT+w
feot7IKDzTKBVd1A3bMxUSNbnHIzMEih9cPaqI2zO8YcLJr4YcIvgANnH9o2vccMiimNU5RMXa7d
pZKCyOFXLIs4UH78LJ2BMwpPIqdzO0487i/XYoVDLa8oyHdtmV7DHlZxDgvfnKpzyc5HGvaUCQq4
IOS8NzNnipS1i0UWDL7BaOGH0DBXtRc9tnahX+x2gLfSUFc0FMs9ajilUcwuAMFFYdVEv+ss6YAC
OoxX5OCuranNd3AXJfZF9oseMBeyndy0rlN9NERVwX5kJ/YS0XsYWY5SReNdNSfNKtInWixW/doP
C0XEIPUaM5sypRW0CAjqAFpyb4xJPbi1tG+F18ET9OwInzcThzmuUcLNt577GGai9PXcPM/NE5B5
3S9KDQWTWDBpmcivpukjTF1x6uv6I12S+IGe3OcY4L6s6ls3Ju5uUl4VtNe2An8hGa1N1Q3poYoY
cYbgMFvZVUX9o1dOTyzfZZteHu5KWz/GYGMK/IyVlYlXd5xPtpVM66gIP8pwwnsbSkIXEyosv/dZ
jdU+tpqDmL2L7I2nZnBRpgUs1KT71UlO5I5BPlS36dbbWPx2Cz2gc4aDbc9PWC1URTSXSyetX2qj
PfYkqWnXza88XDgzJ+nn5A0sMVLdDWthH/VCHSmZcHeZBpXrUW1sY4JNMB9rtTw6jXZb4OnJGT6H
IJ7SRSQUOYOfmiQEIJo2BnBX1PYM/EkSXJ3K3Hcsc/LjobqPg+QBFBfuoVOeUzs79XPOkZwAvDKJ
NshlS4VRd499oh2KoV14ueouVfg7/KduvWyM0NPuVOZPGgOtI8m/Dn1J8lQtTkWgX4LM21IleieE
/ZXI9JHyw0eNKpPodAP7mKtHst8n59xKxMEC19PMPQtLis3cUr7IBFmEDHlqJUKUYmeJECd6cMsA
T8S5gzVqNCWb+ZYbs36i6HRhgCHwbZ91Qq2kZg7Qftm3O0C16M9xJsn1V9Ivkqa9QazOfJECES5d
nyXKEO9IhKGrtEwkznuqz28gVdx1lXnWasBz8pkR+UrK8IcWtXXQhf7K+7zCKCTybcnwBRClwXSx
bh2sx6h/bVh9i5Tl/SRy4nGn0g8du2YbxojZkGNxe+KMfkEABHNw79pkOmhB8Zx3KdeP9B5d3Xlk
0/MTviFNPaL8lIPsn1jEhGdKglkyYBlWr7dI3Fb1HiF1Nw0EgMQA9r3sK0SjI8oWXIbIaHw2VLq+
wU7SgtiOazS3Fvb7Zshn/TK5vLZYNHvHLkXBUhUXXZjJ5a+rBP/Ppkw5W2P5/89awv/JPv97xPQf
P/KHkMCljd/oWqRIHbKcfwgJ+m82x1a20rkWwtISRPgjvmD/hsagOyCRUXcMMqj/EhJInxJ2WLQJ
EP0oCn9p3TlqwdJz/rOSwE71Zee5QXbBhSTwZyWhyKe6sgKM9bjo0S6XF2lOfoIMd16csl57JCep
/NFkclT4BV2EexDQMN4HinifXncB5FSTRcpanMAQMvoD+8HXogJ1FFXOiev6wCxwM2YlAcoRT1Sz
bkrNaHdsC4pBbgQTsxq3nSFABEvnIGO6CdRQKtN7YbGsP7QDTb3lrSovDNyvvO739HF2VereL29q
35bml97rcs16as5JLG2R0y4IjXMnk6MMX7UB76MlvtaanOWcmMPVdNeN1cYkD6bT4IikdS4r2npN
b93FLv0A0d1GJbnFpp8/q1Zeosh+i2YUdZ0jKY26FfhVi1GxF6sSeZtlngYtFR43RYl+oiU0tAMb
kCwuzz5jiCpSD2fNeBAFaJWM6bEJvJ0XIWqnwU8YLzOut9M184HFZAdvgMyYuTbJCf01rbUjLT2O
jGG0L2u62zb6Nbj6Ka1uI49McD5ck2X/iUCGXixbZOEtq3XXci4VIqTL5vZhk2RavHPzjmSvpnwh
3cugORErW+ZvjdWy+0THtbdzdGCKH43zUHU5Dho8RDd5yMwcA7MO9jaFDDjFD4YnqaRYP0E2b6wo
+knm6qqAkPlVE0TrQs9caqn5p2kFCFKT8sMiumtUwKUTeGsi87PoxDFRPItLz1hqIwkAFx2EeDRv
UzYdrpOhuKskFVp91Hblsg0smSlaZ94zB3RqohZKMyPkIQ3UUYuLJ8lZJx6D+4DZNAtCfaM4SvGd
llsVwtbt2WrMiY3MIeaBUbMdK68hYwDGqXSPnq/6pWpMPBi5bAzgBLoaUp2lvQY4d9cTu5C92CuC
Kjuy/SivTEpuJ/d5GaRr6Bq84wRz7cie+VVSS5jUXo01qkBx59T2pcIRtetebKas2sTpMmhFHOMb
Tn4bI6QhlWh7Y+z2sGltf8SeDRUqVWLaH1qvw5LxQlR+EyfRMcJPXSHEhENPaWS+khB8NGZKbKUt
71REQ7tQ3TUmyYdjfNf33Q+I6/0U9TddEbCINb8IkwvTBNmpuyXs5eBpzjnBp870BuCu3syV/NIh
BA1a85kYfCPElcEE9GfkBsbJ4DMDwznH9oesx7u0zk5e0f4qokhuY9vmO5od51YbQ7EzOV9yP7BR
thkfSWdR+xw/24QUEpuyeGaI4YdN0QOLc8cXwzHfB9faTnEioP45q7qrz+x6+qyRxoCkP8chpOlS
96D7ohLkWVP8X/bOZDly5WrSTwQZIjBFLDvngUkyObM2MJJFYp5nPH1/KN3b3ZLZ32baa6GN6haL
TGYGTvhx/3yjGje4sB/exeVwEmmaQ8Amfl1V3T2e3+ehqDdDXV5TSxwrNe2KPD1PqsqQ40L21ClK
mjSTW9KXWzOxvpqyeCYC/9LGTBDg9bsWnAq94KxgyCVnrqBmssOamyLRCyVui0Bs8JVx7UmZhe3k
uYu6Zzd1fuUJdYcj1hWEfd/iUsDb0e2FtVVFtpuHnqzS8Kp7gxc2Cu97arxTMQH4hX3uDnvXwXQT
8X71s/hLZP28Z/+Q7saiPdJQFG7TCh4DNCnET1UxvNesnKc4r4/SNLhmFOGhm8onK8tTSrUTd9cP
1MhHcdQsfZ1gLof8zpPJF5MkliobsgQ4/qMKi89pDn/VbnVOhoyMC9dUlWWnuHSeJrMkTBSCW9Os
CutiAI+nwOZZBJXjBKNM5sGIJHO3jigjXOU+MXlRU30X4vVZlrMfTTVRykGhC/lTDNmsM9Z0Qj+p
1PokpH2EL3hsvJwRus3v+zGkidw4Dn5PSpoF/syk5LboHm+xJc6t6+1svAaNMNe12R9Cu7yTcX8o
WpxjVWKfhde8uFn4W9sTHA2weOgd9H/eklvYRU575i/fTSM/2WyVfPvdhcayH9CP1S4bept02ry4
lbovP8REoe3uME84bxq7+Ikjc0Pnb7/yzercThPrL4OjcS5h4Vmtz7FHEroMX9N5iLZtPMq9yI3L
qEbEtTrctRqMf2n3Bz8rb3A+PqaO91CUPeE5MJ9sDFP6q0WyLaLlf6Bt2fc3McJ3l3tMc8Um7VRN
a7RtAg0H3kCd8zN9n87WNrnS0L3HbY07YmMQNB468nIeeL9AbFMnvrNb94dSV5qXregpw+Qk+/Gd
4oxuA4qQLtnCWHW4GqC+8vGdo9fSjR9nblyJ2xbroDIO9czCTgyhvVMDb2e8jfMuNeSTENG6SEHR
+RBSoJ0+pbp9UA2J2Ujkl86cDnRjAX0XSUMEECKsGqxTksr2ZqiCe8KP/mnS7WX0y5mZIz8U6UiX
mRc9KJU8Mq96a7ppodNRSLCRaN4rH3G5KOM9ppyT1HgezaH5nXtLwC42b4eMMHeTQKHP7lyCG2o2
Dm7LDZWaWEi5GlNLH5q3eBDurVD21IGZ90HLNZZZvFwVlnMBAtDwnlPEQzOJaiSWrvec9QeKYdur
6a2C+7uKMXNv/JrDyKu+CJfTWoGbbDajbS65KHg6/QG5V6+xK1zCxIK5172b7Xz0u/k5arIzBAGI
+TZJnupktpqVbbqZa1zgdXAzq2LdcQcCQfxuj5jRKDBkRiEAE2Tjzs7VlohIt465auehWh56WKdy
HtnKhpfOZ7IdonvlGOskj5893k0rBYJcN+JYh/VtARuOxFy1mTnhy0WFMXjkOza+jE0kjMV7nrwX
4cQa3YG8EQiA+/QOBSW3uCzPP5sSE1CVByyRdPscZMXeSlGzot4Mj60j1IryDKiR3EUjlsorflWU
kjR7wyMrb6sROg23URakx76A7Wu1eE+luClGi/y+F1irTA8f1uj9qIwF0WxC4ZCcd6Azb1Np31t1
OK/nip9JysFlWUB9ZljzshPmSHYoOE+iHYft0AdvxsTlM1DRS6n7bkcmdgSx3/FO6t61LM+5x+q6
zvu9jqN7BJy7unV/SUkyj4XfTZWrTZySKx7siOBDeqBq8Kbx2GIUnh8TqQiSve3wSmJTtXdJUkeb
aBqRD9E34sg64Ma9s6gOiCp8KLInkTnS1npjxryu8yz4meUtaTPihj5RxolkDv+Bj3IT4Z5lIc/c
jFeAQ7jcxqZzpbT0HJgtjC6RAHMMq2FPf0EKW19A/ZgjeN7OS9VbM0c+3TLRbFunVsSPY1m896Yt
AZYV97E7LBkob9tqhZsOiyzEcvemk0a4NT0LcERofWMAe8hbNIk8xQTjmIw+5ZPRgwVUpW+sPYQW
vHAtfI40fBSDv1PgJpAVU3DcjQ/qqDLOYnaw2bJKPQagdtaKc3Wd94p+Hpmdrbk9wP8RtJQOd1i9
sSr3v7sgPg+00g+Sr2AaPyoYLpGVfxYuDTDVULi8dZsbaVBIKGRUrWTHwAZxkHx0xOeCpNC2yfND
niUVES2I4I1sndsSuKAR88ytLNDe7njhk8eCPobZkncQ4WZx21CKifOH0HE7VCce0kR1cwY1aT8b
Ufw1Ljs/Xuj10ifb46MkJI3xgBUVDoTpg2TVJpJxioRSvqSN7d3rGH64KM7KlUcRxHeVGZ2KNiaI
XvQdwnp2QvDedX6xnd2CEltCJUXaX4u42eQWfih7KYRM+D1g812ZnW5X2q0+QrPl2SAdF0xeqx4S
CwvQFMlhN/Wz2o0CerXwZcNZLrON7MzXmsvFqojVXeWCVQCexNY16WHDcFPjkOKwl1a6JvT2JQyd
bJKYhoAC6gES/ThtihhXZJcl6jUL0mZXgWBaYeP5jEJCwAVwg7G+8t1sgrpnuA/lajTwO0cIqBvX
jx762LpkSf0NUCTZxw5U88bHQgdOFfl7LD5EVNzydYOtyJsv30UxnUfjh6T+ejYSvQnjbICogVEc
9+aTtk2g8zOqPzpYcU4d8KBFOu+wM269vvkeq1JvJ6hFRIzSdjtyoDyWc45+F2Mtq72C61W5MeMQ
NtOAlzrfhpV7g3eD3yS76lmjOI3z1JMQSSQFJtNP2eCEGxvHPSK/a9hydgJBeHh3Wipv28E+l629
rUpmgo4XOOzQ9TN2U2XziDK2BW299T0IRXAfoWnxrK7t/n427Je4L+cdlcT0h7jjZznkAGNyANs4
LdcyL7+njJMWHBHOKVyrigf+VljWLS0o1zDIuGI4G5mP7oYq63sn50OXCrPkduJx+I4TBfIsARiM
K2D0MyHiLuRZZtmnDF1tLjQZ5acqN7/6ksRe522kz0/L4Qqz+Ala97WLeGVoxWrYJtNfSeeFtXOa
+KaD8gwYuxGbuFVn8h7NpsUHjbq718xPiaKsuEvfGzUfytnZSmq9Vh44bVVce9u5cJYdW4YJpMd6
2EZt/TxVFhaB2YGUzC48clOwHfkbNHJuCar40KYGD62Hhwa3d+1030sDrb208xTth013Pezx0F0H
Sz7Jqpx17Y+/SX39khPs5i67Hw1SFQoPEtgD3A6Q5+INbYPvaZScAEZNDOrVAwsNOLeZOJtjcR3G
EdYiWHamDtbPNisxexrK28r1eK8wZXZN82smSbBh0cuL5umLkuV7H4TWxinGh5ANUDGLj8xX2yFR
zoa2F8Dv3XrUxgS22H3qCFZsOm9eG1742AI8nIXzDEvo0dPWsakp+6ns8qvKAvrSrWo6jgsRbJbC
2vdGc8WJh61uNlZ5aQGHCo8Tcj3Z+PsmN9oNGLH7fmEkBtw+qLxOoPZb/ZfAVFzRWOeXBUyd0tlV
hmVfDRxheArAXqSVq4940zaD71xrY6JzuItPssEVdssq9DSSd1BsZilofsgs1nYsmQEuNesMlIk/
+isQ1mi55tm2WHDi0E3sctv2wbYlicdc+Bp66hjQVCzGaJfwSFosaHpG63fWIqoOqVa/M4UtYf4K
hoDjlZGH4GKMo9Gjo13PPWGx+JCzC1jsVTKxL4OXXpPpB2sILFHvO/bMYzh+9VyBJg9PtTUQQIFP
Oer+ygUWfbtDYE5tE/4sOHQZdD8suSCkjP21XbJydQggI67IrmJdQxJuzqx9yTd35jZuA3uFiTU8
jO7IzaNng5IV/BLVxPOynsn/lR6EB3iyW7yOH7L0HEhGztLZEtQUFIb6nHK3ZmBubrLEZVsNGWAd
zhROEvaL9mlqtCzvuVEao/rtabrzJPaKwXAfy979SekYH8IsWAel81OY5kWM6V1LDeta9TStZcFH
3qSnqoy5Sw1U90b5vFHx0qccUZA9Ze41cRnkTZ9QzGipZaPkcwq4wUOXFbukrl/jUnd3tTvmh9Qk
Sl1aVrof4XWtqzYGFxgVnKc1FCUA2S9hyLBnBA2ro+Uozbyd01ZqHwqcAA6ftomwEZpa+90UzcO8
rNRss7l6y5JtTnEOqCk+DssCbgma+GzkuJtPm/8qz3/H6Cz9x3X2PyvP+6irg6j71+zcX3/rL/HZ
pYFGUdPm2GygtYfr7G8XGzIyUE6kOoHwbP35l/7OzmF9cyz+SALnJNK5JNr+drFZ/0CRtsFyIj9L
G47uf+JiI8T3r9ozfAPbkS6gT0CaiOPev7nYRGshxXkzAgJwpHXBO/3SKmFDMC9D45ugjnP1wlSv
tSOHOxZp/srC77yczHz6a6U2k4WsYzq5PMwhTMTESYtN0HX5Behi+Ea0p+J+1KrW4SPpo6LS/TBf
x7oJrqnNpQNHPjVvUTmyyPfyyH+enKndmUMKojv30qc2n7DkU5H25ZWx/yQ7/rUk0PEhTOwlFxzJ
hVRvCLVzEER3WMlIlTnTq1kygXBLGaJvbNCK0AoRaT1ZNYYj5EknonCQsttjldaA7cL0p6mpFs+m
ptzIyn2ExF1j3si59kSvVkgU27N3YwBVvYrGb0hRK9sAGMcHWIwhoF/dcusPgSylcAKz6rOiM4fB
L+WBV6IZsKjOB+zcfLgFBZcUsVU7t2zTVyAxbyRhzEMofX8jcs3sg3SHIiWtfWvRFRA2hQMjSWy9
oflVJsOdVVOsCX7mu8zGP9dhDvbCDQB0cvWfTOr/2FJVPvEbHsqimc330OJJbnqMVCrG3K65MVAw
QqysjKxLQntjOPIdVhVVADnUg7gFqcwTdD6SKIi3rQWZ2fZykjChQt92Hh0m3iOFFXiVPSNOuJOS
R/FF+NU08kl17Po5XrNkODpN9ySCEpWSFS/2ZPjydXEgQGNWqwF+VMNBxuPrmCixwMMx1QgfrB2t
X6uitSGba87ZjNsIbQrPaS7PgLN+m/UClqJgYF1EAx2o9pqUy0/TmvdVsixXwXQd0j5ACzbmYTPD
4o4psJi9gF47vzl6/wQT5Hcxo03tlCn6avIoQ1J+fWn8KhRL3aFrnyhzuUtGcTJzc2exv9k4WRFR
ssQyb8oJSWX+WxjOdOfSDolZ3liDgLzPnPTeTNOzrHG84OxpDl4kqVGDkn8CcZWu4fxcohTgmxiw
QSUj5WGc033vBls/Sl/J3Rs7v+koTIxPEOFBJWRJc2s7TOiKfTk9j9hdQnZB5HQW5ncSMAbOtrFN
o+xJAolK0o4PgM0ipMQYMHEpvfJJCb+pGH4IvIrrZn6duISqCKg+DSHmFvYDm/GufZVFPt/7g2Nf
CjfWJ/QquR/8GYgemTdWOMS/gJdNdDtPhk8LvPfux7O6JGidMBQtGitUlWzlMBI2DatzLqpvt8f4
5vDYO/KG5CHJpewwmsuwy+OZ5TfXqiq75T+/KIEhpp1Mc4PFHfxt37K9Kr1hp3zk++qPlcBbN4s/
QI71xbG5R9sDZNqUcG19TCzuELiHcMjb7V4M84cbZhnvKaRfE4NXHDyPdUmjKp08hcvcRZ1ROlY/
JsHntTMh3YyMSiZOnY9kJi3Iq10w01lcaktB7tBBjhWXIaHno+7OmMv3g1HtplLSlqVZCw103+Ut
TjaTP2r6elzVfYPdVweMj72wN0qY24kbiDdXHxLZhczSYxup5tqK6tWayufWq6IL5aXP9cibKYra
c1q347FW1Ydlcc4mZEo3mBGiR0/G12aesvuKarvQre3XJGvpFe2zDwMKAHLbYluPdhBb27e+Lu8D
H8xsFtM5khSzopkpD/doNeVuhGy+zXhG4I53u00y8vol3lBfdGrmFUjKjN+nHVWfcZNrrJLBk4jV
o6ia+DabO7V3S3cbeN0n+LITy4Br5LKbSSJ+c35okyMlZBXmzt70WMowwvPODj6Cok6+I3qS7zob
q6EsGW99JCdsH6wa04ZxiUGdp4Wx5HZ83KMIY9lArY7E+wd83uV3TfqWtNkwYrMuA3JYQ+OJRcBk
rHWHZFPKqT50tZGcU2uGMayzO4f8YG18YcyEvf45Cup+ae306AK3e+2/DOYcUhnVs6OMc0xOIIlf
SkkQHELojGts2V3OlvnstelvCXJ4Arf+wOMAKEwJ8iL7CqpyKyuaFEIqd9AclsVRnRPd8IwH2xRo
jj0/KLszLnmS+LcuIZEo+6JdrD5z4JwxDpA/oVASx4d1ppuERquUBU5iOjSIRR1tXOJFJlAuKW6k
LTOnKtsmCdu2V0bFxVWdvYXcH9d2NDePKDFLiQuQYwDu09Zi4E/C3Fpbk3/pjfraVerFnUlDiT4l
O2MVJYav4SEswJoFvvPU6vEQhN6n7Yp3banp2AksEdNiDpceNTZObmKSC9hqeFFNkgma617h5XeY
zyGVtngHWWZhB7RL6wxt5hRB0H4JJsrOuLACxI28dEvQvjoNQbW3Sn6bVVGlL730jFPgG9lNABoM
L1WIttlm7lFOPVR6b2N04lTbONNgHnHYgcZli89BZiZ0XhsxxLWKawBXclR1peDcbatRHUojgjW2
y5OejMcgyy0sHmw7ynxXPNWgKRcvdlPXa69gwAGWopH22GGt/jsq/z0q2/Qu/n+JE/+r/vh3xsQ/
/8pfc7KECaE8yTBMU+O/mDTMf3imY5mMvDbeCYdZ+O8x2WUWRild2hoX+ITHcPv3mAzg3hQkQeiJ
dBZG2H80JiuL2Mi/WTQcGxOIx3ewmEGWLMr/G/Ygjj+UWrQsvkp6qCqzh4ioeGrUGWY7lgJ4vyyX
ojL71PesGevGeUk7Z5G6PHcVFv5e4PVVBUeAtZjNRxze5O2kSSMdxta4cS5axofAc99V7twtEpsI
hncPmcDWxQXNrt344A2TJhK7XqtqP8Q/Sd49w+i/74b+EidhcqjS8Fba9S5cbB1Dr/ZM0MXWnKS/
oaHSP4IGhVuqH0WT7wP6/bKEeD7qRMHnla60EenMYGOkDYP4VVU9p3KYtlTvAgTMsktkR+e5qz7Z
q2MV6719PKgbzbbLm/R9WtARmbXlvd+BB3D4LG9qnFnO4LyieeEAEPVvxzThN7W4TY1Wh1vu30+V
LOnZicNfpp3uA8A+aRZdx1K9CYsinmh8jm3/yZz1cVnGYfUUq8Ayvj0pz12nSVtjZ2PMy/ZEHRAl
ddEgJdUTfdQeiCD2/4Tz+Pk14QcnQQlwb0fHxrbSbvscacAb4nu79X/RHL3RWLhXfWVkSKotKKb5
O6a/bCxiGAWYJqPR+DYr545M6FcU8sSZi+IhjPzvYqQqV5e3lpHc6UGgFSXjPnLi8mDb8iX05Ae4
T9AECG15dnbqHjRcKddUA79HIj5TH/sx1iTzOpd1Z0iUlR8+0ixe9dz8HgZwzla1zRuorBBZGVkE
qLLu21CYt4vA3hUJbRxDGWKIQ3KKOe1K4HMz+5AR5klsHSOZvupwuMct+7sPnGPoic+6mB6nnNQf
n5vfMnJ4Iwy/XI2/vlAZ69CePZCRjus8zGmQy3tg/fMhj4b3Sah5E/TEwSl5e5kgD6+ox4puiDmu
Z5IxpXTRyrwNT7k9/mGenjr4Hiy29UM5xts+9c4jazGgrTQI201WHXNLHnXqOCcj97AdkutLDPtU
e76HX7u9JIjWbGfKNbGgZm3Y+GjCRdtmz/898/T0EL3ZyCWbadHBnUURD5HGC+Fu/JTPKBkxfIVO
sgx74kBZ3ttgwhaIJUJynWU/ommfB2sQN1oaD1HA/NAExsSahsQ1C0F2E1nP+8lg385IqMeHwcWN
1eL2nYS5p8r1s6bC4sbCCsrnc7hIy9uROTmFggJ2bNRQrUChpBHMMDZYX3lvESDgJ4HHT3cPRhqf
T8hW+qm9oUIev6u3mo2mg5zNTJ3RB8/GgUSA033OTvWdjCZ52KFeGWwTPcBda6THDYTCvfTbT4ow
QW/26T3cZjbHS+7CEeNVOCW0YhePohMYCZnQ6kCHCO7ikF4KScJRN8m+pgJ2UwPXBkZ2tDvxPmfu
qlE0lrn9yc5SgiflO3zVVaDtG9eXB8oi9gpv7qqznVeAmkBpvRJ8DpQsaU8XXaNQs8bw9pZ02dro
0jhzfJIS68oDnmaDUsph2rRB+J1UTUBcCSRDkb368BnqRNF0qHN+TL5tAt9YfV3wQzzVcZqRsXT6
+UmXyXMxujBkyc9URfphh9NBD4C2CNuitEpQEhZO3W3fZT/hYB6dcv7tt9GRIAV3KZt0sxc0eApK
utzJcttQYDCs4aw18r05UAiyrF4k+VyZq/t+pF5yqLC/4kkpzObFt/V1NocrlLUb7uyUaM3FiUBt
tJsLVv7af0ymBihyQcXWdBrHGJIalP0mp+/HxEXh8oHWHfttbOvPsk38tetP9h47S3XE27xn+C0f
VE6vRC84HMa0bx6KQe2EBvKvqzQ4sRhHvDD9J3w/tFfWTHoG4TWQ4TOtZ3X+QF6I6pJO3DR2cpeb
wG/YY5gb0njWNu8KmoNpGAO40EssrfmbXwcmJoSCj5azYZGMHoAcw66ydlnLRgkel+xL1uK1qhlt
Y7/+8Skg3HjeEB0yEwcicGiQaRE+jshIhw2SLNslO042KbC2bW+XN3DYkfpH3B5ZuSUpSBWwf9FF
ZeJLF3uSTieD6vfakdu0kRcZBVyyI7RLDWF5nEngUuTZ7iULsznq3qdRR+cQg52NyQt1VhOUksl3
YgVoPxgHeVPeTKEFuCEmDNGP6cGqQRnyAD2rabxwwT46uoKcDuHcbCv8b6L7JoDJXbZ28awH9Gc5
mgQ329Og0rfYzp/shTTB+ALePjVrmiXY7itIMWHTIqB5Whyc+pM1I49j7MCBa+m1J0DSpmYX3EGq
dt8jsNVm19f7drLMA5vmD/DO3ZZuHC5AtmlcSZXG3AXSXeX15obMTbjue00RJ3wZCsIOuQ01FHtj
/1518uri+NzOjnmfYDIGnGguQUFs22ONcOwS+cSqxyb6MW85i1LOhFPkxQYfzTF77oTFlNAK61lX
S1l8Hb4BfGJPiNBQsn7uNECULsZ8AnF/fvY8D4Q/NsxdH7ktOKzi3Uzz56SjtzIIlu8K54R1MQXn
jpvS6alMlvgdUAPcckD9mlYgMZn+UTUU86r82JjDa5ka9aGNoqem4hsObfjtmcDiymctf3ADk/NK
l8dShwvvMQf4ndwWodwaBjsYyB9Gai2+QC9c2+YALr/2wA3ZSQ+DdRIPLddThDAiWnoo1VNbQbLx
uENQhe0nN7MFgHFGT+RqjCr+wu83cAnl6mhnuZIQ56ANthdUCuCeHSa9JW5wmFMKKQrz1oRzvO4B
b1HLCgCipKymagCVSnakTRB+djSQTOXkEfnEFAghhyUhVzDPzLj1oM+fanIzCyHgm3dGTdsLq8Rh
oM1UEOFYZX34Y00sSitlUgyd18Y+cYYCUAjm8oSZd2Wb4auDbrtKqqHexdz7fnnap//R2g9Z6WJk
ZR/ZhbF8mhxtfAROX//QCxK8jaTZIQxlB/j1ekl+7Wq5JNsKTs6e7vF9lvj2Nkk528wEPKPhpTap
r0hL7r9AtcZcs4Hs5GtXDA54NZe+Hzb0H7HyD5isb1ryqtLVj7VP6MF39aFlobMeqv6YIaodMN9A
QIjr2yqzWbkHuBqFueQZmIS9AHZz2L5R2v7LaLm42TyMbuOs/irypYe3Q+kzSlFtrM4+W07/3NL3
s++9kkAKiAW8LvOFduJiHRX+jZOOb1FNgCcPeXs6c7wVFdKR79POY7rwGGLFHNqTAnosKvINOspI
tunqrWL8w59fNCdf24Q+yjvR9buxU7dKVBhPeirtoD8VDvm2CB8a8gjfWv86luM5sbqBVyySl4x2
s1pgnzXM7MVsHW/tynbaexWVfGA67Zd2BMdOuq/ajb4ssafqGEsyr3WsEmwM3XuYwZCl22vljqCC
G8ZQ7DPw2ez3uB+Msy+aOwgnLfim4bczdb8k5181Q5Cnns2GoJYzOvqQzlZOMJErbE1wCIN7ps9t
RkDrn2wBsw7fJuXeg78dwu7eKqKLoJyZa038NtKVwJN8du9ir1fnkcSU2YeId1lGi6JVGEczZ3Wn
u3vHbX5Hnn+oo5hn16yMu3BKkl2p5W0Xypu5zAc2/EVCOtiEgKHSu6o17YdIUywOTWphq7WAQksT
awhlDLzix2Re2pkZ37H/EET78zDL7zNV7Cj626Mpwt3pjb2JxdodNnGjP3yWb5a3nEGR1a+7yEPc
1p61tr2U2roJJxTXKLybIdcN09IHgB9M7POh0W25Dnt5nDzri1f7V6KMFyGJaMk+gB0slgtT/0Pf
e7e8GtPGzRlsBi1yvMo2IbLiLilyuoTLXc7hAwXUSnfSWag1RUP/B0dZYRYFPRNVyUkM4qarcIiV
NdzYeH6YPSRxFZIOFPhsIUtRPVA4xTfiD7vRpDm1dQgSy+pf9Wzbl2AAKVWMSbqbGpSvQoFNxfGJ
u0rZd25FSswQED8gQWP40TgxmojNrErwCBoMqKNdAsht9U2UL+TQRfhg+AeKMfkveNNYfNTR238V
j78VD+l5Ci3if14OPn2n30WdfeT/uh786+/9JXs4//CE5blaC4lIQSff/1kPsgPUFv8fhAmblrxF
3Phb9+CPsDlLD5OWbXJz+7+yB9tBsJpoIuRDLKZP8Z9sB23335Ip0magdGGyOyZuH77mv9HPVWEA
LvAW12kzDXwoEnO4nUyIcc7clDcptdQrfzB+uRPucVs9lXM7fTNSpNduqHMHhgssHiefZjg9JqA+
vCOrdLFM9IvE1ucCEs0iu01lRuMr78exy1+hgQGDWUS6OSho7R2te/WcjId+0fP6RdlLmROQbZnb
J9pSDji+dg0LRtziUAysuDkEvTjF7NnIt54oqKd2Ei5z/RAuuiKbGeNU/1NrhJfW085xdhY1kpUE
uqQtzcdw0SoLRMvCt8/momJ2i54JjApb8h+Rsww89M5F+fQWDRQsHESARRedF4U0s2Db+ItqaiGf
DkJ/dsipBVlD7fOpFAitHjZvXOQlNYWLCtsjx6K9XFmLMmjWlCEyLRiLchsIWhXcP2pubjSPGD4q
qraLtylA2E67/ip6Q+5oZbhDlnkSiz5sWOIlLob+JBKw8kCzWvg41tnXhBIJQ3NFF+6ZUl6HCde9
KITobFGkk0WbNheV2lr06nQRrhcFe5odAHE+qcrOJI8YInQnCN6WgBaJAI7aPz1YSOK9Ff2GGGQ+
t4tajhQ2c/230QCQ0vvlJNR/5PVxUdoDuzJeyuVr+sjwXfgEAAAc05eLSs/D4m5kgFqBaiXgUIN8
9128sPki74+L0I+tGnfFIv5XvoEWtSwE8lH8BJZ3Mv+sCjBjZ5P3JtkhlILwcLasFUBYB8SjsNdb
y9KBK0mO9gQJiFtE8m0su4nW2TW1Ayyk7Zz9zP7CYI8B7Z8myGW1IVPv2rDrCNl5eOw+ZJrjxoij
+FayF2nYjyTLokQac/lZLMsT/88eBUdbfeGNy4xSGsDv+LxvNIEGojtWuUvhOe/TZTGTLysaDOZQ
9qv6nkVJ+6bneCco81sFaUCywM8+YnY9unTs15rtT0MD8b1iH4TjK3pk6OVG6ZIVop7kSw20upcU
1ImeQdR24avEdXHWY6D3w2CpbRoyoDtOzR3He+CRyY483iU6+qgktY4jxbg6MNQLdr5ikxtp8oIu
P13xJbkba5TWpZit/jA1KtgZU74LAMSRTe/ek9a7WjHustEoPz2TjV4ZYRgKuTGzDKAHqvBeqeIh
ASPlhStzshmagmhUhVelojUss4sbeCRboruwwgJGmiCpeQWwDyTm2rHB3ajG+bK4+cjcuBuKdDvk
VnOYwVlXGXmRDsATxui7dgKumKRgpBa77+iTuqFv8Kjg58L1QfggvWzArt8UBJIi2a9r147uS+7b
iaOdjcE4fGqZgo99QK1DlBb65EC03CjfpDQuV/Nn7hDgiJYAuLE01/ph/6BzTpsJkY1Gpw3v4o2F
+5LLnJIHRef4h9DuS7rcTkAvPA9BPB8rfIirrqS5qOKFC/xjbzLTg2FRRI3x95P15vuGdqIlHVis
l/JN4YqjrdrwhS/5jj2v4J8W3ob3d3hrGMaUckQ0dMdYRXgfsWzfhrZFDicPjioWzC5lxWYri3V3
i0OeXi2TPfzciheufNm5zl2SMexRMBPQCxQHHftYKIy/5iyDnJ8WU0yZNc7t0OeUK/KHnrsnQrh6
dA0VoUfFdvcSjt1LNOX+SanlQCkyZiBqZBg83nMP/M0gnc8A1Amf23CXlsmusDASyJFWbPz5o+Y3
Z3KtGNwW0iSMwZqNoI7Ta+bYL0ZL7KMKk98BZeS0zCOmWnfJNM8bA7LDnrUjsfzOPYy9110cC7ss
ICGmttCxjjXJhAkz7kE1vOp9l8iNDO16Kwut+CRGmEZBFsuivwu4alyDOX+D6vSUlNa1tAgbYctg
lamxzItM92dWlid/DHApN+G4NnqsX7RvPOUi4Tgr823neTcBOOWyoV4M3tPGCKJv0+jBsCr/S7fW
00yWZBUVkD1hT28qxJptHAcHAWVgx0PmtUFJj8zhTqnuhbvh6+g1z3U0nazMxRTQKY5zpFxn4/hm
z0INuZNF8nLXl5LFGTbIUfTmfqoa9xG6LiDY1k54oFWOa/NbtLKdJNpBlNsr3rx24gbVGfkbVR3c
q+cmvVA+Aq3elN1niEm5Ia3wv9k7s+XIkfRKv4pM14McbI5FJuki9ghGMLiTmTcwJsnCDjh2B95E
b6THms+rq6a6WjOa6fu+abPsJLOCQQTw+/nP+Q4mtNrmN4jVNz2kERo2+SieWj5PiRjKLGFDUbX7
hMoMggojzW9hOopbH2bjbRva5WMnFR6eLGzamyrpy+/UeVgnktL+xfEBYHjF1L0k0m1upioIP/4x
j/4+j8Ig0pPg/30e3ddt9udR9Ldv+W0Udb6xRhMs8iiK5p/y/2jisbGj0bdjghRiDQZx7Y9RVHzD
p+ZrY5v40yDKiOoFtscOjjJp+G1/V0aaNeB/2b955KLZ5P1qpfu1yfqv92+0FMwDNTtQCeLhStLm
xciTO+BYJzpjuHtG8oTNLbhp4QPNuK86+80tnLMUfoVTkiHEhxEcVJQfx3V0y4G/g+lg3EWcjwxF
I80wVjcSlX6w62hblv7ab7EozY2PHu+YJzsdaHMouFP2udy7PPmhjoPZqWhec11iNnKTjRiqRigt
a3qkTuYIvw3gNPu9dnh3tBOkSXlWaD6XGbZU3FC+2BGzpdN0M8dndicwgVIyehzC3LMNBw9btwUC
EZhDTHCVQXv25Ln3a3c3oJQ645vnh+dQpT98rz+ORnmPS9c7FEBKma5gIxsVCz8LTwAfPhDFL5xj
27XouldJPIzwjMXbSMNCGX8mjdrXrrPGu4ijpbwx6/ZijtkpLBlo5VxTnSYuVQmq2ULUKbyFqd2t
7trZOipBM0iPgNNm/nXxFU0ZWAnN/nOoaG3Fc8QrCvLhzdS0idgGiKn5E1MTWdDtQ26WwCkmTakw
VMz3Aq4QACxyQBaLk3wVGmwB4ILk72XRxIsJWCRfioZkg8OIl+fBHW/wtq6DBaiw2bILSzVBowal
scz2sVXTk6UZGx3+WQqWyv2k+Rt5ld/UADmQLgkK6FBUXz3YwD34BYrDBMSjFLxK7vS+gLIeyAz2
NHa/MifwWWkGCDrWuh2yOyMYdt6vyoLGhQzm2dT8kKEXmHcMDtQuXP0ueqKb9EreoV9Lp/zZawpJ
Do6EGygLEZxh7dS9UrBAyF5wZ/Q9xFY7U0efU44DdXIDOWBVLVD0owBu++hOH66moRALulij8xyb
4YXn/dFs4aZEWKSN2b4XFohPjmIDdSoQ8HI5b0KwK+jJ37OQyxFgx1ECZsmHBDMG9iqlzGeuEfLM
1W0BygU2yLXRbJfK5HK3gUkbqbED1brpXKu6Yt24K0ONBRPFQzHAiiG4956gn9w0WMcDzZMZm3pH
bRHHPc2akbI1dzqLxuLuuwmVxtB4GujfHAcivUXX8Brejkc3DK9qlAEGIeA+ns2jvzEkz15/ota7
QiFcyCA1Go3Tp8u9p2E5psbmpHF+02uQzqCROgKzPjwaFPAo/SgU6S1FKP/eRkW59Tpr2UKs5ren
QT1LT5gtTa2HtO7eGR9wJ2qsj68BP4NG/bRh8lSzbV75JV7ClhPcOg3ZFUeaF0SCNeNXDUNo4UUw
srGFCWJiaTY/mpOaOZyV6R5dsNuUBvCetoN5XSyAtb2qm8/T1LtUCZJjG6cSL5SCxhzNy3zyo0/H
7ieQuwzxVSSov+oc0M8DpDr6moTeIvJuhj7htu4j5a5kSP/FLsuRwobgULQKIhoo6wNgKk7APak1
P6aYse3m02wLxWuDqV97fbLGzVQ/uAll0yyyMtjrTX4k1tchL2EnzDz5ShsbOz4v9wF9Iy1mYArX
0lf3IvKzC7k6nK9Tf7bB+W4TP7qWLT9FFXCqSyUsdncYXjwjWlVN9UYz2rIKFltcm7gjJhVlBK9V
B3XHMrYBf8tvlYsZZNxotbs096+qtby1BcvyTH45OmWDCb0IVnDhkjGS4i318QBn1kBpcDj+giMO
smyOMaGVs401VlS7wkYgtrIZwMRUXWpRXRcFpJL/yGtb5LSB6iRh8AZ2c7hJCk2XxTSwrjzQNa4F
WzH2kQgjuFCxaXJHUfThcjrbjW60RWVvdgRHKVlVkNvayHY30RTR+BTXm9HCCxZQkIbtljMd3q+x
qY5l1vFeRtlHyuEJ8SBcuzUJNHqtQyiz1S6i7C2mHdHNm5CnUY55VlXzmlgKflLJXq2hPi63nU+L
qL2ri2obXNcMfp3BLkI8Y+Lg2E0wTvUebRq1pL2uDbBQNd+zoCp1VvyXJp98DjH5q8jyjy5M72q6
0HeBlzDjOfNHKZ03xV31FOTJMzlgpU9VRJ3dMqKiGDq25FGyxsZh7WOr/anyhL2tqTamzX08UH6w
7iUauCem6p4c4MmD7I0GDfNhccMz+PDqaDOxIqo66RkO5n3HDXM/cGRjG8lmx6+b9zAZeRISwnWT
e4KPG9rPIO513Uc7wtYpbT69AZMveZp5n5Czoi3rMAXmc1I2UM7o46Dugc311NPlzBvCd19GzlOT
b9BC39RbbBLPfTF8tlw0UNnZOQv0oGI5Y4nmU5rTGsu9niSZA9Ez5w5RePmbUXFhG8K8TqNNJoco
mdmWBHJSHyi9t3UL+4CjU6zp+4vWSDu3aEnPHYuszPDGW5JoX4ISqNAxEIj4AZwi+Oiz5b1Y2luq
0LDHsPfGf3+Qbf/Vzs5da5e4CAht+uaM8TSp3pSvflbWcOwm7qWECHFW9/tcYTOOq/AFJ9yFLMLR
hAi/zZL5akjuYT0Ht8kH+hjFbM5CHp6T1P2xUU/KvxcPtll8Eft6DlSC/8/KP6tWPLAcWwtADmEx
H8h/PtTWdLSH/qKVa9/PL4sVfXoWZdzF/CHwm9c+HoEC+b4YfkQhGI3evpMBjfCWywmy46Dn2CwE
DLwVA21TrHMLmtahjMZ+F/HY826KOcEjkV3MMlZHQdssXI9jq09LrGUNdByr47X6y46U2cBARHCd
a8hgbWOb5sER2MyjNNlK47PFLCoN0oyefzM5jBAjQEKvc2j1mH1ilxxs25xa6941yDyp6ZkiVAaD
mcJYiXPfUNYt6Gr0Jqv/ObGzxlYOmsSuvV1b6YPigjJDfFMZlMXShNGQi4xF+cLq5JcxLu5KI7E2
uqlxWqw3OteoMqR1Q1EAa8/HhlsK+FoTbGuT74rI3tY5bFrg9YR87U+AaPc0vW9Yut4kpGYVTY5O
X9wMnfaT2R5aE8u9Fmyk75THoKzu7YYqiE6Ka92MT7k/vvY4V5hLH60ovmmVO8DaxJlMWzPfxq58
GX9xEk01bYHE052WeR2WidHb5Wl1USxu6jk6W6Y2bqT85th6g+OkkG7VVkPHj8BaN8ufjLQ1135a
0zRN+QHHQXq5HVTdwKG3ejCtE5YwVJvGfTUsA+Nz7xET1HCtKiGMlg6n0jHkLoLPz16G5S0kEYZC
AthdiPMKjLGeSYAOstB+4BGO977xMQJ5Tv8CqPApDKKnNHHe6Sbpzr5fRPivAWKwPeRTGR0afmJp
ROM2ILC1dcvuhnP8vddb/m42p+Yu6Pn0MBF9JNnPpe7S1dC3NmbZ2DzTk8YdNeZaaY1gTaPkTLBw
PJfBglBMdzLFOfE/nKHp7+dS1/9/nEvB7dTtnw+mv33PbwdT+1vA0z0wTZ+lB2fP3yjgFvkp32ND
4bhmYJvOX1HAdfcY1v2/PZR633Dqk6Zi2fKXE+vfsx3BfvpfDqUOAr72l3qgwDGb/tkU2tOvmLJA
AzFjYQUdsYYZjpwfIge3GLv6DtiO9pAJlHXKD/CVJdphFmA1G7XnLLHG5wYTGosDd0sHkFrPYfHG
5w+HFE7GouNzQm1CRvYb2MBPL4gIw2DR2A2OCl6ljoqbOjQudXycMGuwtXWk3CFbzkEUsOBSglB2
CZ73+fgERmVicCChEQNrHAP+5JBXT3RwXRUBOCsdZlc61t44wbTrCIAx7orgwZ1QIEMaehgP4EL6
RGtcMvKICV9Ch+bxDuhdfk+BH01eOlhfDdoGQ9K+iPdZUZNp5cNc6yMea96TCPIrpu1jqNP6pPaF
mVEZacVfM/ovLe3phV3qR9cT2k5sujN5e/YuHiDa1LetA8dgdN6aobuz0OyoWK058RNjyKzokMzu
w6CFcOKvsFQKlOPh1kvTeCcEhdazF5/iRcACo2BirppXwq2s3WVOmUlZXL042ztmdVfzAx8ypmQK
dOsHoBzsVcEEseDI2BqU+SmMnVNWAk1yK7g6MSaTBIDz4q/Ym0AakxUehvgXOqiTTT7k/tqsxH1D
WdCmCmyQLulmCrrnujPvKkUvjDcC8fUyIBAZ0pq2I5GL2/EYopQlwMFCr+3V9+2AkLbtb/O86kkW
1c6p081N4DCubi6fwfX0m8IuUyymGh4StsfS6D8IlemtBR1wwC7gpidEaSbxFSNor4Hj7IpshDMv
qUcvEn7CduHxH4E65USGhbKy6b1DkbQ5/dICUy7XqvGuQZZcaDm6Wj11r2UFM27ouazHhNHQUQ44
Dd/+wVL/aFhZhImRIiPTgDVj1D+Hdt41pdglNKgbrTh0VpZCfw0/GsriN/yOjjah821ISJ3VDheh
Y+c/y3HM11HpvsnS4ue3sKhFvbUZevfN8Iq9cNMfxWLv4X7gtKmw0BQ+fA3FGxZO8S8yj18nlz2Y
GBBUjHbigBbe1xW6yyBJgWA+ZnAxziDLH8LcoCUpd58Aii6rjqYjz6QjIqFJ3TLhqpkBeXC82PSw
GPVBYTxY471K8H8A8zGLvZHN5UpC5nAKCMOsGI95aNx5eBiosl4ZHMGzbYifhCN9WeekW+SwpziG
NtTCJmgEgmqLuHIxsDCu09h4anre/362fPb6zV2COaqIuQQHl68r65NB0jKgiIi5B7eekd4vkATC
Tr4jHjwIm3hPUpytsCF5lqBj+Sm1M160bQJsCD5sfIb1bjcV9ve6szAY+SfloW+QR7u1BQ7ScgHU
IcYfQzb0ANph6JbsoGTz3UsszCRGvLa75smYOwBq2BkjWMsI/cu+XFxyV8URN8qyDRvjtQqTd11P
hdb1WLMv5eDPQbop2XKWWEIinLSUE5IJI6okkOi403JQEvO9IQeaZuNdFDh7AWmgaPV/Ylh2cikW
sowBVg8IYmkqdynTAzkfi5bhuHvuA2BMXNkSp6rpI5WMrnEJwgH4d7jx2XhNYa3Jv9ypuJLcGYEe
6cobln7FAm9iNHTuS9PiIGw1b46TI+2XGuQ2cuht2vCctc5pMobrMB/nxQ62uZtyGxzVc4OPiCsg
5zCXBTYao/zoE/cycD/fyCU+uhau68lJ7oti+QHMsV4bQm2WLD+XVbaRfXk3TemuNGiWbrmpeqPY
BvO4qkzQEjkHSgA8c3YwWimgOeUE3ZL+iGoPBC12IEe65kE0dNuSt11L2DORFLTcSfezI/24mtzi
VHacwmc5DtzzJzT+Am9gkcDyEgp1ICKKmzVkcYTCHUx+d9tgN9ux9ttA3Nt38RRyOGFJiLmFz3Dx
3HgAelRCu2K7RM0LC3suuPEVdCLzJmPqjV913jEunOnYDfZ2lGoAVFz/IGcUb2AYDxjz0ftAh2CX
E7veSW/oQuIp4RxZq24xw0N9wv6nlzRUDNgzm1yi8qDhbltqLFu6NApTfNQOAFgpiK0WQwIvJ7Nf
3Hz+9BVmJc/XVEsjul2qiMM4GYEdt+FoU+OEXsdZfOfTGdXTWlHZcIGJ3gJhmM6E+/NNCn2A0Zmo
6BycRFMdOpHeh0Y8nHK8zbw3hAqkDdBO2qh1Fp/CYuBXPw3md5b5hzKt4q1fwgFTk7NcPKTRPTtX
53ZwO/8QV5hd6ewLTvQ4U8YJXHzNDZoypZikVdThNK4wXIViztfgH2Ky2QlpjEnNWx9U/RkDIfb3
5Iat0qPARr/u6AZQfM1dEeMVzKf6mhYTZJ4eWyE9mBflEeTAcRdvub2u87FPcTR8BTXyTK/b9RiZ
yB3jZ/FD7SQyzXGfJTXbriJ3jkXmAfCw02klU+y85pxP9xNU+KYiAZhxMstgxWdF973JBolml12S
qL1NfKPdigIHbOdzyeGgv9qcuMkyYpeFkaW3s+GBefyQG3S+k8Oc9k1CDZ3JAp+5q9pw34m2tDrg
xS7F86iwYAEtDQHoJPEvaYkgyYZ8k5kFeXUMEcxIV+Gbb5WXntLWfuTEgPzQH4qhZ5vWQwqfm1Ow
FO1ZLUb7bGKeK1t1gnLe7lVE9hST2koJdnmQFfYO/vHSjjkfpJzBB89dy4DjZMY/1M3erk+5j1Xu
/H0o/fzYG94h7+IK86TgOrOn8EYnsg9Z0//MpzAC6oWDYITIgCaH9w+pCR/CdBcoi3VDNJ/ANh0C
eyHBnNY2SgtH3rFB7650sjZCGI6qhdLnIPth1iTujJRPdXbr1ezBHYOsBY0a41tMbRICIyJPU4bc
0BNMdO7PPO62ZTbc11x8OGY0xi3RGeoC9xkb53XCZhXd8lIr9gZtcTtL0vEjS0xgpAs1ruRXQXn4
67rCk9yFA3HqrD60Wq3GQUaq0O5ZZg5HmjAvkYewbJCBlEG1XxyKY0uDyjkxX2YDnqfkSDWIcObH
8lmLc8YcPaaSKOEeyLR3E+Aj31POSguESGhw93c2UEu0CFcduUy9/WDOyIBzfBqW6NGry3vD49Y1
yfxRGDjYJaWb/fTqVu1nERlcNp39jrMIL0PgfeGOgSOVjtYdixxobRqfytX+SmU3RZfsR2Cnb7Mq
20fJkt643UTpCY+ShV/kSgQRtBpVfw74uy3vJ8Ea+4Cr2SGpw4JeW8F7orMQChGU6wYUwGLjGC+M
20FbyAHPhNsKV/mckOfUNnPRqy9smiU8Kj3z4UUP2hQRf7m0eNRboPvYjsCfBSMWPW1kj1sfOyXW
9ryLsCvnX742vUOk6vRDb620IX7GGe/gkC+1VT6c6BsLtH1ekjBZWTjqS5z1HQ77rG802OskmJwi
bcFXhnHhHHxb4c0f7HYXS8z67dCehc0dZ9ZG/klb+hNt7hcpHswRf/e6rM1o43QUBAx52m5ScgFS
BwQYIl8tEgMJkfAj0FNvI3WcIFoA2JYkDBJf7u2UaH1K9kBkOMwaXsau1MEEYyKiYELo2viZIrZg
ltecZZ7Vsw8xe/mAwVnus7aMtxP1ENs0MIuNJAmR60gEAjLrNx2TmKS/KxhNHlDyiIoa4Dyp5ZAP
xjDtIx20EDpyQTFttB5IYYipL7WTm/JCEhpp2QWQa6ZDL8uvhAyHrLhdeD25u+SJq/PqjEOKON2c
sp6W34AciGPN96Xj31fkQ6TOiczNZdDBEYsEiUWS5NcD3EK2RJExGTDw8SEndlLjYyMjcfbIo1R4
nlYYT5p1SFYljO3PwrCOAxmWFpc7UF1iLa0OuCjURN12dJht/DoS6QRA1XeBrd8lHTMH9nNkOGtc
hNgmRjZHCzhU7FiIi42O14TkbIifvNLwus/7KganFH0yZM50O3Vk2Ph0BzquM+vgTgb3dlXoME/Q
4n61yPeQUarop6q3xkL0J4JXlnfcfmtSQU3rHmLTO+PoWuW9/O6QHprkcGqDAUAAnTmD9b0kZVRV
87XRsaOA/FGjg0iFRMQOySZZZntwdVhpLgMMUebsnFySTIDWy73S4aaI4F6s405R0/7kWbGPIfB4
E17WpZK35sSFkpGVmslMDWSnUJTfgO2oB6qOchI+BKwiHbWyp7dyIBgT/hrC4rMEF/g3ZFo2u9tK
R7aEDm9NpLjgGCP/W8PDTL4LS+dumIaLrYNfTUwEDH83qXJz/w+/wu+6kONR0/Lf+RUu7+077//X
f/7Hn8Wh377xN3FIfINbA8HGA2CDDmOCcP9NH7K/hagziD2Bb/4lAvy/DbTBN9O2sMcKPst/0ZR+
zw373/AZeJbv+RggtNr07//6of4l/qrv/kJs7/7mz/9UQVGp06rv/u2fLVOrU3/ODaO1B64LvYLg
MtYK6D9/7VvA6ZInpuX7jOIg3M2KySIiJVMuC+4j0b42nfxAB4+O08SUlHEsoytBQUxI150exH/1
D87V8qqEOvT+vLGaERUXcYUqtnGrQG3zZHIuHTEsiJsfLCvrFR7WHVhq7pa+QZ3ZbIZEXEzOUVPx
2kzyqwnsq+1Nr6hrm7Jobjq6rA+Om+FWSHWxb3TsyL4jzz7Q2P7YFjqzGpRYXdW1dH6JjebJm+ab
sNZ9QNar42UHH9YBkOOcMg2CJDXVdmtd/xljYFBzCOF7HMkRzqDnzenCMX6tIgRZXKb9OB2QW9eV
zXLNGOcjsU2P3Zno15E7/kjSPiaR1G/RfJjuHLEzaJ8daKHtFmBl7EUopqWhthLeTdwOn562Ujo4
4XBN5ZFxsiEroC6zgrApVO05UrG93IZm/cajzVuBrjvnc3rNimhd0ZgLLm/b0aCbLP4uAPwZ0qyr
5mZDh9ohFt0WgwEQ6iSlixJOOB57is/6OngwaOotFlBsNPc2FOimjdyZyPkFh61SV/zmdP2GC7h1
WzTXskvePNqAE0G0Zsz2RhRfHF0XbKVENXIahLOxg+SFqt7RLcza+1XwYyjyCvx/e4sOYgE5lARC
uw5pJ7ZU83Pk7mzRWpylry4dxklArIpO46kl1glXUCLyLXQeT7SrEquiBBw2ZcaLpBvZKFFbvHj8
zlt/Y9vVzUiL8qDrlBs9xcBzONSSUTBz5SN7xmtRk8PQXcwFbbLAPo+2rmkOLAqFEkVzs65wdtSk
dr2udc4MUjApZuRMj7Zgkmg1Ue5n3ek66Ni+qZroxQnx81oVtsWZ7ujEVO/jwNYrIKpFvvyx09Ub
Q0TniN2sJ1QZh7F9pI+aQNuGz/UR9xwHltI51Lq6mow8LKjkQ5BOnfGpUwJLJ0lO37Xy/bfIXD4N
UmDrzCJSHucJBg3Ozwlt2XMZXdqcTMWCL3xw2ngDYu8hYc5ZBeCbSGGCOZro36YvlgdMiOgBu6o9
N/bkrpRdsgRJoBwrXeJt6jpvp6LYG+v2yMmc0YmXemfr+m/LpAh87JtHRdB/5dIRPlEyuSaamO/6
jNl4hAC3DwbjuSJus3cHYHKhUNwfdPV4jtt8rWgjV3byxpr9R1dbj2Gk66hcc7ideuV82nppFNBq
TmES9vRp/M7mhQkuD+u9z7Pfj50E+76cV4EuSGc+033Gctk4FB3vaSw/EWWjAIKkJKY+0i2qxVI0
0LveLsZ3GjZ+kHuTq85kiJkKZJM40099fXfzvF+UZExBEEMw0d3uaq6OEwVOIGFTeDWYUyPEDmdC
SHX8q+WO22wInwitQEidaAObUy+C8Od+uug+Gjg9VgWjQHQ0bNqonKV2wI/pgp3ccm9ye2AVi/Mr
npmKqnpnLv5rxc0fqEJeo+nQbdVZzYHO+ZSGH2g/5WhLBi12yT37rFspMVCkYUefEjbjVZ+kNFux
za2G6MZAy0gmO7yd2wQ1PBzsCP2W5X4oCciqLngmxXwbyzD67s3xk9FXJ8fojkrG4yFMEfbUVI7r
jA/TelALsOh2+cWGsGUu7F1nJ9xmMspZsc9nor6IrvlAa1GagoxW7VOYSrUlxA4ieqTWMHNxcUf2
/DUu7pM95ymcht5GwAJzbc1PDTPVtjDs68JnBwqZdzNHgbWpVXbfJy1T5kRTxjj53Nr7B1rQBHAl
WMGqUY+kTUfQogzETWsxw5nB1uwrYxWW4xnRUZdgoRwFZfQzD32IMRUoS5uLaInHaYXbAp0KD+mW
dEVPDp+8Y1A7Ty5h3bUpunI7p/IhL6Jb6Udq3Qkn41pmmT5YCalg800arbs36TPtKAzNqsW/mQvU
HEdi564rtrNzGJmnMkX7GR39pQGNbCgjxNNgsx2rJLrPSzfk6NFTQ8xnlWDIJeiCFvUeIjCs45U1
487gjeT8bZcqg5erbo2OX0pEp7RH7CLi17QyDXEwR8bP2fDu+XCbPIHJZ/RMpRtgiy9VyUAMHqtc
iRmA6QxX5hRYYo/J9qj0KmIkdrLNNODbrEHj5uMsgHpWkEKgzax1trnxsb6YZvTajLiMx9hk4VCT
umgKqNFhNl9EnoF1rtiuwMth29v0RPqLuOUkj+ssHQPzSbTlNizo84RcXR7apt6w/X0j9XdILVKg
bfaznPMbAkLWbqkohcMqnoWoqgGAGw3snpnAJ3sLtdgif88JrONdZry33QfuWfWmngGDGyNXsRo5
H+CQHEbrPlb2k9P0wYqjxgOPqRe5NPI4z+mm9eN3mc/RUWU8JAbZFpDJmnTX+yYSnzWRkQV4cY4T
rQI4AT2YwlT4HOLyWqVYpcwOqPvY9rfC7k/+nPaHrpLWWvkwOarxqV6IhqYJvdo8+8gsi3Y/mg7x
uyp5g3H9c55BvnZL7K+4tPKDlfnYoOa8OtnVRCzayC4Z/MLtHAMviMrQRWylYDZzjkPkPouMEWtR
vGQz6k0QBvFaEGFcA0ixQXmreT204zUYwdk607TFOqCzIqR6W7VRMW0JAFveJru986zo0hsTqzLP
4qEwHPpmzncsVo5OVn2E3EsPeZKdx2aQK6Pu7yenBpE8UzJnY6aQNmXwY2MSvtaI7oilt+miJLkB
hRlR8GNKu2uc4l5ZsjtRG59ONBwtEd06qd9vS9VtbBsTuVv0ig3O8AQ+90GO2dnrip1fm+k5h2HN
HR7Bg75wfFpok3aIbt4XpyEKln2dW8nOHklCB54K1iYzuXAQVQzHfGzLcF8X03Ge0hd/bKlZCSjH
zDu1cjvn6vkIRWI2PpEVD4HMby23vs192iyXMNU0YAmSFCigZ2B1pPvinsgrFLcsPCzhssFg/k5V
GngTKmgLuDkrTDWYxsF8sHZyYCJacFcdjFgMaUAl8dmbYrzj5sjNlxhSW1nbmbEj7OJH2DM7UaFd
qKxZV2GwTzGaEiR9AePk7pI0Q150/UMUjinB3USAW56uVLJaWLIG7vueiwBZ6+LDhuhVulgXd2jU
SpTlvqmdzdyV0Fcwm8RpQB0NvlnevFEUJIjYEE05VYQ09z0lZncIEGftIKQ+EHGr6nji+EPUbhpc
m7W37wetvfvNJ2FMsuJJ8E7tGQNi2cHs6FkToYvxQszxa/Cyr8zUUdSivbaj+ehSsBzDRlt5VZ9v
DRiFtY+dsHTGJ0GjiAiw5k8DQVOl8qckk1/jUAF5r+ynGDED7X7LMKA25D6WTUVjU8V6lq2Uw2hZ
DSwcrGqXme0mC3l7A395GQe/wctVxGsr56+q3NzLNi5gjFjYsMvvqiye2dqDUMAgBe25om4n4X9o
hEyC8VJInvaY+5IQsh50pNsIe5AkoCBm74czdidMg8CW1djvo8D/WRP4y6boNqr8D8PynsoSoL+k
m26d+DPx6mreyWg8sSve1El6bJ3Zu8uT5Tzny63I/MdxYHnHULEnGAO9iyeW6xKsLZbhwfDd28mo
T15IsMJE+4eS+VAu6iPEMxmNs3Po0pScbcEJnzj8rgBtfcvGYaG+viTU67vR3qR9fhNVw8UYZkJW
gktYNthA43y+ALhvNyAPh7URhD9DD1NfrNqrNFm6mICScpftUuMMt24Nt7RDk3Ubv2Pru5y6hQxW
0sU7y8WtWWNMnj1gCXbBbIR3z6znz3yav9IAZueslcUpgkdoZx29MHJR66HMPHojw5vRTI/GwBU3
xITGcyd80dK8JcWTsPkkECr7lIX7jq8OW5xIj3V2N1rYcPtd1/FgMFXyQuDjnLMzpFYHwjNFeB0w
Hl4NvPR266b2bdWYNI/ruyTaLqymCTYE0JNTykjC6rfaRy5VYmxF8MN5ldqy00ccauSrUy604GIe
D0V8U3oJkJGlWlVIVqu6pKsKvxfeH5xbxI6SLW2LumY1e5pmi05mKzrjOzjIZKD9IqjtH8JgqUq7
sdHld0Zl4xCqeJb7fnpSnUG5p0GBxJL/mME42nnwDHDqQmvsOjfYptqM/lgqJU88CVohDXHTs9MV
yzbomy+2XiAIG22YB7JQIOnKKOY9RylYT4VzJYdY7YvAOCZVgpzHEbBdUM15ljuSuoWhk59FxjEa
RY01ZuR8FXNxjPO83LYyvKtharPNTx8bifTHE8uo5dnRkrST+YfRtA/AbAHK9vMPk/BX65BbcDJ4
ru50TxBzXiXMK6sWkj7lJeGdyIzHaRjss8ut5OJUGCT64FHdR8vZH4atZRUfScruizstLsIp3s8e
+LIYeAHy/gvtGZvJC/egPM/p9KMqsq0ym+8AcM8czVp4+HhqKzlnbDI15XakqULvyudw3nZ9fiw9
OhCifsfO55Pf+pWhneLuHACVI8CoFPs5cV9rtrIbyevnkLCJ44Z6rbG6dTggKtkdBMU/feE+qSz5
mWfWtodAE4QdpbO0d5GEFExd28QMNmk/vEzc11JFzY/b8x5hSlgHkSMP5Is+Bs8/Dw6dTvPQn1ID
VE3Ia3O6q3CBkWdz+r2l7BWkw53F2op1vgXbJaB4oojFw9izyfESqiykEl8lcoRfZuckty9T7R9n
pMJKZgQqJw6kCbazrgfAVkQBpNzoDpPanT1k1vrvV/2u8qt67Nuvr/7yLv/1f6JBfdRyblN0+3//
8x9RpPRfI1Ft3vv3P/0Byxs2rPsBp+jDF2UAfOsfX/n/+5f/9PXrv/I0y69/++f3T7aWm5RdYvrR
/40sFzjOf5s/Or7/53+k/8fv+U3KC77pTLuPKocRlI7PP1DZ3jc3tMM/kkl/snqJgOQT9q/AMx1h
8U2/a3net8AUAZ7zEAWOUK39d4l5tv6n/izmhSG9AAJWHsF6y/y1x/Hj/YE1rhb//kc7OjzlGvqC
SIMzLTriAJ364ict2I7OvxbhhC8fv6trBreQG4a9VTYjE353dUtrI/pm07utdqwfiQ89LtI5EzNm
RAjYaep4knpqaX3Xo88Fpsqrs4yfbheeLT8lJ0thSITptVP2K2bHEM5ZEqyWToEBwcrppvQcWpmX
oKuDRYpcIFOTRRymGOEzKWyQDIErNjKrALcogD5Z0D/vovCl0YvGrvVN9s5hlvYYQfUJefLkGCrz
lHbjFpLSW5jX4Z5msRvGAJLcfvoC/xoFR3kX4UfIRd7eEuYzwHmOdzJ7t5Rx31ndrbCmfcl5ym2c
x3aAmwbnIMc+hJXVWLC7O7+ihOYfjQVLbuQZscKHjk2anfTAho5yP2A3KFSrchIbWtofwyLYSQtf
f1NMONjGBYKsPNFicLAbj7yMUgectOegTrBNtOABTVTjdUu2nL6QH6lynv8XeeexHLuSZdl/6TnK
IBxq0JNQCE0ygupyAiMvSWgNOOD4+l7IzurOsrJusxrXJM3ey8crIgD3I/Zee3J95yhx5+gZkQ6J
K9/Jpdl2VrPOLQYrA4K3hDEOkg4MF1P54djVK/TTe8dFwVDuIhRlk11nj5QLz1GV1es8ifAxgFXC
EUcKYo0TRSMOsiNbhYf9y0fv1jv4tH0dUlL226sK+4z+JzS1l1h5a6y74NbH8gMFFRlgmI1U5L64
9Mf4A+ovNZk3q0s+0mja2p282oq6qkSkLPwoZU8tz3o/keCEcaKxLRZTxa3xwfS0/PHiGEBctxyj
XvJR+yQBzIPaz7b7GuMej8aRJ6eLbkSE0XKY/T2WwLqd+aebOuuxap2fzjTAMGvGUfjlofbadyNL
iU5o0/1ILGbpqBeFPGa1GJ0h7B2MeDwUNelPIflm0IXYU9sEoruqDMauFpyxEAUBKBEU2L1qI20U
BBQyX9LxHS3uZ6RJyJSuvGHM1Q6tjduJhh3JTjWH66aOQQoVWtDI+Xts2kD0Qux63Mgj49qiQYk/
G0v4CBvg0HbWFvJC1wUE4fPxaq6x5kV9GmU3PnbSmzZEnsx0HtNJDQg3Rt24KxctRqpu/Pn2Q2w8
WLZHD5ppCzwwf+rn8pg7ztFujXWWEcTnKVgrmU0hkjXCC8LU+hpb50bHDCm+82gBYyT5ER4guJBI
xovAGrFQjG0GdKfBBwN5ra7Nq4YmY5vVFXzl/GIbJnFkPmNgrPsb5j6EoUnvyUwZY0Q19Z+TdEff
JR/CaesD+cY8kvwBGyHXHUVjPM4+2aK48V33ORP8A/qvU104pzFz/LW0e95Kjd1zNr5ycp60lrVA
PzvvBhR8JRdvUzlt0oKldefe0SP9VlZ2KaXL4Ny2Uf5Hp8HI0Vhmz3hC73OCAtCp3p2wvBZT/5D4
S8daM3eL3Ahtv9ylduJsW5FcK84dPCkhOIHiwsJQ4CpS72Za37w8qTcDo7tViTaStJxhmdgQS6KE
uR9SUG0ZTuJ2QtoVtkXA4uKvl7SPYa69Ck9eMyd8Hwn6yauGzzNUN0dPd5odvvRxcZuy+jCqeu8Y
pKrYQ8ljguCwNrd8ToSkM7dgOtlgXwTbsTfFmGxIrNtFmbvNi5r5plZeNTNEtdDgD8mE7UC3RkBT
zB6qVNQMc9+fQLDt7W68pENDayadbzNKyJ1lqdFlCZY++a7xwzlz40nG7BYYZNmucc1VxV8bFc7K
TG3jMlTxJfRDj8o5fmgT71N64RPb9Z0dYlAlYSRI/XyvmWx1fA1iU23o3yKC2oHMLKnY4g7o/0iC
W4F/QCDV+cy60ELUnRVvfPItQZzWoLBs+cMfkXWLJTap5wRjxLDcYuY/TWcZGxQB061mHQ7BmgB5
2vev1GPGoNePqdJvEAAunSMubV//ja34GJYhraLjfdbWdDQbfWMgcu29mudwMfMMHl3vMuFuBVP4
znrCy9oRTkeXy2zsz9TYzHmgpHBW36uu2EXlItHxyycPbPyqIa5lLUuTACVJS2O35bluss8oLG9V
kXxoMTSDrN5rRbjPjYL49gb9gJU+M9H+Nak7Q4e8LKbLK+yV6KGKcOOIksg8JP9j8TCRXBeVwxkI
4nM/10h77JF6zA1CxbDMrLuXONXtvZOIT+WXdAV9/Bn6erMZU2YoKJW5Xib3AtvmQLGY7i2jCBTE
vJ0uhotS4VWAolqlLKn0rJi2HWoF3uHTHKXfulvs44ErrPNol2Yz3BsLD3LZ2cyiOdcDCmrPJ+XG
FNW2jinsDddauXyu61EaLwLC3cp0jHxNKsKyq9d32I73uioh/bd10MbNy6QTCLT8h2uVNPajJ7gW
GYzn3OmczTlmNr37akdYCNH04suCqTGzIs+31rGF46OK63krBDQ96Q/cH8YpS/RtVtkvfdvsya6Z
DpUNxhjgwbsftx9O6ZMlxaufjauZ2PeU6StbG2aqFZQFnbWNl2dXQM6BKllGRpb80y/mIkWuVTEd
tKK8D3bxbJT6tJNlcSy4r09x01C990QIlwI0cWvgMcSoEa+Kwr+Ujf3VxFMOZFEVQdVE1zIGvsDw
8nG2JsSdQGdX1Pbmmn89kXZPakEzFHDX9XDXWuzy6ro+1aq3juTg4nnz1asjF5WVl3gHLwnfTLiS
waRPp7rmMxtRehMJ6J/sMPxJwuRTpJzlObGivdlPe/ARzwj4SY7NPZPsPVUfo9zk0YsAQpdljokH
0QvArsd+wVdOzkO4qKsSy3vQkvknktHRIilgO9TdxUsJxQZKvytMQMGF+w8ehf6R2hLALgtkqgOQ
+F7VkaGGMX03ywjKQyGMrZaRfeWWyypLtwZIucZiZPW+gdsPAaLRnTNw61cGfW0KrbWR/O4qe0Mq
0e6Qzv4JVcdHVcIW0Stk7PNlgPFPZCFHOsF9hRepne064xneNVqJZsJam3DHDabGxzm0rDyBNhsT
GqcOGWwhvdskeAnKRHx7+fgXj8cDxa489dlA8FY0aKiPKQSbUvfYSsUEjCHrRS14b3Tm9Yl4xuR6
r2tspZgxVYK+PnsYWcukHrGWs1vto9xGghJpu8nNH5j54OkLqYWwL5yhtO4g5XHnjKyHQwK+G8w+
HHHfnJbUlD5qVA6NvI66fWvE2nHU6Zdn3nTbFndt0HeT6nkaVAFlKiTEwYkICc5VUGoSX0Eqbwm2
SqxMJ0O2FAOZ9b54qwzRsvqe9ddsUM84r34LZT+nkc6CxZ+edDvOPxkpkC9JMCbiHB9pLxkT3mQj
VDVRl8d+mHw1foQ3T3PdB9dgLzg21VMYYbCznfpei4zlWzH4KzDM6NPNoBfVjT5/J2XUbIQqgZFo
8jrnTbeSsv/k+gBtK4nwwJv5MI3ZvkLFysry3FfOvXK69JxIU27DwXwqNMP9bt3hLIHlDcufs9dq
7LXzA+3QPjTMIEYMlgxAyBMj2ptd5cIt6P8yrP6Jev9Vtuldbwt1Uh2XIxJN/IZVQZHqt+Z1kmAf
gW0Juzjggv3jw6NcYbCZ1y04O1xZOs62LF4bw4S7W5in2fAQQMxu8RzipOtt828m4UK39nRKTNdj
PZC+ehRwmkSjDHaa+bR9mQgdiuAWtCPMXewDsJKr16ay3+cxXIdddY5T++hFpEpn5lPbG4FRNb9W
Pj125gxvHQnWVGZbxMzbcAbqRa3Pk9xHW4p3XivJ6BMfPH4Ek0dxsonwSC7oFxAoOBqGRvgxRgN7
EDPKWtcnXvzQ6MFPSf+PrZroe4ymp7jCGdpXTHF0FVcXxt7OYZQpFWWSpw9hXYynCvtGS8lycsoR
/JRJzrO3qHgZ4s3MbFK9L5b11xIoKOJoN04gx3EZFKhUVnE6NjurKdUJsyuqZhCPBSJEIhzfrLyF
scQUHQUnhvARhHNKLGbmkvNo6+8IG/9WU00y0aRb22YwDir1tp1hmiy7gV3psU/tXvy1uUS2Be3U
drS7Y896nQqxChLPjPfQrVd4p+9sJaCDdecZFy0U06fWong3Eutp7ggAKgeAhvE+x0axQiCIuDSn
HhofBkCZvdacdNUSyMc22fCzNScTEXV2eucMObJh//JB9cSF+e3jY145lfXa0r+ip003g14ZC+qt
W4Mww4IN0svV6cP1ZOioLuz3xojMZzHad4YGaJZDoU6zpsgaz57brKIM1+HSKbKsvKb96/CVUa2w
wULazecV9xQfKStuNIh53YWnepmsMudqsC4g+oi1r85l7CvhdKLNMRNw2Ul37lvw/Nh8K6R9ql16
VC3xV/00U+vyJRNOzWg7mRPYqVqx7hx+KbsLUXErA+bqZ+0u5IKIelhjFYJ5IN+HY/0mhNjO3nCQ
pvMT+nNzRn601Wxi1iGN7wkDN87F0FhgqyS7h7h7524Gjp4w8LUyAVBJLTqVjPBmj3WVjmdTrwGq
4RK7zERio8kli5VUJuxNVAEGBp+5T9Ogn3idjYG8dxtTw5ZJycbKkbvPzkc/ckTphZMdG4qJRnC/
TSLddBZqRvJpLSp34WxIV2Gv281UfrUeSHxXvGxGt2r9VN+oyt4WQ371prjdhAppEA1NUCLxXlVE
QV10kYlV0aaXUGMrFZUYXG2sbPO7N9fPVHc7D75Bx/hQS8ogdXjPDKP/4XmtLxIpRuHioHBRoq/T
gio8SVUgHUzvfn5uDH7H1kcDOLa5tVMx+UBLxsnOdookKKcqP7eangWwDTZsHK+iHp+mmD1X5Kdo
pv2sR2e14NTMpatMmTRXmTA2sWYts1UNwavfA8U2Psg0fbd1VvCYexbTHHUu/HPpOqy8e/0tlHzH
dj08ybi5u772ztGBNF8XZ3seb4by9gi44nXjKfgxiuBz2KWo0m5VCZypxT6LKAnnAnhhvHPFDeG8
v2YP+O6D+t8QNonShbUME61nYyyvMMpOSHJpghrTp5BIAKIps3qNWlh1gAH2Udi8aSOKmByKFnqC
dlvB34ljfHptThXiFk795BZkmE8Z8ODSjRGjt2wzQ1t7Tnhbjl3ppjADEQNgDNzRvP2AKKWH57Nd
25RQPN0Fuit5yxPtsynzW4gxhYBhOGIxc7LQOlqqOcXlxJFO76+52b11kGhNsU7OJ4BConoUWD8v
PhWLDUAp/iedug9ed8b9dv3LZRqiD19EQbi6VG3cY02cZ5eKLs5A5zcgBPgZS3qPcIm2iu106bHH
AgCJ5s3BcAUWbhuaxBp42hXLMZrb7DvruzdNabcuGU5+jJ3Ec/BIZ4fcKff2iLrWm7EHTeceakUS
YnbPi1tsab8IFre1Fd+MHudhE15VjuzF0ypu4pBi0jN+fVHyfLNXjet8R6UF2ag8jt785mNeCIQg
nXZ0i/cQlECDpsbvxUMXms9mNNUbB8wWKz14IXIufvwO4IooWDqUlr5O02beJa4xbJPYuQ2wNaTd
kMxq7nQFj1/riHZI3GtfVt52yobPJGbZlVSCiWG3MzXm725jkMIq+n5DjQmw2aRa+u8w+UaqvQg7
/9/krVXL6LuS/3H2/c+f+ufs2/k3QxcOYlUd0AHYLH69f8pYxb85BEEK3+NfWpziCFz/nQPLD6He
p8jT/5OOFS6Xx4jaM8FwMbK2vP/K7Jup5H8afbtE6eBytnUYcq6z5OP8y+ibVSepgARfrpvMgO1s
cDzILIOkbmPsAtbnafVzmOZG0MArZfLXa+RNAQ2XiFnW1PurCNcxAs52V/GEZmq8+mG2zez4oxDd
VZfmMXb6+1DlNwUjaY1nh+cuE38Qf7MWlqQqJwPb1CJTp95FqM8Ky9gOePxWIzp3bXK/JatFdp+k
+AnnLo3hYuDt3KQh74wcWGsTacBFb2j3zqOf43aiDxycKoCRkuzS2a92QJUgdHSoIUsVf/UNyBG0
vXg9jfrsonI7hpnT7BYgPhUABrwoe7Cm+tEZWOS343C3UXTdKKb8IDGG7GIUnMaZXf2ZR9sG4uO+
LuSJ1FXXmekUPRl/ZfNczCaI7TpfdTL5QMN01CpwRozcd9SLX1ho+2Xweax1/1ufUDSiIoV40eRw
/pqyOxqdSdRCs1CemKaPOt2MSnhLSxJ4pyR7MDvIi96Algj/2oHBB4iSuLmNKnoX3nizC8L+UDEc
kp5RWBeXzP8iBwB3U60RBbzP4cws1HZelEIMVlUMsbUamUapTRcrqazA5xvQUFApwenDcbpPPHGd
03LDSMMI5sobAyfOnw1VPiJqvbl6STbioMMERHgKHLGH6ds0gnEmCdTOMldL6+S1HFLiGmKStqNa
4jEqMdi4jMKq6Q0U2o9DuHZtFIg/pH6mU36w/WwpdesHSPEW6r3wmeGrudJSgbyzzeZ1nMws843k
kXj7Xz0ClJsqhIEWiq6s7r6lUO+VSeoJYm9EILoG9j8mqrlYhE/MQ8wlVk+os6PU3rP7lzJExZxU
/ApG/olgOd1wPG5V6vymHanwZnUdfO6OrLl2hr2nZqwPPV6utW2m4W7sfizSeThSJTg6vf1TScZj
AOWDvs8uuZHB+E50OOVdd3GS6NA4kv1tnuALgY4DTfxmMcoJuL+iwPQRzZpSfJqZ46wz7CZHldnb
zmW2aDNVKar0V0hx7HObIX3a/S1L7702PLAgVGorK8NMPWVuEEfuXSTGA3j8D1PYT+RDBGXNUMpI
jKNLUU3U3XcUdiANer1gMFjUB7G4WLiPV7aR7LM+veTCv0uru+aGe06zfC9nYrzzadO2+nfGT+o9
QeQ9GM1NAvu29fxHNdj5utHnxyyyYAzPBl6oCD00/yClQmsw97/YovlvJISSMc7ezT6ddh4c34le
nM9zfi4Q5VA1bUl6DUTKErrIEc+PaF/W8yKKbasEryrqb139cIRNLDd/dZ2BE97OPpquWVSyMlLu
lwk2GaXmuWqSP5Ls7ia0e5qkrEZj6aV74mH3ccG17Lc4HK1lidzIqN2Jpj3mtQr8gigiVN396D0z
wr5mVNhroH+XvurkpsGzHYkIHq2cHhtXgmUFAT9oH2PH86WP85c7gRftlv2OU/wSyHGNRfvamW6y
zfnDQCIIeb3H99nIA9RBaPcc5i9Ik1AQcBpLbdibaeygQZi3CNSRYDOT/c0IeFwJMfjvbQoBEWGe
c+kGHo7WzQk69NsdyNi/WeKQyVXITWeHxJB0GLOBU0ln3nVmtJX6vM1m8RIOkbXRXATOFgAwtt4H
oAPDpk66V5GaJ4qKoBi138mxNiRWTGsnEwC1TASFWrQbagu3gpnVW90Hr9aMdKOdBQ2cIFwN1uka
cdjDPOuX1vCPopYPsRPvBhUdbMyxa9+hgbWay8zCnb3BdNeNAtTStHV0hqJtacOLSQQSwGWAl9rV
HeAyvLs03mKB+6hy8RgX+VUn2jydp8Af9Iuo5r+UgDuVhFuENMgdKh6HcTobM9KNSF2osvHA+dch
1R6sAf1LiFmh5kiDP1CHw91iREOR9k7ONuOJ/DAXyEkKJDB2e0ZW3IPHSPdFISYiQPhis+QrrNmT
AoHcpGjRur466NICrBwR9snriXVe/u1qTzsjGT14cUuanKfyjTRHg4SCZme6+o+dFJ9LTz6Nw1UX
mLEVHIxV1TJIISkh6Ej/poObmcb1CxkudTj2+xnwMCI0XzW/ZRtZW5EqRknKQ06O9TswasYETdum
uzEqAkGeyyoLQ21tWfDUMg6JKvYvw4hpXpnTX0aS217jmWyz45iOrL4mKFiD9zGYMXq6rqDlLZYh
IM+yXoYEMMDh1RPsbvW+HL0YFNWIkCW1mJKF+XAyPbxagNGMTSTqa5skRDMQJZ+yxMER0Dw2odI2
Xefx2ukYIp3S28hOJ4mGe9Dbibr/7FnPdr2582aNXsDNoUnxOGW63KnKQIBnwiBxMuM4sAhPXftp
6toD6+I/EXvJMYofVLx0+Z1/GXGjBTGyMoZw+YcB1pE0YmtNKZO9Tnb95g1+iGfHiPdNFlqbQfM+
E6Jfc48zx7QtwmZjUKB90WjMRgszEJGYH90kidc1a6vBJhvOp4OWtUO3NEeoTEk0poFj1FaVxp3y
/CbattzD7ntRuFwSd7oukkmr5vaw7QS8B39tYouQFkzrgtd4rZuk2BXkku3SHhxyzffj47apY3GY
B1Jgy8r01tIyb2DCZlLK8CFNySB20aB+QowOY4yOrJidtxT2CB8eAdH2KK9O7v5tR/uRRVDy2JJ1
T2jVAlyozPlSjCESfM3akL5Bcx/zGNdCO+uG+YS285IXED09Vhagz+og7KhYBoccIaO1LrJO/5bm
RPKb76p1wso+87I/M1QugAvjE8FvV5rIX0PHDjtT6JEdRCdvzQjSFrihKZAfR3a2lxYtGrJB1FFV
BKU0/JB2Ha0dDM5w0eA4ZnctdFyM685NGYO/q3XY0BHBxay/ug5JraHWgGgIZrPUJpSwjkNCiagw
sfo0JmdzVVHIjO58sJYaVpPYv31Q2yvWNEGdQLrROZRKD4csJR/5Y3H4NueFua98bimQjgP5Vn32
2M3l71ixxbBK6+pa+clybY/Vy3Tpk+pUO1H41GvhzujEMcLgn4DTR/HYE4UFsrvwIzSe+iPCQ4g8
pnGHEfiozZRKs+z/0A/CZh3d50Rl3z2YQKMCjMMNv8oRsm380H3TqgwF15T8IQJpYMjS5reONpl4
HDwJttaMxJEjW+3sLApaMD9TwQo2rNMvD2EId1tKgzhGV7p4RlalaW4dJ4/4gpn9OQz0WGFqBepq
ZHWb3PZvJVSJtYvxFi4b31tSAlz1UHFNjt1vmgUla8Q4ZUtGButU5eyKm+KkQWYJIhsfA3zOaWfw
4LRZ0exGwxJnobzHAV3dro+AynYMdmWu5ofc8XOG/rAVAIWEZ6cYLAimsHbGSI8uBeju0esf62xZ
fgxTuIsi8P22r6PaIW1GlHO5yWa2pm4igliww58N+eRj11qgstfa9JKHCNbjLgrhsdhRGAW4eltw
KKRghNa7xVsLnoEHIGSgtSqLcJuAExJtuvEIzBa5uWulSVYLSp4JTgJZdPVJG+TRNcNnEiow8JLO
w/zNY5BEFW/1wVAUV1QPK2KOH9nQkBrZPFYIQhfqYMPXjf2nYoDpxdVZt7lR0rr8M+PsklCbYBmc
ALRUDEDbZkVa0w/NkAlWQ0AKLSpcusRLrhp4+y06gSH3i72eZDc2lCQah0hMpvkx95atkhb+bZ2x
3f536Ogtj6b5/9fR7z/bCPPh539s6f/5Y/+npTd9ixacAbW/TAj+NdrFsy2H/wODk2n/g2b97y29
+28grglgtCzhGswD+KH/K2djRIB13XT5WQP37H+lpUfXvGTW/m8T6+H7f/4Pl5kB6TEukjtbN7Gp
mojq/rWnz2IDzFEDfRQhOE16zhS2pz+0QjiE4LCqEjx/6CjgFFjb3BIFcjqyjugn1gVxfQ1jJGel
g74lrLQZ+K6iUWrZi1d995ik+l3DqoKpTt3cMcvwrOSoURJW0mPOfs3ZejaJdSy2k4m8kwL2T6Kz
QEs0A986wV+i8QH9jMsLsMALCs9qDmnjvzSUfYYZLcmTSEK0gedfG3xk42W7hfIYXaHzu1umCK8O
NitG0BJsbCucHYONio7Be2ri+UU5+C1F2T0DIYs3KO3OpIMQVWEAp9Qh9hDoHq3pHHtesvmQsYHo
pxGoouW88UJdGgcvJ+a8co3siqVnhsnGSD/Zf/3CUFaBUNavMfodBpj0V8to9KaZi0/G9fOUpCeZ
jPgFIBUwZC2d8yg6rljPuHkKJo8YAPXGoattnKQ/2jWLDIaOKN4nvLBWQpXTuXl6XgYxS2CsNUwv
Q6ifrZ6jrJswK+Vl8dqGA1s/gV2uLHZccWcr9dazbkKeTv03ko0uvZ2gqfKiZ9tCRUUG+iqHfsz1
RV+lh7ZCWO+/u7UwApPwlnMFBGhnCUorJwd/KFub7FlgXz3QDnIuwitpva/DEixVWsPR5nvhJhLs
Iis6DboY/LP9Bv3Gba7Qj4DA89zq4NeFtc1LgeYxU7fcIETOJgGnhXYkkQAm2C/zATtwX6MWt0qc
aIygkdo1q6mH7uYUXBeROutKbStgBJB7SIhLn6bKe8bjjJsqOzN3SWFk5LvOUpdoMK8u1Qn8Jz3o
WPolPHGitHdFBJs7KR4jCee5YJdhWREVDqOuWf8ec5ogiPGW6e6JPHpTWZhvCLBhfB8HBb4q9JDN
C4v6i3DLgISeu+YR8zPZQM6qLqhF+9XVzoH8xIgc5HmPV+tzsLHWRoNDG490QeChm7XiIy2nd6Ls
GKdJWNvwMzusZO7fzJd/06aBvO2D17KmoHWtQO/1LVJD9trkQteaCfsgT57rGttm4+FYHJuDZr2b
jQXYxhbbik0fY5UAsxcaFgQHYLagM3sOenDANBQe7idPws1iwRz4rfGnGlII5MAg4g7yRW0+yDn7
HrNhl8Bqw8gb/jL2J0Mzap5sdGBbaoX93PTd1psyrnNocrnMuhPX/85w5zcHl0nirOWvXb5muJUq
EnHSfRk+1xNKbMQbzSovxwd6mV80wg8dJf12HM14G6mGQQVWDpgNwNkT4xWQ5wvSQDQQrv6aatXW
mKtD1ctXUmRsqLZ5Bs6pTKhEEPOC7hzMlRmFN2F0gNtKlyUNhvczM7FjlrDiZlKQrodoxu5K0GbT
GaeiszGOxPFPok0H2OC3duyjDbsQbzsoh9vULNxN6cTmRZbDHnLWwZ6qkmkKNYSXpeOHaxTPHWrP
OI1fUt/4ERj3hzzE80tSgIiN5SVY2TVpb9I1wlMl8n7tNf2b1Zg76YZfbTW9+5CPaz/5iIR+GKAS
5coKNwJqHu4me9906meKiovfT1fa0pSU0/nBD41HL87ekhHVW16qTUTpX7eWh8QsPowG+vtKc99S
AMJtTMvfG+bOAg4y1JIJT5FnOyvqvibh3hJbMDagtVOlf5hlynbLd43Aj8GCKTG6ZCoj7Jlb+2w0
LkRiVMLFcrgwISYEVowVoxIaakaLCsMdhUkeZ/Uyh2S0NRzNf4AUndRbwTjgY58zuctCO1+JeviT
u/IaK+Bf5ZhfSw0dm5Po/TYJyzowlP3TxYp+dYieOxR4jBxL0HaYqlf8Lmws2xnr9fRsjh7sXdMd
blMonM8aSfKmN/GQVSkbn4TSEL8uSgYIwQweb5WTvWQIDVBj6LdsphqK6+KqheqxytKHupAvU9M+
TeV8K6rmjqfrOPfPqICwkrb9g1OHQR8TUWl4UsNX3mF8pXd27eS9HAF9ISkdEn2kOFsmQkUtwJWY
V/be5Raf5bCRk38gzOUVrQkvDeSvlaTHzxtYufB3iSOd1bXxbDiLZc71gVmX5hQCVo1QudiS1v1g
lDwglWoPzPpYU6XjWTFgXZHxTqzo1F1lBN3dqV7wVqFbL8p825sA+TK9Y0mM8NrphueuI87dcUJ/
O/jNLa6o8+MBW6xFT8aLRKwAZu7h0CfeB+6/J0ev3oahDaL2UIlu3Raso5EGrmzIDX3d5xsSB3dz
xhS2NewkcDr/BQr9W1v38xq8IuS66T3E2rSLSaOIOjSYkxvt9ILQhbSxJOiEHhJ12zzD23vSaH+o
4i/I2pDSx+WLNjJuLlyf2J/ubyo6hDKTs4GwL7Gx80j1o1avO7v98XPQFlKz/nBskj45Tnw3cf/g
F/JBV0zRqqmqA2WacCQRlpMi/hPPZApXDrthkTdgVm3ZXOoRI9KUTe8NRyWZYQni7jDbuX5y6WI6
MoWuXmrtsgU1pzVaYkqlmQ+xxOsty7eGFFHLtTayMvxN2dvoP3GbtqO7QgczAlIKD0aOKFo63tFs
uxcs5o8gF65eq52mWNybngwtM3H+MJ97h4IEWUljaDJfo26YAR2GtJvkKVFP+BQUAGLjOXqaCHQJ
sqiBdS7cnrhbmg0DWirFTvilWuXC6Y6CTCElxh+HbiQZGULp7T0lte+UVVzDEXAqrWu7rSk5iMO2
0wNdQj4v8RTDJYJhr6MYHsmV3oxwFU4mCUObqOh+NUqGNR/FVi+quzEP5crQuJc0rIZgRngwNVWt
6gZwSD790dJXpwc5Esogc1Lwz1YN3pLo5F7xKuQiJE7J47pqEaTiokemryX4wYEmWR7gQ5uEjq7N
iPGe/G1caZKo4SnQyhQRiD1bMASNW+lr5IZYw8+omzGz/eYuR0pWl1UmULuuZFxsBvrMtzgwvyFK
gLm/aM9GnpEqImDbm5b+CS/mH7kCQVmx9MDU/NiMpSI+HRt4hkCVxQhnlQpPmQ4yfdogCPf3/UCc
LDZjHc28h3nJN85pUsCdLOCAVx2epmTuz3BE8IZI6W8TSbSUrMaPHkjviOhh5Tv+YSighWaIfIbq
IbIqCCKo3EKeaNYGtrHyBh6ewmnTLQs2VK6AO6e66u4qXJr8plxUgAg4crchBCB1QH9MM9m9M9/s
2DRLmok4toyFLLcZGfkR7VKDOcmdj67bRHezgboPDyYB6uLx9o55xlcpm3tt5jcCw3ZlVZzz1nzs
omkjay0mNA+R6NgfaEHgWPFhidCukXSh9bMsjxzj6DnD6WB38dUvAL86yHJI9yjnICqGJ3REQeRk
gW4pKCgVd1DsfTWc9VZDpFoyuwdhow/0yY0k080mM7j664IVSSYHM3ebLmEa6j5Tn1l+neNxr4/N
OINZ0DprLwE50OGob9JYINNZzM9SjAArUcxkozbN3SlyuXURlDWdtosqiecjIq0hzpvz5Hrxpvaa
QHk8vtEoN5HvbgcCnM/NbIMML4uAlvo7ZqXeUNFpkviKSCM/o+j3rYNlxuEXMkmYKPQfySdpC1zG
sf3iQIPzKiJm9VC/tXhJ01ycLbHgfQXqVxsfo8SK27vT1nJ/UCuf3b6liOsAncEBssy3hDokDEOq
BPIApL7QJVT5nCx8OIBuiBfDeKeX6lrRdJAT0X/5tYHCTzW7/8XeeexWjmTR9ouYCJJBN73eSFfe
TggpU6INej/tX+sPeysKZboL6IfXwwd0A9WDqnRKXTLinL332iasYY/7DMBZv9zOk94gT+zNHetK
RAvWsvjkJ1yj8/SzwrMMahHyBF3XwD2wyIRcuVdJV77TCSppsMZbhjjwhf5x7WBOqrv0JWC+mpYg
39Qmd6Ru5tITZMsvt+KZ4GNsEVqpLQ2aBtq78GEacDwWyjnBoQCow35yYo5aVTaeKViz101dUXfS
3FBBdjSt9rYrWpoQxqfFLZFqnfa+4DtF/+bGqhTd8bx2107T9djMQLX54GanQd7CnaDxb5o20tNZ
e+hjHM7LY90TfRJjv3c1p15qT1SbnYxePphTtk6H/NqC8Miyd9glCSmFcgH3xxMHHUSbK9mkUsHW
FnvZq1M8j+VZ9uNw6AkSXowkOS7jsGOl2q2LstslfYORzDv2Mrqh6w8/Rk/osk1uMGFTKFVahzrR
PTABZkA6q4Mq3LncPyvXPlNeiehXQTRNCeeUtIo4RbzvRsw7UObqeoMPaBPxr3W2mvGgAqYQf5FU
2lMKxJe80GUcmicnrC8F4xSPV79W9hysemGdhzQ5cdQA6KlfisX47gTNfRMIVBl/Vi6U8LL8jALF
Dq11vlLHvoU6xLpWAB7vbHWTVPIJDwumwKe5zZ5m8M+sF6gPaUBJrHDx3abJzLWpNT8w+r+rqQiQ
VvriyY75dHhxAdgZgMZg4g6IhrakSYA0A2v+aRj9Xf/b6t9BBPC1GtBoXYDIh7ERSAW2RosUaDE6
zX2IkRNmWZsbpbThQGsNOQ0Ya2UsM2EylIgOSQJX/z4anAP5fQybWrWQDu6DVruX2/HGMsJ3An8t
77xpmyF5tEgffWujZLFq74CbQvi5FryELK2WpL/pJlpBkQxRldZUhFZXEq2zsM0UKznyElVahZna
7pu6BGfNBhLKpA7HxDy/jVZvWm400GXwnWllpzYJgCxa7QkI1NWRRxZbfah0/uIM2v3327rr5CdZ
2PK7+/eY6W/R0b8yqP//5VPxyUi2af8Xl07/M/5ovtq/5Vp//3l/LfX0xg58nCN5P4u/cHMOuDn+
Rw0Ae18TU85fPh3K8KRpBx5BVE/nWvlPfyz15A82fZZk8U+k1LSt/8qnw17x33d6Fr+UCBz+IL6w
pe39fafXFy1wbq5KazESLmTKjPKX0iO7MTA/VBkcqeQytsbJyZpHkZZkx7P2mIXBfRfC4kqPBjB8
LjE3HZZL0V27bnyZqUifKuMQg1wNgk+bmEXe2SPx+Ks2qNZeKg5JdMiN/BflT/T5uv16aZR/zBWr
xbxIg6M/zye7CjYWSkLePQx4LxdxSQW35DmlhzTauNyEqGnHCJ9seGmeGq6UZo/YjveZNTWBcVdH
dKRDXximdYz3k9IVOZeOLbmiqr6VNbEKG4MvDxJYENtF5RPc7pTxHAGkXtpLh9Omr/tjD6eUZSdu
F/GMBrOTrJPGyYMiYt2hlZ2pvEFFF08jl05/dK5zaz9mn1h4IFKQmRK3XDi43IEd6OkFKmIYr7e4
Y7i/cR2zH4KuxMOKsTkpwktEzUHBHaTHFe0RfGkh8ZXbNLhY0DyH5WfPwbJP3DLaZXCmGK29LVLY
0SDXKzYiINJpDCemQXKPCKJWxyWA+6mwqhsOVDzw60Y+54Z6SQb3ULrNY1l467hKqbuJrvuhuxUl
qZ33PjgnFMq4uHK6uwUsVYu9BHz6tzmM5yroD2S7oL2ZD0PIABe8x+IuQInIkj2TpJu/Fewv0Yp5
62bqyydVhsMbV0KIEVI9FZwxbMQQMfzxLNkPgFwoFHmtjFNQRnw/SPR9dWOOmWW5Se2L76caQuIf
O6hv6fCR+3e0C+3T+TGzr+bQwgavuAE8t5j8ycHs/Pw9SdqbJl12Rc13NDev/ZrFGMmSJNonSt6x
3T7aE9vP3r9KOBJmDJ9erODSRhi12feYIaYcHSle4k2LaMweMQEm3RCbcT4A+QIuwZIUPxgYGoPu
Lc9TqPQOh3wdkDLIJSdQS81NdgiK+jpNfi4TveDOPgJFWPkHMeCrZOh3Zn6h8ReL2W2ehDujLHZe
HbM8ai8s92CLmH5FKfFmmsY7nLTcmGD6JvM3m2FByHr58JzlO8gRxIOZgEyuS9Fps8EIEcGSWnuO
dQHARjL8ZA3fSP3tUVYvnvZ+dR8ev6FY7Etm7ZBguQLqZgqZvrZed265+B/nysKqz99fOloPqT1Q
zMFpGGfLrQyaV6ZtqCNl9qtKpV5sFwcvfneT4JvbEFec8JgauyDlyj7ILUr2u2EPt65DZbJYnGc/
M62bIJufYH95dywCCns3UHFkxjYAhfD4vyPqDySq5IXO2fCfj6h1OXy0xd9Up99/1p8HlOTEEqQu
LYv52/tLdXJ+MBg5CFG2gx8hEJwdf6hO7g/Lc4kbWb5NrM9y+U9/HFDOD5gKNphUpCwTedH7b1Qn
9zdGwt9EJ5qjTOA1nIXSNbXR9F+MpIUgi0OLaaDp4xB66nHDUrHfBi47DMBOm7EhhFsV+dEb6GPC
/IPvrRx27siLYw4HgNPNd9chVYkSQpVVIRUUTUfjS3qyMwieDg3OWJ+QHHRzc3LTCvPdXRQ7x/g1
qEnbFo5350ykG7yKR6cLjE9fjBfVjzuzY21Zz1RM5Kwy46XGtE9BpKGcbT/aj3kYHxHmCLdqKuIw
oTtk0RlP+U0KuoKECuk3ImiMQUb1y8F7aqTpcu04c7UelmHn5QWeqMW0YSYj0E+8N3CrUi+FWO5D
Rw1LGrRkGX4qWQXUkUMDIwGzt7vyFPk4J/OYWvoJdGpdAyJgeXVmY3yfT9NuVixJ67bfqnHcWWI4
9XjNLVKXHJrBbRGGJQZ82R5yuIs8/gVAQP9zmaPPwIrVavKna5gOD9XgZkBMHeQv+1JXzTEMSHP6
S/cWDzk+qnQzBMMmqOdtB6GpqiIwW6H4RUP2W27zFQ3KpipsCD9wIdXIMJEHG4kjNKWfZcI8vEp8
FrdiJMpJLtPYdZQvrl17AdQtaYK1hk6tO3Mk94OfEMJY8itU7g0AX/ZToXhpbftiZrCz+qXfRi6D
D1vkgbGtI/0OXnSeWODnmffRKveq4yq2TxpMFiSpDzXbpDffsI9LQGOLjQK5+CVDgGirPezDPY9F
uhqUzwu/nJ96W2lw68xBmeCKa6gKK8tj3MUbmFhcaoxbgTEuM2lm5B5Ore8s1x1C4zhnT74BNMek
ubHO1cGThZamwldMlfR3FsRK2gFmRmbqqPvIgqC3KjbYiYEWijUmq5Otmw/3fU4/bGjRZWZlI98w
t3jv1PDo58NXh/uKqynW+5B9ck3QpUJLgpnIDrxISFuatKB5sLHb7orKjxeE2Ytlhk+1yV+VH9Ki
YGT294yLApi7YAUUJ9NWOvQhFni4LYVFOzMJhZrBrvT1F2fCxvKMor1quvoKo6R5FXKy7MvgaV7K
3RjPlFhBqVXD7YCiNtgxGaTOwqs3X1tobuOCI0qiwtWEd0ZUOa+K74qFqkCngKY3b41qvMKDvCEJ
hg7ARSyjpO6m1FIfSMlilWn1b/Hve9TAAXUypx6Hiobw0MbjvdLCIXk5G3ZTcazRFGe0xRqNMUZr
tNEcFyVBq2kZMgiYh9nDkMZForTQKrk9XXotXlZaxhzRM1kBsIaiWUIbYxA7texpGKPJ5jd4JWk0
X8HTx3RqZ0xnoxNysSEpZIUPVUgjhY+mih/rxZjmBL4uLwQ3u2rSnA7D9txqOXYKUmKhtIKydlxW
A5qtRLsVaLh1uOz8zk+uoJJDYBlxM6Va8s2bCdP8pA2mlkHiCmFY8JxorC3fbERjE7zcldBC8qgl
5c7MqIisHmctNkc517YQ/ZkqinaDOf270dL0iEZN8+EH5P8jqWwWhFrGThSrUAtlu8yCl15L3Tma
Ny6jY6tF8ErL4Sa6eFVSddRqpVyimVP/FW/Kvn9ctJzeoKu76OuUeBOz4kHfmUaOQafEB58Y4rmx
Jm/bUQN2UU3cQJL1Ll7j1+dBC/lxhNOqxlFowD4JraE+2ooFCCFRbV3HCoBPkdfSZK9TbRNgaXs7
ewoSLA4CllXrEEfB6NzH4ZKtpyaCgiHDFEv2eI8jU0EHhXOKL8Fi87+C588Xi81pgy+ApfJAzYJV
FJdMWxuGqn90tdmhWGiuCvA/RCn+HrtOb9JM8lmnqtvVSIaJ8mN+iMnbBJ+mD2Rj7WPdbLSH08LM
GWtXp+cZ60X7PBsMnwnGTxHneLfHeV17QElDywfdgle61pbRcOiuyh5LtvBPGLuP2AkeQ+0xJT9U
a89pUO2d2aLnHRIa34jBgDKiIEJE0B2cgbdoi4OVsYgFD57WxPC3Mx7XcoGYgee1qMf9ggc2j4oL
l9pbH28sZV5b6WKWTXDNtl4BAFcJDzbPAptHTtD7s2eJB4OOhW1hDg9CO3CpwL72seRK7c0lXHpI
uKM6mHaNxD/NmHhtN7kJtau3YkMBzAdLIoZfTLtMWtoDbFUQiQrtC6Y7nn48+aq0Y9jEuASd8jvG
SjwO4lxjLSYDR12oWI7UcacrDzBPH/HDMt994t9uW56LRfCwYlguSPs32sHsZeOGThoKq8z0pyHT
dldjQhAMsug9OKBZAU00c/rBa6r90TSOTN9ma9Oux+kWNr5Du1XPy4P7vMFWzcMXmsGbzeLyDvHW
3Ag82BNe7LFOaQjNwi0RESyxffVc4duW+LcbfNzUkjCq+ePnoC3eru+/87ZZV3i/sxEnHwZiBlrq
BrQ93PWo8NaG8a6aLwhxj22FNo+jXOEsl157qrTVPJ3J1vvafs6enC0sjnQv1Ck9bVJPZovwH3+Y
Jub2LoJth5fdxNOuwb3pbyZ33O4drvcWA85sfFJn32o/PBGbL97zNBond4adVFgv8M5Dr0iIodCH
VFS4HFDjNf1SYrg3sxqHCOQZCwQAwEn16i68aXghom+043evnfspgMOVwMxPh/A21e5+TJi3NSMt
nhNt/M+2rU4CLDoTAB8ROUvAzps3FN1tjV4dMh0imPtLRqjAz/LrLsoOFp0QpGdBBFEfXC04a41A
RxLKtvnlElJA2D1BjNJkDoVPwr4jBvpuE2vATEUimZyDJPAw9BgKSp2BSB3ntSMU0ep0hE1MIicu
kTfVgzD4qEwEKUTp2idTZytMQhYkivK1+1vuQicwFqIYoc5kGBQEcXoNtw5xjVbU15jF0b90kqMn
0jEOjkasUnK/NG/KI8mwzAj9UfBL6jxI5ZFXDnRGJEu8g0toRDGpI/9fjDnYTYRKQCiywCFlAvTj
ozdJUykCKGJqnlw1HfIE1zoBFWPkYzYV9l3R45cqdIrF6CApA8N+Q9h5TQm6uDrxMufAhBpv3tG1
I1cJqZhIx2N6HZQJdWSm1eGZwPUeCx2nscnVwJRv1xH424RTkPi3ucUrcnJb+yvw+xfXXHZwDvRF
Xa3+N+39Oe05rkul6H+e9lb98s9/9P9uMYQxpH/S78Oe90NK05NC2K4gOSgZHn9PDbo/hGd5DHt6
yhI6//fnsOeAxbNs+o60iVC4urPij2FP/vAYDj12mLblwOOw/5thz7PFv28jcRhaJjB4wR9EI/3E
31KDrbPEbluzWncXR125YyUvJKsTnr6ee5zKS7Jf3M1A3XA+LeR1bLBmQW0tWxVZkIUCsbLN6Jk0
3TmESbPpaZwWi5VfUx/sweXQOHdXQ1ul/ezZ08oyittIYluME/FzzKE1zSVLMEMOn71dq0cjoDUM
BImqwPYWB2nwylwaKgLqBi5Uh7lP9dI442vA3DKwE0twDk7AU0dE+NoLmdbmtzoXZ2X4PKZxau2C
cb43hPdWt/yBnUEA2uNRjCa6NGTwy0LtDBJn52Mqtm3xiyvmm7eY2dYpSYetqyxSuwFJUKwUXIel
r17czlXHIHSdM+SxnwMle3QTBGcBdmTHzf8GXhortoxkFhgNhp9dMvs9P8Q17gtyv1dTGCN1wgBV
MEuWVlCzZFm8RYqPMs8eWJqpmvzxWBXrMhtiDhG2NJu0Il8FNMqoyNUtdAlZ3sPiuKtYozvp38St
j5Ry4GRJdy3wvU0R8GqXLZCtKKxQ9pblIQ8d79pykuqumdryHLQ4sonxA7Nrqaxu5peg8EbKKCyC
nbUVIzaBOXJg6qC75PZ16ZFYiUfiZOTD3Y10AvZ56MhG2m0tW1VXXS2ZBzLYOIV27M9ksUBSMGAO
i2sc6p5hwgtvoyDeeTHyLE8G6Jd42hRGco05HgOhN1yJpuqPXoMMFc+xd20bobefcL48Ss6NDWbZ
gHJXUd1aVgfQMB6arW0ECL1kWaaVqNzlUmhfu9txq+NjFhFmYg5F4kdAekAkr0524pg3JPJJS9MT
gJddbXHU3ddGuJUWBbipGF6igKXcPD0QYeS7733TgcW3mSvXZ1iaQIxyZ7yRAs5YJYdL61jmZ6eb
wwosEpzW9IuqSNa7Pqmon+yUvcMD5UJqYX7n4IOmZzstfTNcBwcV3S8VFbjp+MoegkGaoK0Ve9N1
aVgfPSmiOgKX7YKfdTEOXtm58eqP/TeltWJb+5J/ANkpjx2EyNNNVPe0vGR1unVUwE4+S2MPijMK
N+bH+GaAoLXUyPJpLbadR+nZ0Kq7eowkgR+nA8KNG8+Mhp011RhPBji52Xx0KgkLrvIoOQ/re3gx
L1NqvLVo3RVTXDHSZqWpYM4MwTVFhI0ODczhlSHjiy/TlyrDO0dFzV5W0WvgVx+qJn1KGuNCQTuK
Y9y/zxJEKqam9ZB41ZVRBIDnHXoWAnOHFQos7vw+zWWiLaRMblWwcy0zZYkyratU7YwOG+diPFox
xBaosWvPo1B8TlvqSbmO0Ny7gVRJNDlcbqrRPmZOil1k2VkWhrCw/wQtx0bJ4IMyes6ar5pPTDUQ
OwFYGNaiJycE4Skt5OfQLPsuM9QqW6zdbFY3uZxph4Plsp67rt4681mhhEJ8fBRjtEuz+kl6pYSO
2AyHTuJYxUhINzOmU2pRlksAV329OOVXPtBR6Uc80AjECQAbdFKTIgCm1AdGRoQFpT7NXP8gwcwi
p2JrhcyMY9Dgpj6YLJrTDVGJU2+5gG/F0qwH7dGCGB5dy7bQ3LcRfoVrs+Kwguu49nlXKBJO5bz2
xRBvDEN8+Ep+OK6gtZPRcGM6XXYyR+0sgJzciu65noNr/I1Y4HKA17L41WXdGbH6tvHUM5HP17aV
5FLsGQ4Uxo4tzuJnh4ipGRNdY92HMBv/HErQJngW6OjrPGaDeO5ruBfFm2JXVeql1TTJnwSJt4vR
bxwwE3BGeWc3b4Fed1XsvehAvsQ4OU1uWps0Sh+CdLymX06HLIMPQkmf9pDfZXqZFixje1hMMJVJ
7d2qlkFJpdk90VJoeIj97OQmvZybmhEpoLv3w+6cjL6/7iQeSoqBadf02vs0UKeeXV9Sj0y2AbJZ
Kcij9l2x9dgM5npFSB8KwbTcO3isLNyewKuN43o9sll09Yoxgst57bJ1nNg+Cr2GVBDtMGGxmqR2
5IYbIkVuo6bRTARNRHVyxujYV+ajS7nQ1rQ7EGAV2US2F103YGhgG8oYu8vc/uKUwaer16VBCN52
sZ07do8JaG/jpU7zU5su75kR4XErXnFv2Vg6xN5z4ivFVnZRzYOt17RC4QmfkrldWX357acutTim
iYmh30kV8Iw0ObUU5NsoqqBWwm6bjQPeq0Kn2JYDrYOdSE+E17F6+l52sA3jyaTemn70ib8w2R0n
3x/g1RjNqVkaIOljPl+3c/xSez7oJwn03uNN3WbFnciG+3YsAkzX9q/GJeRIqdF2aeJ7ZSVPo60r
cTCxrozev7OBUmIKMX4tFAJNKJkJ9MUswRM0UzQ12ebNkKYnF7L+zlmI7Te+ONIpsld5uxvsiDcZ
BkHHy94TH++dkcMMTSlzJg9Htv4F/eQWA123NXi3kgbnpMXehk0m3MSVe6jMEVJpgsO4iOurEOMp
hP6HNgL/5TUTrUPzZEA8nU4YXLP9BN6GkPinVRhUa5feKnKTa9VdQKKc8crsCuoggxg5yxfhvUVp
HUCcfsWl/bH3wIDljsPEwGbICz/iBT8Or4XdQABrLYkZh4qWeTkChMqgwI9sLtnwi5WpdGcwyuhi
QSKgWAMXz3htdONd6VLJXPBKrakNs/Z9j1+k7s5ZZ962kh+HLZ0Y8RJfVBQEm0XTDGgyg6lpz++G
V8DplU/KHFaWtOnJwcRs9AiGrjU4m2nQchwYN+Jmw1UgeV7zi+dhlpBeBkepu+rG4slM6wPxNJ3p
ZAEVRDvH6D+AHF6ZCaxeFhmY7ukWXPc6MVfJ6BNMJYm+gQ8eEWH7hltQdATB+xIk7ReN4d1tVAq1
bQf9MWXSCWMoVbPlG1ASZ3mOO/s6w9vCbmNk4//RGYT4XA7HRoAAw1nVYFsu91FJhK3M75o0u5s7
77Va0hPJU5oPU/Wa1OE6LaDy+rO7zbrhYgBWWkwLYXU625N5trL+CtQM0CT8132X3nhdnVB9Bv/V
UwG4VWJlDnUaV3VOCYw7DEdUiEczYqcNsZgw5MoiIrqxRQCDLGb8gw92SCSlrI0TQHN3eHr9mlt4
1Ssejx78hMtfeERm/KuTC57hDIyPpNJoC4Y3OBdsMoM5plSnscptN7byAkb+PQw6b8fFD7yn9Trb
9MOyOJvAZJvwguRA3eeEU2HfWvY7skFwmy1cFD3pOA+uYEkYJzQiB4TgbwNKGLgTBVsMYlc2l1u+
atk0245FSbe2G2d8ZS3V7JOIp4yZBtiZ8p/C2HM2Sxk4+4nG880Qx3T4YQu42E5hXauJaI2Qzn72
wH85SX4ukZqTteyz4IA3q7thh5zxQR2iL0Zl961jnb+fljiEGVXiEKhLRRU7vQL8bp1eW8Jtpv6l
eKQ+1L/63wD8xwCsHSrMpf95AL7J/+bF+f1n/D79yh8UKmLGYbb0TFAszMW/T782/8XSsTuX9sdA
Msf+Of3KHwG5N0TOwDWlhWn3r+nX/uHCsPfJKruMviaD8R+8/P+H8kdP66n/mq+zpJY4PcY6zxP8
mh5/vH+VOk0MklPlOPjdXYwTm4aFJ2ipbEpOdU6+dPR4WaiIBB4byOHeqwQ9czVE5cAhzTmFAFy0
/x5ytfnpFLguiZiC4Vw6hyFTJFDiXAM4VWy5+TVHRP8l8gTrzRj/GlTWUbo72McCm/25XqT7MJuD
2McOZd9ZZFlH3BlU2LHnWbuhGLaJJCkz+KW78tzZ5T6WzKfZa5+CWoCd6p+Tab4ReUNtL0cWi12S
LPGhoYVhi099k1LAtyKDzWbddB5tP/yZZQ1NaXHy1eelCwO8/1C9OJmBdSbKxbMMsG9axGM4YCZK
MUtrniI1TnV0slQwnCMsB2vfIgvQDeQYRO3ctYn/CJ7ztUS2vbMJ+RZ9vFE+wEUrA3aG8tRsl8gw
NwHbK2Yp6R/aErpP7KD71Ww1Xd4Om3zIh+uxdw8LmHXN/233meqhwkb2zYCRBgQE1+GIFqtVmHrP
BHXvYJrBVLvLKaEcx6pem435kbfjoK9eK3Mqd5VN4ADo9a7pMBP5BfoDZvwlYDudOvUbl7w3w2CX
OquromGnQBmXtqiM4Sma+mffgmNHvjqnS5549sPoN9aqb6p7UJj4LYrkVpUgzosGMOg6q/P3IUPd
4uCS1INZzaDxqS61gpTuiM58Jnug1kj/fNDSgPGuhoge4GenMMsvomNXOMfUIl0eyTLGitm+iNF2
AJbqlH0LC+QSLro5sCRQjHf/LfLdGJOUeUz8rNiEVs+idol7HGLeKgzrlnQWTSWpguu0jMaxbIO7
oZrgOPA9mKJ0wfw0Pql8Nu95HJ+FEtmHa2X2wRrDcNdDah+xdLuD/EQDoHUsHu5D0zzk4XRbudNV
Es/HgRczndg5fuC3tHEItKRm/e74BKsbNT3YTn90TfcetlkMTym+4vNyN0pn+un7LdcG0O8qF1RK
j/hbqJlB1ZlY8Xuw8qrktpyJVo9VD4ohP9VL+BWMMXIEX/ICohlK72TQLAUEooauKSr0gLAwiGvF
t1QRfDULgdBS+Fczn5ObSU6KI8wrzmXo77FAIJoM+aNMf1phlh1rA+G78px3FWcHYyGghQ5pjgks
bXbFdR38arzl2zaqfVvF3O5c3Fay8dfYs2jEYo9hdzmDBMgAN0Im9dQLBzmw7Qgnm23UfHME4y4M
pNOUlFcAQrinNudBTShKdIV6ROL62jtQpMEigypII483hCBuZDEcfXztdmVsYcW/9Mb0JLleBRMm
Bdf2uCjBEy1bJ11zA7JfqwpmwDjKC+rSrTe39/bQ3I9R9FhLWazDgBKeskf/pyWQNbf/VAr4/Gn9
kFV4EwzC70FzCFI/PaUDkiE4SrZURk7qTeIGmC30hHZrcN+EMpvJS9/bHKo55z1NVtUEirhVrDNi
VKXUfEDlePOngLaYIr0qnRg2l33KSWVVzDimik+Ad+UJBffbV455DzGZ+jLR7+jKJXEAVwtjhA8M
axjeS2AWqM4UN5Ut2YciRFCvnzrveQyjlVmmhI2mzz4E/KPI7FfDzmQqdn2dGRjPCuGpsKtrkxjD
IopTWHH9b8dtGTs38WLcKMjzYImc22LG62hFeXkeqHvsYRYGVQ9kd5YHrlTXpjvT9V0+1u7XSJZp
lQdWSYkf5fN25N7YRXtrdmpPf9zKZHD1ImYxx57p8SlS4PiBswvdADBHal6Vo4ulwm32MWwmfypq
bnwgvfzeXF4itxhIGyNkT8mLV4R3eZj/dOf6Lq3nt9Eb36CqbRO1sKSclmcFG/fOCLoHfxThnjfp
Y9flH1z/FZ9edWsMioiKx+eoEd+JufxapvYh60nhccdzZ3mb05uwHvIsvEGG3owWqpwcpn1bG/Oq
9rDi9AUv4+4rWeRNxPphVU3JV0r3QdRS7V7Z5V6kAZkWo1/1Nl5Soitkb3iDhhJplS3DY13J+DjT
RnKbeOM+CIkl8DYOdz4fLnT/YOuYHSvNJvrAYw4Ggb++VBfv6S1hGw0JllRyGpi2m87fZFW/LyX/
Ep7uoa27qx6Jr1mqvQvyxKODcUmCa15zJz6MoGpoKBPVVTGrHVwuegpZUOQS9HyDot6TAc7D6Dac
y81Yjk89QK1zGNFyScq433otjtbas6Yrb6nHeQUPHIoHKfLtlLIxavHQbhzbw+bZ1O0lc3KIi6Nv
FxuKiue7aSZ/0ClMENrP7iixtQMCWBYa5ljeVSalGpJKpEPskTtsPiYrf3GaNnzxkJhNY95G8fDU
80aaB7keLfk9NOFTuHwIQYdE940DoeAOwH5AxZEe0oY3c3RvHEJTRxPQ7pqyNQA1cz9tgH/Xm3wO
fkaqfEesdolMxskua9md5jpUa1GemFlFeWWN90Zq48VXcGZNprxtm9hfEdD3VRVVX3EzXTgAKa2e
M2MjFXxVfRROcDeucztPgAVCxYA568FOI13KWiO2yXhZIcopTgGwsJfMbj+FmFnHUBk8O9X7aHUs
iEJHbvDfYAAB3cypmbvftpt/+wm6fGq4T7wtWYLSAgnpr+EGgmkl5WaVU6nKyyn4mFl7xkl79qnM
WPFZRi9IeL6KZDkPupSkG93HsHGoVJ2F+St2HcVWicF3DsatXPJtn7WvNmqlb+E8Ji0Skntujnmo
uDPglBWTL7V/59MKjWGlInfaAo/KGFMzAj3MKNKW0aFsInGkAY8zKHFrnBEi2o8VUqtgC8f2EZWF
vHR7cvvyqkvd5eh7nBoiKqtXASR/P5nipjcpAeLqh9/HjYJb6fWEzBVkbnVMUNdNCXoR28Q+d2bs
Tumyh21PMVHcnq043/tQmvCDPRAvuYcYgq5S+IcJHx9yqud+TQNXvbyGHzzL7Mnoa/tqKd1nP2W/
G5flZY4ExSfC/5rc5cqRdTzum65a9mksg5VfkEgz66HaREVQXWDS3C6YZ9dT2c5r7kTAd/hw0Fuc
RtsF8B305O1k5p9hUx2Wiho+i5uVp+KfVexRI9uhydeRxf9RjLhYI5VWKnQ3ON/Lc8Lred1Gi2th
iRq6d28W3McKkZD6TSBKjzPmhDFwzllBg16eAc6T+5KWAZw6dH53XrVXid+cVWr2Z8idT8BQq/Ns
jz+jOHJXRW9YYr3MGdc4COB3lLy15JIxPBneMr8YfplurVyyBmq6/A7DDxwKbm70/UG6KRP9W+SB
eZ1NRXeay6Z+Tn17SwZoDXrgmzYPvGoTXQB3Jo5fR6XeHrw+CPmpHoJDmNjz3f/mzz/mT/YJDpLk
f54/1//8R/7Pf2h4a/J3Ffa3n/n7HOr/EIiwDooqOitEMwbBP1VYC6+tGYC4cqTNIPqvcygwVW3D
hRFjev82h8ofgiYxm3KiAC+ujov8F3MoYvDf51AmUXRYfh/t4rW1fPyvc2gDFMQ36eRet5NjWpSx
e+MuFDWxqVKRMUzT8dE26aOKmtH9ytJOvIYhfO7ALd33inqdg61Uee9mqBamQeEBTbaCYSUauu3A
/Hu0elPem5nTeLspHAIS21SyMAix9AEqO/JG0Rgon6NM4kDbjERMti4d65vaBjoKEu9pZLmYMRPl
7dmlgvG9DIluiNZtf8at6AF+BeGDHVoPRBhX3jSphy6jCKAKcutMWDze5j7sqdpvwq0PrgwSfVod
JDRmco9NefHGYjiEra0OFkcP6bhh280dbr2Ct72I5jfiCrQ99kh1M/WXW2ounQU6uFw3M5QRbuAd
eV8bx6eYhoeKzaAfJVgpK5wcaZPOcmW0VNVUoWmfmnzyjgNGyNVSNRPXxSnlWse9WZWV92q1hGGy
9Fz5znQ9KcBzSpb9vprd8iYbUWbBz5Apo6eE1N8SPE+dAyXSn8b9JPmCyyUX+xyY81Uuu4cooCgN
FQLvnr2wWK9s3CWgsq6KvGpIF1iEd108tv+HvPNYrh05s/UToSKR8NPtLb2fIMhzSNiEBxLA0/eH
091XJQ0UoeG9VwrVjCVybyDzN2t9qyAD4Dx1pOCSQ/2FIIzkgsBJrr7lbvlNYe9A4xRah7em5wtU
PTIB9DBQNwi3+GzN+NespbGze3ky2ZKpNr4n/BEjIfL+pCJJ12OGCk7tJrcg1G+q3NAPVhh/TFZ+
ZaD9CJ2i2Q7oe9ek3T3buWVfZdWfuzkegGM1cZLvyrrVd34dpscp1xWCm5mbX5Vxieqv3Iejk2Ma
9epD3wCWs83uMQDxtW6LPkGYizUTNo+/x2vZfbmZEbznNJdjKd3bJg6GXYvA9hJ0cXFyjX78XRrC
2tk5Xm5uuTfmq/rkCRu/L0PUlZtP7hFLP9L02fmcAPdAXcBicXKzkn5N8TGebTOiic7pSNbhNMF3
qGX1JGxjjllDAS8CJz8cO79MdoCEjO0sLHkSoXEqF8QksV7N2VKlPDlIB89xAyeWgM10Ixoln+tZ
FhTA7OcqhHl30q3FdYmvGRz5UyPwvDPCjh6F8/6W+JR1ilf4mP6JC0LJsGXzs/YrOdwFXX8zV4og
24rgaMI4LyrjwsKvEajtqPFYWmwKodqSE1zxim6CQL87CBDzRBwFRi7XCOSGP3nnNvYpC+mdWxdr
fzUDfStc71z1mIcX1JiDFT/PjeHbqFOHRSiJFxvafjz60vgkEAeiiFJyoyLhHnMrCZlCJGztAVC0
k9IbO9Sfw0jeUo+qksBSFA1LQ1gxtGoxpU7Z4sXEwZuSvVH00V3ksk8uKziOJetUJ1k3kHaQlsXa
oAHzXydKu3NXYuHUFWuDlUvQzDoBV4jKiVXqyMsG5S/4IkTmSbPG2sw+Nugi0MGjOTDDgKnbrvsl
9IrNE976ZampMswEcyvXqY2OkbTQ755x/09b2uBrkJQZXUyUFuacw2Qy9LKjSF6IHsPmucQ2+m/l
Ul74OcwcM4jNVSkca507ebkbrSpc+Y24RtSDM4dV1fvruiW0Gw3W3jOTW6MPj6JlAZgMt2pIH7Uo
H8wmf4ojg9rFHsjTkncxG9q2Bgqb1g1u7pEcvv6Z9PHbsWOmkzmWfTCi9sbHBtylkG/Hko+zfDdd
1lpEXT1mDXF9Rez+xH76FRAzvtXGhOtUa5PnwQQN5T1OBNyRaFm+5qZ+HTK59uwO9XSH5HjCH8Yg
5Gykutp5vhKrIEvYGFLhHKzSh2nkluJHuPYhBFrNZqvob13dfswl7o62dL5igzV/7ElrDz+ZtCyk
JceupgVo414cClW+JcLNX3UKAzVmbmgjNOsLvhnJv01G5F1l+UNO5OYKMCx0j6BjzqKYirgZonzh
nztQMC6ZhhqG8erPyx+z64ui18HK76pINfgm/Md8aqHiAvmFuJT81AFk23oujjZhNyspKCXHoW/O
Zugb12lu/I0Lb/ibM96jbBXTD3pk+6uKkaP85+XX/4VWW4qef2u1XX8uRZXx+D18N0nxr7XVnx/+
n9pK/gWhzpeC18LkH/4/aivzL0Rlpglfz2X2b3l/q62cvxip8x8RSIFH9++ZsFhx2RcIH7Fc4Jgo
iv+T2oqR8z/XVsJmi+BRvbGC4L/B8lf/vbby+tmesAGN62xODm1BbmLGsduPn7XvI23pz6l2DkpX
34Row86ML+wLPuyWJTib+UOvYEn6Q/CmOhvjSpatCcmOtzXK/a3XG8+QdpHGseafJWxU4lVitzhr
NV3JMwwJmc9e0d1AXhK7XFs/VojKacyGPeO4VZm6yMjwa2QcjSPqLt+InFNlVOcsME6JXZ1yp91D
MsEvm6nHMFSPHp28DJoZXq09wwxwNoVlo20eD94sssNoF1tHM19KmE9OgKEbPb84bfI5NP4zTTEl
j2owrE5q3gVYfLOa1W6fTytdk54TClcctENSodIRW3iPFIm2nhG+hLvQ644VUctMKnoNGrlucK2i
sgsbYe4ZnTTrCuks3n7vHkJDu0Hfj6bX0DkreFC/wwwCBcGcSeaoAM819M5q8OITa55TwQxIigR5
mccAoQmYOFKpZfI3mknGqnjN6K2vPh+cmsXAJiPcZwMuXSuaXhfRszYJDs9cfRDjj7Mgc/2crBAR
zAwFfG9lIq9PB/PdGcV18ILXpDQe1GS/WYbDlPLE0uWtTGBvthyAaxVY464bOZ9M32tI6wbsYQ3e
zow50mRs9ht0kVvlVJ9MrMBmIYvkA4D0UymQJdYW48m0rUwGhhETMLBYbCmQdrwkvb6zhgqRVBV9
MBziD3X5IJAr1FHye+pMhqUklCRDAjFV/WhJyRFaPyrXH46WF+0sdpPewREqkd9F0NHWZp0EUFpZ
GuvgdYSsKEar3eZkitStS7w8Gidr1PPBCb1rVyNt9rqi2XiKtS17lpwAy3jrOemHn+nd4KqHLLRh
61WMW5nw0d9+NFoexhq5DFq6rUJQVHZEJcpW3AiNEJDUOsTUrrW2dUT+CfFvuT0+clvbO9wWd0Vg
bmxQpqt2il5lbnx0GfgWH1xTk8/3vDk7Kxg3htt+ZlY1HPCbNfAtG2OfBP09O8bkEg5scFBQFEdz
toNLD2sbEX55zUp1mpRf3FegHtbQPharHSRlo3fGTdAke0qIr7gABF46bbvOK2s+ejP3fjjhoHUi
SBdBFj/n0keKbiEv78xfWZ63BKJOHVFPyV2uaYnYRyCsdPr6EDXywbWZSkAunpRzrv4MkTuj3U2F
YlHvk7RZ9mKL5fPgJ8gKBzciVpbfcZcvstZoAWbNv2QmLsQ8/5Ce/MIrH+28EBaL4uWPW76eQoZy
Vyozwh+Yk9nm1DVQ5eITItMGzqOLCjZC2YYIFvEBuItAk0is5rsgdDAFZty0hNvhGXc9FmbBdHA5
XnaRVbwwdZvWuZvmzDyt24RfEMFayrxClhve5ks5WsbKq40Lbut9ESzO9EHujIHQ9SYh6MeojQOV
yG1cdPY5IHQ6ysNDNOUPRtU8ZH3bsbXI4X7O1qo0UN9bnkJNbOnbIqjRvkbT06ybL9vpXzsoWobF
IxXToawbJPvxjJSgrJ1zghEwTpN9rufPwIkuulXPWg/8znQusXKo46pzbRh71D/fevDfo7jcoyIZ
zl6PlYlzluQsQnpVV57R4u+0IV9jlQBdb701pqZ3uxozoj0REpe9fzJmJY9Ng8Z1CW1jXUaLlRFk
BlGcKU7iGauWBLlRyPySSdo6oSfvFInwtYxayAYzSTtlokki8gcI7C4Qca96siKyvYy+szZQOstV
MznepbJD5Iz0eTK1dz6buA3k7q/SBMhiGoxE2ctNDGHj+znzLkCt7R20muTgBovmc5hr4I2O9ThG
LDIXXDiNZIX4EAZRrLgWEC6iNDPUM2CEF1FWP6njHgwZ3DaLWY86a11E1Z2/BF231Yvny9uarqFv
iD+p1AkxJXwfv4EeUxWfOaLBDfEnZ6QpHKUl/ZLcs4t1VkKgHbJYuua0XXzJouVTHJKx2LTYXa5G
W3NQxdZ20s2DGUWnKY9vQ4fEFRMP+0ZYtb4Gwdhv0LV53F71JUP44s7FB2D9b38ef6YWCc5QYs8H
0lrLVGFtCZu1todbOfJgJ95UIV6q0/1ksR+avW7TOc6uLthbERTejPNlzsk3DRSgPG36xXXQ8AyG
+Travbj0HuqzrIXp3vVRusAvg1vLtBkz4Grd12atTjT6AOGmjPLT6dkalP2Tl/vnOElfHCpzXav3
lAyVM+mySI04jHUcj1swi8/ER2Bq7eMHUxBjQJDsoQQxQtPA/hN1FnvgxEVExeOHUL6KX/E77hyJ
qhuh44/OcIZZwkJEGwdP7H/OUzY/uSJeOvtRrE1JEDWfFCectPNltDOCdVQkVJdks4IlsyBFB9Oq
o/uAKjLts9gqdro03CdbxHwBrXU0gOaRTHmolHFb1ObWbb1DIJARyuJYWv2O1F3+EEbIZDMbTNdP
yUCgNUVN7JtXlcVbMhi+VdTvJxI6pE0Kpe1skm56GnILVhjWr6GLXu0y69fQKNm+kCO38fKBk9+L
BDP7GVmUadZ7YS6I4ToceReCgwhljRyILMhf3lDthDt8O0icsL+vSy2e28i8TAnuAJ5jiVbaCONz
GNeELRT1cADP7ZDrOJxzwkYOuV0+4zQm8zw0CEXIdOptgH+/RlGVQelFXJpAmpsNYyGZBIaxrWT3
6i0eagsh+aGvhHetLRNOlXpk6L7BzvsiFRS6PCK3GtvPxtLcrG4A+RadHDSxNZFoIEMWV2Zjw4HI
cql3EN4OzWyYGMp4nDGUbWBwnTv4VRB4ASONnLAhpNUa5FxYIJoL+EqrpiJfAsw+jeQ2n9STTD0E
JT0f1yRvZdkHd2Dk+13RKp4UMtqO4IqtHaRSykXIoqjseTBXYzBjUtT61vPwlI/huCz7bnM8QmDs
WSG5HlM8ab+bmeASxTvsJnBw8Y2iTZjKU2xwzk9N9Lu1B/KoSXj04xsMzHuuhkPMzHGHfyxC8JkT
AiW659g33rT6GTpNQlqHkTPTPzPn/1jaxAxgt7RQl9fOLSuDzdjJ5w5e1FT4D6I27vGFUFLhhwgD
MkAE5tXxiO3zivH7mIxms5YN8F+rtR4krxjheD7VYfkRqe4aNra+a9PwlBUoqQ1zMLYufjsyfMMI
/lLm69tQVu090uD2ZPYC/owBACaSfXArCr3xi449PtnvdjLcdXPTnYDCbnnrDxOGeDCddfpCwxJd
9ZICjywm2Pd+cQfz7GCGgipJWCT7Dpe4KR8TVl2VVJcpwtnAOgL/omTlYe3NBCdvWTNLYvaYtSn5
Gfl6jtTRzR2BxtBcR759DRMymP0weU5Rj0KcmPFwxJ8WEvI8winY9fI5kxOUYYz8bMlQ5c/dh5yX
lpccnN7ETO3UF/CnpzCfb+M82VtzcE/tiInSNtZVydCkrfIrmvpjQ3h0FUyQDd2fTgXHEW13oWZ8
bPJRIi6HwBMzM0uhXLHXdE5AkAGGp8TRBoly74LStzdAsKlyg6DfNmBuaBhaU72mYByffZOKaUpA
4YaCtAG8IcI8aCsg6NZJq32aJPYRi56FktipTnZreUAN8HsOsiLUMI2DO7eqfg2YKY4+Y8S3PDTS
KzOjG13Y3tkiWnBXNZO1d/ny2N2HgXX2xoX8mCgmcQUDwBvf1FQRGC5WkTm8+kFWXhyfjM4pqH7X
U/eSVGnAYha18CzL6sOesc0N0Rl7dL0qXTZ+Yzwfna57tRPGGzOLIIzcycGp2wNxUsXOxsXvadvb
0ZM9Gwo0chu4D3QBJ9X98srPyXzuk9o+DBOshsD5+f9ivmD58t/PF5in/ctU4b9/5P8oByV6PJhb
4FCWSL1/+ObkX4haJM4y2/uzNgGK/7+QFI9IPSEFY28C8P55Y+P+BdnYDYi3ADzn+swi/oONDdSv
ZWzwd0oK/H9WP5brUSqws/kzdvgbJUUG3IuhVzrr0oRfVJvhw/QHf150GxX7z+hpH+MpJEG98Lex
Qnles6cNFMackTlt2/XvA1zsieI1bKILtB4ssVzxXfCYivoUZzbgHpKUWuZ2/fzMtOToNKCXA/tK
3u21d4uGajX/KSUQaUOQ6dmq74ZVF8qf7lfQBCwOoJxOAZ12O/jTm0rExci928Eim89REj1MFJMy
BAyWwaxzpdtGUq9CZxVlC0DLH7Z2oe5o6G4Gm4Z2GjEVEQSQrr3ZODgI94ysvLXaDMN1wK1v3iiP
qFrsFr+VOadbe+hOBZueEFWwSbnJVsgJN7RfWMRx42HVLh5RjgGDJCRrxOpnaki5iRxwhYThaaij
u5Tr/UJHdTLtGkWTmbUHO1mgHOV4gEl89doEWmekHzxdPiEKPzNgBs6V7queoE6cT7ibvATEcY4a
0k1+1yCrlYESP9EbEZbIIMR9ZMQvoYPv2VFUN4RIm/LZccOOrOD0zLqCc33c1CQXrNEp7EIJvwAk
+S7RhndlcQ/sbN7Srp76EMVmRC04Nywpykr4W9/NPtmdPMfLbxNDzXLs0X4XTfmlY0WhAoGNU5CM
HJFS9WRJCX9dIGpOJHY/t7YORCyPawMhBZMPKQEMpteyIy/U1N2GYp6M2R6br0Vui5umxzGq1gZ5
TlafERIjp5qNeb5xGhcFk/MdFoimUJMCvs2qV41hXIwOq48RXzTzdnfle6B7bGmfbRyNjzQUqJ/Q
QZHQFxICT+TxerJS8Cldv5rN5NljxYPSYW/1I3s9FhmhthmPOxupACfb3KuON783JSnb9uifEBPw
5EvnUFbI1MYi/bIFOvYish/1Yl+wwM04oEauQZ18xMNkU2KqdTTYv+KGtjuosss8ZxBTyl0D6M6y
1S9fFFs29ViqZmMA4Q1IcoTQsXPdkrxyzz4OkrY6AKYTUQ8t8Aoa4GgX1aTd5p7JeyeCYW1a9kNt
gTPj/kDmZapnWxRfogVHJI2jK92nrlJXMrJpfxgKMv2vnp1OfLkGzQy65rfcQ6qHqJyWAMRMJ2S5
nxtekDEEQM8AlGQIsHEydtdqDNt9Y0LoCbHZ2F37TmzMr6hk7lLk17kNwUvTOpdEKR19u4zWk9Zi
T94L3peoUNs48I5BLh4onZcx+69mIdrmQrwVwvg2F0KE0XUvw2xd1ax32hluZzgRJvHM3YzsLQ17
wsRLWBHjXbMkZI7pKeHE4/qvXssewAXg75VNiCZn6A7g2bmPBiLBEqishtKr0HBwicWYj5poNI+j
aR/6rkX0MbnItex0XDlAanHi+vdFyLrTdIhNS5h7jVQFYz3de117cOaZBEPUjgpSk4WSs1Pj2jFo
ROeq572Jym3QEdlRJTfVOG/apn/0/EW6gfCXUJBgxar80wqNtxQHWhln+7CkLDe6x2yxeAVG9OPr
FuIheVdYce5VLckQ9zgzbCinDd5jWZhY7wKIJdBmRo2gyOk43Dx5ALJzdJatsOfc5+4IbM4zdk04
fieVSWq2KBeooroxXf6cbB6nlTGOR5kzMBga55xiMoxmechKfauAkVAaHZIe+0tI2HA83kRgmNe1
K57SbN7nVf7u4D0BwXZZjDks/dHJOeCaggG/J3SkOH6qLH2aDHzQDroANaIbD93PtsweRmKAq3k5
reEstTnBUXb9kw4KZVy7nyIir6ClvKg4RlrNTNjiNeunG506GLFGnmPtEE6VOdi4/fHBd+SDXYzv
5ehc6zgat1xTJ9dP2AvTpPZtfzNoAqqZ0YVngpufMcMRhtzZPx3jNwY+/r7oh7VVEqLBD9X07ikd
LqLx9YAosFh2tbmHGjkMn8KMbhjJmrNpsMds8MxBlyz0dzX79dofURtaE5Wb2Z30KK+F4ZzxrN+g
k7yJu+bQSVjAkrVXFFtYHdnUod+rYlx3423YQw7r+ssQEX5RB4iJldgMKQwNF3DHWO61Wb3UHvlT
cngMiXMZpXnRDb+4xAsLev9Wj9EpE/0tg8JDm3aPaWReaSPep0GxA0MOYHqvWd/8wCy50Y3xmXPC
8/kZMP0H2z0Eg94pSZPFOvvYWtOubcLvhGGlmMg1U2J8MgvVbnwywQ2DcJzY4IhqYkZ9AVJwcZJB
eUoXQXfQ/3R4uUMLhsukazRSpYswoftosOcSlza4IGimYynRJFXwQttBH1IcWDpsz4qBmif0tUSF
nA24EmHFAbQEY7Y8VuU4sfB0qCkmlT0VJnzgFJUtKSCv8YABAjRkbNRPCqWaH42AzYnLI+fkpmqg
seAkZINy28EYz0ENGkm9Bl2IO1gBUAfnTGyay8k/vzbLjMlW3zJPX/FYRrt8Wqb4IW21V/PWWfJP
cD2b2yL65SPgtH3rioBXoqaEzBzab/QhBHtX6s51hwdy3B/5jMJVLVDwO6HFVbf489iI3w2ZzUw9
eazzdgvZH7mLjba0gzgiZz4lXJ2rCuwTEhYu5M5iEZo4PtiuMgPqFHx4fglMzLmGnijJZfGenEmd
4wGfgljmqfCuIyfcLqm4edENW0JtLzN2JzIzxycmpbeBIQ+R0e5rtNyyje94DR6Twntp0+S9yqAr
ufV+JGne4QcR0R3TOCcaxXuMJNVbWJ+TJQyxTfuLJ8tfWNfWbo+1FKAVzu1sIzQtLNExaBtasCmU
w7vexdSHCgcf3nTrADta42rhFXVrsu4d/RpazjbLpl1PBpHbu08JrnVzuEsQA7SNcRfpYCcSSYCu
uYfAzHumtrpgl5IM75nMhm0A8CG2xzP38Xusp+OcoCZx1Jb13a+hnxh/4o3XPb9f5258Ro/wWEqm
/v1w1g0jRqPQzLmXgY2HyZDVfHlLXvp5oHLN84zH20OmOok9MevHKorIj0ke6d5OQVe/SjIYWTRg
AGdMsFJJgyeSgsDmGAkNfGelJnGdIxiI1hRhMVfuA7jeR98KsLLbIUkkA4S0PCop7CbV7U1TvPUl
t5Ew+ucIa0Iwps8mtrje8w7lhIDIN7clfhQCKj5kb/drQzRHi1xa9tXJByOQFQMlpqOV360sz3g3
6vHZg71GxZlDMyz9HXHT0anzmiuBDfvQro8osDgZRY3qtefnBbFXqz6cllm4twmr8WMIHC60+oVB
zNaIwSRl2rrvGa4UOP3mIMbJJnAtRJALPRMHZW9/FRHr6sj7LGBrrJIwG0gptR5q7Arr2pk+LPQ9
lpuenGGEyWqVb0SJvlYoHMmmoipzxj2jE5bj0M5xiba/EcDtYsFibg4hBbRfAePcpkjJZwUxP04e
kUSF3AAvXEZ0H3g96g1yi7dIBaDCK5Sx0RtLRErx2QFWNwYvZc0XH4+CqMAFyQ+pm8CyVZdLsZ+M
7ift29/g0G+IcOWWzDit58p9tnrThbBYfDlw5mAXtZBobfyXdsRYkIyKEm1JVrZ4Rcb7uG3vhM3D
LesTl8qxtvW5c7mCepduIc+cW4RwbIEm4pFaqAKRTyrI3CSAJIevVmZk88QRpzHCMFBHG533N4Fp
V9um9x4Ct3sgAALikLWtdHrb4HrpckKiJ/FdGz78gVpX24Th0oJkPLUZe0rlv+d9fw379JkUOJ6P
pLzBL3Z2otRdtWZ1wAZNDlZ7nEy2CaRPbVVV7Js4P8vBWhM2soFwznRwhjkVwsgq0V2lLUuW3r0t
/YwXLBYH6bdHNOpq1RjeTo3kVXtB9dQ6sN1TWBv+6OEon256ahZLcPiUS9Lu8KvmjWM/SCSm423D
RbcnfPDtXbDpg+bTsfNzXdj+JtapyYuohiMjlU8jyyk7EEEi63B/yyoHT5jm7i4X1iP7tWe0ITcs
ZMiIHMxdkAP41cA2p0QcxrhXa1KzCKgqGcFkD4nyPhmJ3ljl+DG37JE8MPZhUn11iV1SgGk0ccGG
fQ0weAACh7wmu9dCuKdi5sbYJC5NC6XPBXMNGgO3uQeQr7HXiZssrKNwN3nu/ezP/TI6fbaJl12Z
kil35DikMTMMWjT7JLbuR16wrkehH+niVxUMexYXLmsdrh96Bh0M9yMxgVDs0wcRFUAv/EuM+zaG
IlKUALgpRfez1xwi2Tw51Yg9q5A7ygZEK+OOmNV6VRHeuK4kkdKEQ9JWyHdn9twtRlVsuTwX1kCI
aZ04H2ZVodHpSgwrg3n1OqwRbIi+iOrbOHSbopzO5ONsJis6CU/7q2yc8MIC4fbq+cBy/ZIb/lNS
Lx1Jd6ntmLLJICYk6wdaPNRW1CprRtUeDorpjPeKYV6OajydXhYkw1wuWOA52hPm/IC88kvmwzoA
0FeI7t7ySVyNnF2v7O/Wdm6yxGYgN9FTLMImX8W3CYWnaWXPTqUxiLhdd9Cms4fAh7igJ2Fvct9T
139Csf9R+vGXrbqnjvTpO8POcTV0h0RAytf+yNtL2aHCgfuUQ3gdRimZcg0P4EDok2u7v1rhxcfG
sA4RiWyVcnZdMwFsVl+zEZ5kyTIoNNOQK6Y9ak9+yBEepIcaEQ7CkppSMAJHoI0SwZluvTS+qtrl
L4D2IVKgE0b7bhC1swnoONaWz/dDsOLEl1iNG8rwdN22w86eyUiaLPkdZZiIaUIOqlTk6ggqLeTo
v1p4h4E5kYZkBfF5Dg2ST3z17Cw3GZNhwB5JcGoEJPZ4GUcWxgQSXAvcWyOT3p6MxCqyES1YO2LJ
MDDW3OiQSeJdYKMowHhdtOKOuNDn6I9rkvM8GKZNpqz7FNYL81hgPcymfzhP3ohDJbmLpr2K2/dI
kWCEqwzhlPnhY6/qFbetG+G/yfkrUfoH6DLKh6Rpp01h6+CAveKOA2tfAEyskfruzMxOd4lfMNFF
4GJMDtOIND659Ah1B/kcWNoN1lhcbhFefDN6NHv5kJjhoZ4TYuJDdRIlxq+qb++82HyrLXXWuGRs
00KEZe87G3/UYiTYNab9i1L7OuoaO00Q/Pbj4gW9fL6oG2hqps/Ja97qhocQhS0+isZct4ORr038
PZ6FCQovyKyKmSKWeEBNPpwgm64pI3fT9hbZ4fXOj3HZJYiMieaYr0nf/aZWUfyNCe5GnnPLgdmu
VMb6tCjANxBbTM4IlzpmoL51A9YnUAFJQzJp7OoLfjD3WLg8yezWvqB00RcYP8htCYbjnuziM2zb
37oVBy/vbysfgqucu4Mr1VkNAHaECZTPWAgqIVPwo9NzUMW1ca5QtWzLhWIJZRIulUWWTZU+Cmvi
CKywDnkVEd+eDuCdJ+2TFRJWZ2BiT2u2PE7yELnO9+xZ8S5sF+cNmoEL3uFVDIViPWOpMXwTyA7+
/JkDCZpJ/d6a6WM8M6tirMSaZ7DmrYt9zpyTY0OKzSrig17JEimzsTiljBmzVZUv2zvv3sqKahtW
XF2Wj7wHiQ6jkzH+SmJCEp2Qkh0QHXZCKclkW3LN4Z3krLAuBDEQXEXiJjg78zL4A6tX80D4Nl9h
Lb59JLNoUj2SjTDSrq0oyvYFxMRN4yW8hWZ/MbU6DHbymeQNwtslV8Rhpcu+DxgRmeZtc+unyZ0V
dnt0XgkGnuosg/49pVYaNbVUGQz9zvCSFw/v7GoYojeBFnkrG+9pNHS2ixpB+aiQU1lSA4H4k+nG
RbeGuX03ttkNuYN4YiD84F2h9GzDHwk6op0QnRYjJui2sy5oe2OEs6gucHS3YfpY+oQBhB5ay7rt
9pokFDyaYBAjqK8LiqB1TH9V9218xICDdiUv975onqsiwv1UYdPOi+LLKAmLBl2PFBLOjZ7HXRHz
ufJGv8doq9bCv2/rHZAZ/r2s20me3rls2grJJ8ng4MZvcQX36bF3zXuJAyf08ldhRpsWmfJ/vqP4
fzaUxHTdf7vJ2JCs9C+bjP/+kX9sMsgWDnzfDmwfAh8qyP/xnsi/fBvQQeAhjbTBIfyNAGj/5eG3
dnGqUK3Z0sQE878EQBgIeCKX7QMhsDTM/xEB0A5YpPx9kcEKxceQwv/4pbkBySz+J31kwiQThwZs
P3Ouvb3Es5TPmb5nU7z4mMzgh4jLdYLDCYlx/eIr3Z3cxf5kR2AC/T+WqF6aJzj3jB0sO7+3FutU
I7AshIudqlZGsY0qLFYqDgD7LLarZkAAuo4XM1bSzb/KxZ41K4f0w5AQoMW6RSo6BLLl/6JafF3t
t991YH3xfJWTBdnEsO7tEHbWH1MYafPJAj7qPgT5icy5ubBhhZTL4BAxALjyYkPscX5seyW3Cdaz
fM7DG2qcX9rBJjvxciirhtOJvprdhcC+Zpgl+kkMbUS8WcgYF5ebscRjuhjfSvy6N0Ffm8dsscYZ
y5DVtRe/XD4iXOiM7zq34KnjqWsbYreAlJJxgt1O8PI+Kxx4JhbBTeW539Mfdx7XjY94bLhrce4J
e3gMcPL1ldq3PcOVxeIX4PWr/oxMcf9VhsegDT9gFxQ00+rGWXyCi2HQXMY8w2IinHATtvY07VmF
lm/BYjXsF9PhlNUXsmmKPby4ApM0A59xMSmGuBWNP77FerEw6hiui7PYGis4v3IxOrI/zwhlRb7I
BHagYUi+sPCxX8IhWTVdtpvb7ojS7tACgZ+BdA+4KjU8nskbtrimeYz+GC+NVP4mJRWRuHafWEVw
dEpxThRqQW/ALNCmrLFMszuPuDotKPhVjfozw+/ZK4YIXj01Jw8vqDDL18Gun2VYvFTTfAy1fy+V
2lOGMxckJwO3IFk51jz2O+Es63U6FqrXn24ZCcl4eHNS/WyHYCtrvk4jeQ1rtmkso+qr7Jy3AefX
kcfgJw2aaq3D3oQyEDhISkMf+Da0A+V9zH7eQXHyD9MgieLsPNQPUEIa9vvQqrpbGNOCRY25z8Lh
Mkzj3lRY7Ad9ZOV4SC3/0gDYqPL+6vGXRMAOIBzd4DZm/VL0As6jf+cnbAqbir5DBQs1zAA0qfys
fzNCyz0MhWvs2/BXO1sUCHQ9deoR4sL1pME91pN57Nz8DpEavGyHFjy1xHGenGvHS0GNnKxaIz6R
qHmdZHYuwGPBbF+DxNjnEcCDxthIl9xalxYgj+vXCuIiUEWHssG6ScrsjVcWUR9Ss8wdMXWEJN+m
RnZPA3QkKujD8QLiFN+6mHEWUoAdlhXEWm6OZsONtg6bElGaB0t/85VcarMpNpO/FeSSRhcrMyV5
a8y1k4O5iJ5dVolw1ccjru5FFtR8VpIhjTlgd27T6KRJkEBrbAj2B5ve5lGZivHFJ+BmwwwdHlNQ
/hd7Z7IjO5Jm51dp9J4lzjQKaC3c6VOER4THPGyIiHvjGmcaRyP5KtrpVbTRY+ljVqoqKxstoJYt
aFEJVBZuRVwfjPb/5zvnHLoJhtUiJ401IkZcJ1j9HZTfUq9X9mm8a1KYzL6sruOpw8SAHKMNqtKX
bo+2dosYCZBFdIE3kdpRewHFqKPF3Gq/+fQaBECCYy+ubdIY55QRlt7QqyzLLkQJvqR5R08t+fU2
VGon7fHorQn1IZ8PaLoBTwmnKrSY/Gpkcdek8sbs4YurgL8Hs0m9cySlN7lj442pMGxP8Mbx0FLQ
U7IqcCzvzfPb+zRxSyp3CTtihDq4Jjpv43hIXAvWuoBf2b5pzMWI8t76Spx8M4aBoKx2Qqwi9man
METt3Nyat4NZ5KxTTM5KzvOd2fH/CzX0SRab8TPBrkjjFPNB5TvEBZbZj0lnfNFhUYN8zdLKyqPM
OxMji3vMRvI7nPVAxHj0EhKOgfQdsST7cLUR9QomxtXVpQzUhJnbPw2iYZ1uaZOruDRPbuUP9wK1
/dqgLv46m2QTNe40n1xLeQf2m2v+uzSYD8JXLxMh2Xb9x+y1LHaMU9YFp6rODosi1LEI9ol21+pE
DOJzz6Vfd8UH+GH5PmWMU2HCoO6l03ijpuRnkKivmgrOLwvWmV9FGVEB9HHmidptLSu1Tp7N6tuv
m/kNAt6+LJyuKO/EirS8RXv0qoawgx6+XLBw41ggnaFOk09/aZLn3iHtIYgVRVXB2CChIlVvEOoU
Fe0UZnQpGLbTsRtTYSt4S5OKyLIiYNcZOzVny28kqF9l4sw57v2sZy8ksMdZ3kerfRxJZaC8NB12
vjMU19MqiicMMg9m0OR7TaiOjAbRedcUs9AqQH5K/JUQR7oVJvb7Cf1u507M+20FCIWCDwXa0Q9N
EYhI5QsOaPuxGaXauaWpo6nTBpmzhHgXgrEWUYiKMH/iaCpD5EWhkgYLBfUkBRM4mSXkVopd0xbk
kyc+qhjJOiRu1kEbUzQhNT1kCusb9nw/atM2PLqDkd6NpOV9+0yL6Eea13xyr7xwsl6hfxkglKgn
ejHm8hdhyuNBKn++4J81eNvaGl0Nc1+GNTYY2qf/f/H9m/fa4Wb628vxY/qv8ruOPvvPf/mueuDO
28/y+9/+dVtXXf9Z/a///ue2o7/+wb9Zr7msrhfg0CazbrXf/H77DWg0ossIkdw1QytYf9b/4XiI
DTMt4XHPdf2V9MFS9PfbL/4bbtGORWiQbRFY/c9wPOsV+x9vv/xsh6ojIvUwMeEN/9PtF2zOmRcX
SqEb6Z8wzcY5YP3O230ne+5OPo9wyMg1/dp/FD3UQLx0HGAYIq6o8BD0hmTwBHbVxhvTlQ9xUa6R
BEHaPtg66UAeWfEZvcHOtKOnU3YV0soanPNat72hIp33ZDY2ffhTFQUW6QHWOLzRpR7c69Z58Rqp
CEKRtaOeKzM5zz78NGMhHe4GMrPYEHGXqqMxcGdnAKy6x94fPl1ova/QM/RxUp3c9lZGsorkOVK1
xk96CYwc5hDhvcj5gh4df/agJHGjHjyRx8ckbBaWOdi6WKAOkRusV9yBxrVPbxKkmxGL+2ugw9tA
cMHEh1buPNdy0Y/c/tEnJwNvdNHCAWKgWrwnOjblgzGWDY0YsyaaqDWz5owfVNFqHhbqmZIJvqEm
Nl8CF1LCcuJaT0+JV7DXQPLT3H0KL1v5fkmWl605aPqkDeZooPxzT+gSivfCAqDeknqvGRa01/bk
iyzMysMSxhM9so5I97KzuQNJMydi1GaqZ4E3Cv3DsPmN90zgODHYDV2rcOqNXSzCdN7ZlOHS/zAk
ynpw7bp/bxq3YJfdWBQuuf2acm2xPCTXQ67+naI1DR6fY+3ejAsvG7VvoRnfTsT5z9tx6hnS50yk
/iErlWlu665qymgmL8c4yqDTXPJRWDuOffmBRXNNER/aAZ7MW3Lr3qRyd1v1QS5uMnb1dELiCk9P
f/gCX/7Kr/0L7vRLnfIU+bd/tdfP+x+wNpuwetvGeueFbsjIJvhS/tEtJ/S8AMFgTOpkdwP68lT5
VGLwkSfUeepPHn5hadVFFHTMGZkuKxa5WAO6zuuifCKsvc/lr8bXe6MZd9Iafpa2HDYTCikSs3mx
fLipxNesL82WdmYHLOOfP5H/89kxSSD0Gbz/45yLR3IuPv+0Zvj9D/1+zhKoyJ5gXSasGwXz7+es
/RdYRY//uD5H8D9sGSgn8OAoQ9t2sVyy0fr7Oev/hX/jBKbv+575WxXdP3HOoqH94+dq/RmB8Dln
A3ygpGmsW4g/4JLKpyJ5dKWHyZFoN38gqt7uvJ1AUSpm29rHaEyj2dy2aE4l2tNCQyrRAshRFrpU
7TkErg2qAafsP6nMGE9ylbFSP8Qa31aoa8PnkC9hFGM1o+hwk4WCTCPEMFLe7jzUMWeVydg6nItq
m5ep3qdIaZ2UeC/y7gn/pdh3yG1TsHCZRoBze+LMVkWO2qK7gDBAgPB2B+YXddXyNa0qXja5UdlQ
OIS8V0KZoOgkbBcYIBAAZcwmD0EwLA2P++B43a5aYUJte4h46FndDTAhNCDdw4iLzRgwGPymN2oW
A6k/fXdIkYZjHWukSaa5XYpU6YXjQ4N0CV2mIJ71bc7hiSc63GFpxIjh7kaXLrkW4VMggM4IoTJn
DmiRRrEYMPWsammJbGp3y7LtViUVqP56QFo1kFjNfHlNkVwJOLrPkGBrVCULSdZBmi2Wyd+0UlPm
tPA9Jyroy12VXDL3nwOJt5RTLuNejJKE7Nt4+le36sA61u0GS8shNTT8qHmnVs1YCONlWlVkpDl2
o8PbtOrL9Wg8k/L/Fq/Kc2kZH+A0EWkIdA4N4W2HdlLDvKGUwMc5a7rHF8VwNI6NzwVUv0bhLgFb
9gN/b9Q3cotGItDZ9FI/Zb02eftGrhkpAS3ZESjnTWN9tKuUXqCpZ6u4vvi0SiTBZ73K7mEafOlV
iPdH8uvAZy8mGj1k2XZEs4eevJfp2nVE7WyPqk9gR4Sg9NE4IhpX2d9aAYBQ6QAvD1BAXAGclfzq
maMOA9yAvwIEARrBXmRg+5XLs6kl2Q/aoF+xg4DVH/Z+gWaUfjCLBNDt7claYYUCasH1ul0JxSCX
cs14OfK83IP0PeusurKgHsYVf5gy5004fX8oVzRiEVQLpSsuAaRCd6FBZIsSD+OKVFgrXCFxi9zE
5bhma4NeVDAYTcxiAG2nWOEMa8U0iGJ+xcJ81cJv1KhfGR78Hq7D4CaEEya/IhnkRLMSKRzNnaFJ
4R4LMloWh/LFaQVFaLQDMgUdyT1rQBwNeN+hrDQeTg1n0g3uj8mvdqPpXEkuS7Vbv6dwKVMtb02L
pwpZC+/uZBwsu9qFkCyGtg/AKu/SiVH6k/sE4iVZyRfeHQ8QBhMTXMpMoA7P5mJ5jVOruF1WdgYy
LWP8MO8MsJo4wezLbXTfr8RNvbI3y0rhFMwtCizH9+l7VKjARtv+6AF3GjcFtJ266wSkR9bho9Ei
VQQNTg/STChYqDLwIFCgFiSIqoaXbJke7cG4w0aAdaPDLmIdB1AiD6RoXtmiiT+Yr7SRMouLv/JH
CZswewWSIE6oGrg2uvDJWImlBHRJgDDxDnwaIE2ZB9s0rJRTuy63QkEoXjmi1EoHGkqARfXgUUGm
8y1959xR0ke9AlQivngrUVWEBNdyM2OvsiQGB3T16IfTgwLEqms6Dl3QLDjHOiI1v90QmRvN3nSc
A/1a0uxOD4ikVpEgUKtEPhrxg2tBe8QyifDUdupH0CsanhdOU2Rw08FfSwgg2O+QQRCl/aXV4qKL
mNh9vNBp7D9hJWnBwLCaNM0YTXVwSnOgQJGfK5C3ohHfLDSnTVZ7/r6U3oNF70PEnlRu7ZnGvK7u
LrCSnI/pOw07y4Yahzsn1Hu/K0/L0F8Rg7kadWmwmsDlY0cdiQLdev1AD1jLfO0Ktcn6gTUX/cJM
6TtY121Ra3DX9jj5896UeJw0XZqF+4Sfbj+r7mjnFghxcSvrwt/qAUwC3QsbjI4ay3oNFposYvu7
zPkwzdR2efF8lxfrWUnwO1emvieElFYNCzvzdhrljqYCzgE1Uv8QEgbcebolyK87W0X9XhbZzk8+
EMjP02pU4h2BW3jpZEvZM8a7ztbygAv+kqao48i9P8Qw7FL7qCv/0a2w9LiAzdMw2Gded0wH4aUj
IHvbS8TaroJvHZyBwMn4xhjZdVmEyHpi/MjoPOBVt46LFgQ4YfBntX/WMuAVthG800dVzfO2UsbF
beKC51JximPnm/1KSfNCxq6rUz/50XxC7BWCZ/Ep5nRjCby9wjgREgnAUTh3deWybqVsZJOEOvJi
phEPhXcmfIoC6OY78aggosBCpSGGSnEV03IHMjKqHbWYoB8IGonZ3Th0XVPVTPhD/hFoQ0R9ndyJ
IKVlkvc7wPLNqZdfGPH2vmFc5sm3PiA8RoCT5jh1SNWz5R9y5aRPWWBcuy63YadX59LuHmuDR7RL
cXg4EipksqfaGHYBQ/JqTpq8W+eVWF2a+njbjm6CrO/4yQ83mNnGNTduSC9hXWfi1uS5bKYN/tAZ
vhETyZUsMEgEsfvTGDr2ytUltZcPVxXRYGKcouJj61rZW4WNnfZXHOFBgNNvGfKvuolv6SaFhVKs
61pNxXNL35uF5rKLl9nZtV5OpE4JeZtXiUcw0ngwK0QWU8oLHbHetrS8U0fwgyFDtpwDJbwm05lj
6I/JWDziaLq7QAVAK+xYNk5CtWOf298LKhUZo/jbEJNH+Cq6myK6Z9yDY4zGd19mduT61X3q8yiq
bL11mvyULeExT9FMFWVojJM7m+L1OSFyS9KcyFR0hxMeyt26V9THRdAEx6HiVtjq7gdBZLTTjbhG
hhQDxkBTSxsT2aFVO97b9vK2dO7PICc42Z8pRMFazsIrTt8S9Or9MGrqgMwJE8XMyM9FbeR0yPT6
mLPtG6Ku9qLBEdCX99TVIoJVXBLwgWO44Jza6YTMpBDR2LOuVBsiplBNjv3AO9pOPvGe1hD5VrY1
Uuu+YN4nBoKfV0/JxiVuueytaC55VI5hHaFe0KsMFBXCucfhzUKTK4AOl2MSh5NMb23ZPS81l5Zm
hhJLUnwWZrcLMjHSDZAsW3tY9kkNte4m88ew2Ac+3vtYDefM1fdeQP8yKW8bQRXn4ikDQd3EQT9O
KESJwycMeEoGNRy6+cjqLcK48KFi8aowyu+8oThxE4/sejmUHb89PXzjhrH5ayjrp9Wf4CUWB7Z4
Kwr5JHIPLssm4qKDVkbs2VteVW+tBPe0XxAh7rEbzyigLex3EfR732yXqKnxnDd+jECUFgCPrGDN
sLkqaLrge7a3sukhMdrPOa120Cf3NogAItR0jIsaZEpd8UiDuYJ0Sfv2NraaS7d+3xSvAbYg4ykw
FNKLL27qxdS7MpwbQFK/InU3GQ6QXic6l7Hf8i3AFMsuZV5dEqFxqcgzsIsBn8AcPqLfU/FABfEw
8Mgzk63OqCg2G3qv8o6GQbG6s804iSSVvZ6pgClD9xqb6EK8kcvrYiw0StUP7pzciPVg75XF1ciw
IyaDe9NoydgaFhAHnW37MX0VWv7qBl9sIDrAORJ/D0kJH0KehUtPc5BWh75338qYz1HeVwciI4Jd
WLpvNgaZrW3nX0OBmWwEu0pW/koCYsUAWQw38uKAaFUi+SKT5iMF3VIgXBMoF3+5cDMCd2WT1R+L
CdKYpchzBgAm0uzOmAikW8mwLIURE7TC9kBjBnduvnTg7T1AHf2uGIhCIDOKRB9+ax+bwc+cKX/B
ivLSFAEeK/i0UJnYtiHWjBZ2LQRiS7hSYPSOeUsF5LPdnhOAtxzwbbDmsw8Ih5C2trnSYLIycnPF
Wh9obmGz5gLRjC2iQ6q//JWuQxG6yVfeDrONtVEgeDZS1Gb9N+HE49tdOb2w5UO4knu9gRnDjl0W
Lfima/A+gwsen+u9u3J/RNg90W57nAEC2xGlU4IIki23lSCDuSj2dlU80O4RRhRv3zM50jpDukVO
z2xRTtyDKuxLfHPQynZeWBwCo9vN8Ux/sOv9mjowPyKB0SXKAIMfXGMTivsklQd/LBlrWPfYIJAQ
+QSOAkWOFQGyfTKdi5WX5NfnZBqC22VlKQ0PIGmC7kSlPHcrbzmM5ZdcCcwZFBOq52OQ6jb1ws8A
VBPs8bYF3XTRIn/bSvyXv66Af98gdb+tAn7UikEKk+Cf/ut/+3+XBAmt/2sZRvQ//0f5VY/pv9+I
W7/9yd83Nd5f2IWbRI6yYOHBaP3d2ur9xbLZ0oh1XW75EBl/X4l7a48ki3XTDr1/F5jlmoAbrFXw
ypqCwNR/YlXz1xXfH1aApsfqnf8rogJY3JOauoaV/mFVU8fWRKNCDZFYV3k0GNK5MUjlblinvJqu
cuDRjPuGHEIH+SZij/tFkEp5FEN4T5zWuzRbfeRDvuc2k+yrxRnpupXuTUmQKkddu9y3xpy/VJVV
03hmiBcLTUjZzXKdheknGud+hkyFCXsAWtvlCdhXXU/YKScZEnBs1teu7s/mOKO0q5Kr00QeRZn/
GPxy3nAbwvEhGrqzremUpf11ZbGoFpX/TEhkehP47XNnNa/JVPX3RVk/EtdyRo/79MshCiyTLEiP
34rZD2HAzjfUxaNJuuJQQp0jF7bGTsbJMS0F7i2jwegkDlM7XGNGWYvwbmzhXWGMIXiHwF+a3Eny
W2wCoOOg+9RQd2RFQ4Iik2y9pv/lNCkXg9rnmsA3t1WHXIRPgQlf19k7LylLBk/7U+ruwLqGbGxn
taXU/Sron9xkPBcTM/nU3uRDyg0KCVvlw060XNpqAmTxRgLjjxads/DKJn89C0dCLW/iprwdG+5v
3KSoYgqBZxuTwH3yaSI3b9sTEdA5N8Hm205b8BMW062p8x3IYHJjdqQoAaOIG1YS72mOvyFLDj1p
o4mRxge55gbo3NrXTkoNtkMOe5dUbJEaBybHWOyLwV0XALOvgztLkp2+9O29LtNyVwt2YT40SM9r
NCoeN/XI3UgLF0Iu7vqjuU7gswqWY26oh1zh3K8dfpveJtQMavoqlaQ8cFnDw7BggCCSmdK/YmKX
o/JP0kxfO6d7aGYVboEfrc3U1bRNg8emNYUZ6zYCSYGly2Rx3/rN21Wg+dIbqY91Lq9Cc37LNIK7
xjddVBLAb+xWn9DMbZqebzkl84aeDSy7nrweBkKaUJ93o0/1StojEkyLIOGISkLMzzz/E8/fVXYW
0ZHASGUYEXMFVyK9up+IC+/8ZzoxzwFpqSZUZKNYyhM2sxthfBkFu+PUiydHJ685JR1kyb6jsBAL
zu83UNTSjvzUrM4eZBA/DeWAqpDVJyLIzzNUJm7nK6/kW8bfdLQX6hDCAwUrgNGh2trxctGqfnEU
ewJh7mOWYjWX0G3OW4vOdG+Y79NCMv48W1GV9SmFfeJcNhVZIP0VmwdcdNbdlJDiPxTJoendyxR0
HvgIGKRg1TXNdnWXBqRNDe1H0glyUNa6iS4QPxOXlZa3MMDZWpDkbtbVbTdW62aIS8JcWIQvxb8E
5K3jkNo+mCPKfjaQdqWWM1QyrZoLKeELA04gNCFznkmi6cBicjI687XIrPyasFF/g0QxXizNHNnW
A9bS+hIgVh1Fb+YXIF7KbCmL7b3xtQlbZvvsM0wdBr2iuiBw3PZ67HZ4WX4uOqNNp7zGI6r4BCVH
TL7VrupN/hLVg0q7X2ptLGtEhdGXUPesa66zguwJm3Ztnd8YVoLNYy5wBJH9lJjNwyzm4WtB8Zf2
8DaTmO/OmGhERxWlMahj1/m/KPO6o8bndZoJXS10tlOsr1gsHezEBTOeSY9VYfWYmDWZymJPtxm2
1YZgMh4u1rZUMNKhP4Iaq9WAwhtTNfvMpofML4MDDS1611p0fWCYeFmq+FGlCyNERUs9Afn5VDxN
kOmHGm7qPitrh6g73tMsz4/YR7kzBxg5C3u4GBy1dQiL3bo5QxMRy7vBd79cj2gpgpgpupSf/UBv
Ypy7J/zq370Or+epftdT9oK/+SPNGiL47PXCbjZsP219N03LUeXWhy7yS5do7trNcO4pfu2p2R3M
4Rea1kqNvRHcPgHqkOHbET1S0MVqqOa5DPCgNNneb+wHUs72nUcFkk80JCLIU9gOV412jrmw7mgf
3BUO6HVARwKxuR/9MoELFkdCsG+DUB/mglhfDfQ9UnTK73hLQ9J1MrVPiuo2yIrnoYam8LCtexMm
esQHqDyG7E3vdmoX5u67MSqavTNC8coye+it9hEdHCNoc5sr413EfD6c4RaGhiYffnsDx7YiKQHU
JmX6YC2I2duI0nzxIyMrrIPpVU/CKEeSax2KC0R2bEKr2DTxsvdrkBth4ltmn9pudOdf27J6zkum
mcCXDyyjiLnNCLTz55xn3pICFVnVF2IOi0btsa6K5bGwWAyVGehWnFlUx5GU6BNsTyRhhqUDYWPn
hMNHltLkUHiEbY9F8bGoBHN1R8ijW15px3h1GteC9pNPXNjpVOqtaTsPg7+1u9Ddjp13VwbGrRTt
QzA/1VTX+ibbVzMZzsqGqmOLpveFy/3Che7cx4vx5azZuEPh3gvPfZMuLSuENVHOZ6qcFBpCe2Th
sGnKj+nsXow+xyAdP3TwjWPiNJE/mCeIydOMRyMWmlbI+t0fQcR8b9oF8Zyf6ti70BO1rgqjMiXt
0DfLaDKLk2mOD2KEvrFeEVfaAtNPLpxtN3iblGXIMpqXnt5LTAbjyUNs3/S+U+97jAqKCO9pUWSx
uds5Hk+hywXfz5xvx425/xDZSF3BtpiQCqqUkPeuIo5HGA+TmdypQF1lDvp13runwC8oMu32tB7t
0lA9Y/u+4vZGKWbVvXByo9qnwo9Y0O2MFJ5vbqPZN89uPj0mOv7qG7nD1nU9yoWosrZk5hEnIiwY
d5LmEChjZT3XLhjBM6oySaGcl9uRmwGh+fdhMD11mbU8tBXhmUnG0U7NibrvK7el+TmMiAa4BP0q
FGVBxXN1eA/c/Ahf9sMkCWTT6IQQKv+r9wOwsH6KtMng5VmbhrppYY/hVk75gFuaFTbP8ls5xKut
tQ533BJzEjkoZkX+/rR9MLtStfXGl8PNOMhXAhGjPG7e7JIFH8IBBSGNEpvWg1GUFaJ0QHeimZu7
kUomCPzvwnWexlRdGzMVZF11KCg9Z1o/p27AuOidm7A/TkR8S2F/8IHPgeiKl1mywzD0bSitY9jn
n5JJio4VctRoXLEqZEmXsFJ3yW7TfPryRy5tLJjXNI1TLvK7rMxeKGD6cjCH1LF7DLmu+G6/a5Ae
eExGKjaPbjNceh4pwn6gw2qHof+yVPV9asA2x5RrmlEr02OLls6sSr5nnKuIWZb4mQLChAwyjx7a
KbGvwqVBHorIRnUOQobfXdveFSXfv77J3jXBVXiTwjX8uiTYnodUEXbESK9BqryUlaJoV7rpazjH
tOLNjy0+J1UxHjSBRR8u7w9d5ldW3N2NtG+FhlcfsgygwV+Wa4OMSWx+u5qQwTyRxDmlezjsIx+X
nVkYeHU8/QQJR+hi7oa3MTVdEdXf/SVolbULZXlAoem3M/eHfVGM2HzLvWPE7JcgjN1JHsOkf4JA
pBbTzn5BGrwni7SjtDEIg1icn2ym+Or2/X5E+WBhE4gzN5duQ3bUcchb7xRW9UvtzQEvJVcghhN4
c5SfbW4BKYCycDdgRtoMmdvdqDlrflqGuIEjrjbenKgr+lZY1wW37UAOesq3JpHuRfcNfnN1R/xI
SJXfcpfO3ruMudeIhaozmECBAwk8GaNwHfPowhJnlnwlMgmGjrfnRtXtQIZFW/9Shr0j3+48NjMV
52Fyols+PfzzI/t/PmLC9nyLqOf/mJh4QXoZ/lQK8vsf+huZZvuWRYKca3t2aK8A2t/QNOgmh2YY
h3+gJf/BmOEzvFu+F5CAbQrT/GM5pf8X07SFYHD2hPPb//RPzOFEZ/+JTWMQJ+KK34xiEH4ZaLd/
HMSJPsPfyWwHpk3Su+fStjV0JDYOQXevbEqZlT2YtCIUbwjXrKPN8wTlRdtyQbJznr+0Lv6K2fVI
JRuAtZB8heV/FDnmAG3U6uLQFrux+6a8mycX9JurNyajrV/hixDLfETB+BCYN1pZGdvel0dHtmcQ
dL0CVTvtKyJSERO37MjRrwvxmc2IQzNgdde6t0s43EtbcZ1o92OYf4xVuZoW8St0+og79a631ZEA
yC0JThxsxKyV/qdOPb6dJAlvciGvDLINtko4V/UgP+sw3reUbJGsZ9CqV7Tt2Uyrs2MyplNOcGw9
752zTOFj8a8rfODbWGOIy3LasoeGQmBfSqJkZ/GIXHM1cfc4itizI9X7hHBM1XNRrmmY6rubJ3J2
8Ds0VvI4NP0QgarshhbdzxvOK0mOULVibuwxOzagxZ0aZXmXQ5xHMl4bQ+Hyt00zJ3vDHOao8XLz
2LvDWSsCadM5/dHU8QNAzsm0xyunMYqbHIcxqbg5K/ziVVRwa4n9QZgKoLR+afzqpvMxaDqUk06k
s7alesAON0XJEHgv9cLchq/tsRu5bngd+dYqnbzHZJD9JQnyaWOkPFWIwoAczpmGJuh2GpQiIzd4
agr3vRPy5zwTNYqtVl1Iy0IyULmGaw/kDSFQUVgY2WHS3i/lU6oliPqZCtQOFDIMKXczXQ9bZ3Fe
EjGj7PTTp1cXJ/DNSwjQzcL6e5z1aVTGr5T4rkikVsbFl6j0zJ5pEZ/L2yqgWTBVMBON/zhr61C2
pDUVXkWeI8WjRWBvayItNoqoFZnRK9nB/zFLwb3njXshELneqNZ7yWExUrt/rUae+r2cn8Og/xYO
G1ha2Wrir0hNdVK6J2bydYagPLeN8RPgEsETsA+Ns+BBlNRPfeBfvDrHfdE4AP4x3hB0rtbbh17x
s4P/3vVyZULtpo/qCo3arT0Z9bMg1XhGujNoGCTp9JrURFLCXTvFE1zd4xikcIzB2UWmRmXOHlEf
i4jZ4M5Msj0SeQkoQxtcJj2eXD5ZKzLhNaFCDndLREnKFw3cvJ1oJHxJsfP01Y9qcT/SIXmiietW
GdMFa8vdSIov5ZAzZgFibxJXX0FGrfEEsiQOxvwIiubZcES9AW9S2zyEUzQE1JPZ8NSBSGFApwOQ
i9zVOMW0YDcHbF0/VZc8e7m4pX7oMcVOtqHCgeSrUODU97r7QhDN66TzWRpc/mu7Z/U3UaA+HGM8
IHxdxnzLTuSYIepvCO3sN7HP7DQ4uGI6/UOjKsLfl2tMNl/YtYW1HeQPCko+kIOuDYfC+aruMHgG
7aNNRdd2yBGqXP/drmDQM5m8mPRke6N97XngF+RIV6gXKZOv1C9m3nzHKe9z4f3SVcrLoJq3rp+f
K8TPbbfg0zRxuyZJfktWOXepzHisK9gbPdTsc7iZRU3K4Fh2BTwNh7FfKh2lTvHAfUDvjJCpqCE8
jWVeeU3VJbemJPJ7sPaFplE3615xpOmdXxOTrjM059lquCavv4mvyIgPGr2FlEEGV8azEQZASPIL
66/aEAi+AyIl7bVBwqhRwVWxMmQGStIYJ6fJkyEfv+WnyW5nU5rxZVbeLkzad083BM6Oe41/Y5tW
810Ib7oVEugOsYaS3jkye15ronLlDhA3w6qa/Qga67GruVNmtjFTtc3VqDQ4C1Nk501bNBeO/qcp
/ayZBKOgJwk6aZuNDnoeMKX+JH+j2ugej5Bnjb+c3r63kmANZU6PGVnp8aRDHLkGhwllsiD/fkRf
oLOTU3FYnxlKqeNUcZUeiZhzk+yKBcFTthCx2/rqSje43Andf5xU87X441dN+F5nNPccTZdmteVV
zpeWC4CpKrb+hK16may3WCR3QA8cNa7+VI0zbGpzOJg5k1HlvBg9VUCl9ZHa5dM44yLmbrkNOXtY
o7Hl0OG3LMbPrg1/ZIs+pc30ohfT5dzBzU++PO/dyLEdWM+6a96DzIbsyW9SwVpSOuQYZPVt3ZkU
0U6HpuarJVVN2IvVHmKLcSMO4xezt0jrML8nuJq5Ic1Z9gDKVr7WfzbLW1Hyljci2BZFcyTcZm8y
JfLQ+Ky8+rWcqoNNLFtZkTFv2pmmkp2NzNwTTKBdcMHlqrAIgYIPWHEIIsmM+t6ovR+QRgSPSF7w
+MmAzZ2nlqc6sxeSWXF2VJNiS0lf8ipnXUdySJzX4UGWzhsa8E7JhQpKkuCXnui3vh15rZrsM2j8
KHODl3DpjAfqegvUPUoQFN69cL1zVJT2NZgG8T2tobOxG+z5jl176ZycIL6JR6olq2gyltM2EQyx
ePHbyX410bNZ0ZoMjukNC+UzaRI/2TK99i7KxJo7H1TTU8jDL2hDtqruBqnu7EvrcfJxY7vtwdIq
8tiRsX27M9c1KaFM/cEzBT2fFITmLHTGwbvzE9JGhmq+KVr3WPDiccJX7ICgaHj0AEWATDDmG6S/
56Lfywwz3uyNN3MOfFrVLLlKj9Jd4tly9o+JY+8Hr7mC6N8j4z5kAdUROTn5RIlgfiU9nxtKZ+6X
IPuWDUJGEEwIgnJSUeeYT3Hv3qV1+Bw75bce8jeye2qo9JlUKbG8el51VbGwonl3H4e4X2O3uiH3
5Bduch6PeUsWFVu5Dh5kUum+97KHRAgYUuMXM+RDKkBqtLzBj3i2PesOFvHAuXJUiOIkW+5iYPbc
Hq/j2XgQ7vC62DktFe5xEtSn2CIKmN9Gmog2MqaqgvAPaiNrlGHbhCwTl5YCDqfxorCbDiaNTdCD
NE0q65HY6mWjieOciNUhIVD9MkqPZKOp+2CZWWyLbP0Hpbvl/2bvTHYrV7Is+0UMsDHSyOntO11d
dS7JJ4TcJbEnzdiTv1I/VJ9Vi6+ieZGFTODVLAs1ekCECy6/De3YPnuv7UDZHgS7H4A46LOeYD3j
JE9NQUME2WDQOBVmOPukJufYD+kmBDXI4Jg+Kiv+xW700c/M4hKwQq/JTQDvnI294w1fNsjqBI72
2kwd0vxRmJ66KXgWNVi6NKP6imrTeu8XFRpS4amHJs/5YsRk9xHz74EqULSRU1Nek9qDLf7qpeie
lF/zpPlDMveBV2s7gO3B6zEE8kyv6zUuo+e8TXchENWVqmxr43KQ4FVF5bCLR007ukeJ9IbnD0Ak
QmmAFNzHPLKOVoOTVA98cXviUm4uD7QaPTqmwAYXIFcEgLhj/SRU90BME/REa4I2t4s1uY8Nsh+L
lgHuseUgVonsLUhZgyxOUNNlaWY4A+2BwlqewSypTZw0aEQltDHgJobPxTsnYgf7b3iYhvTKJmGj
DTPbSwIkFybBZN9iLNyN8eIjmaFSgu9Brux9jaElZ3PR7WJwTKU58dGQIEs63BKMtgEyWKXubKv9
yrwuXKcyx7eCKFOIbynKndmWz4M/vylf0o2WPRlGsA+T/M4SGSesdM07qvcoYHNxphjTgCbO3wiW
+jpW7tYYwnnjzHiB5BTlDGozUjXJ3awEBtEp5NIWQv3ebySwMZFudIB3re7znW+OGV9W5tIqERiD
YSLacpObQbm1u7zcqGWLYLYpLQTkGg52rM9joY6zi50J8/29cGIQ+G392zD6eGNbxan0RbkJEr6Q
WA8eOxPQS63DaqsnIr/cyxxSldJamQOfT9nAdBudFRDRgxr0m9+PH6xVcNFEe4fVFfsgSDbecMQ1
Eq4GLEK5ypJN1cZPItTPltXTCxi1r15Je7ix7DxFlz05g32pXesQmtatMf0fenTMDfvPdd1iN86G
/Ix2ckwJo65iT3y6jRBbSVR47Rk1cEFLPWSG2d9xCzlMnn0/OXWxGgryxsJVv4yWKvZaTN+sWB/c
hkMLhNi8rXoXL1x3w9XR44sw7x0vHDbFsosL/PAUQPc9o228eyq6r6R9J5Lp1rG0xJtuX3NLV+8+
Va5PNa6hfV+xH9MzhlY5OjertCdCM/GasOGz6JcKvxz/kXEYFJALvkx4oml71tDBrP7gdS5Q1tTk
hOmpSs5LWKhhtvGsFgQHDFjd+i9mDRRPZ/u6HXc0WlwIQqTA0NrPYKCvIbIoWqFT7aPs3Hde2BcW
0g/1GPyWygWmgTOHHRss1HUKTZ8z1sJn0uuDl7fHmFmwxqAOS9H9Dvwo+2Gk4sFjrbEWLE/Ivu3N
5Gfi+89j28ECpM4Ix7JDUtlS0bMqoaoQeufY08MRJXc+kac6NxbhyLzegBU6FXHy4DvJtTSWIZEY
Tjt3r0Us98VIqwm5PaSkpH5NZq5kXuKv68TNTkUEw0cYgEBjNwaPmAGnwsLnIFv5N5ACNZ0SVgxc
k4m5i49tiR+RGg2cYl5z07wsAOfVIaOiZJtEQbKJEuD7WQ0bJS9H4gQlzsShqdXBLcpwM1rREZZc
vIYQf5Y+RTFev/QL2JL1bh3RdV6Z/s3Ej7TiPHn3JP+1kQQvdoGZuDca+hI5N2KHC18ppoNleOvU
B51Yx+Uv3+Gvdody2tUCWb6NFzxUV7CpFZwXfcUqRptsHz3LzY80t1AjPWuC9q59rcrhV0pl70tW
xcV9Qtu8xGBXZHNIHlXRFlcs23AKGaAcUg9tieTy1wW3/2c9Mqa9oNr/c1lu/5F//M//8R90OfG/
f+pfupzpewhpjkt32x9Zon/qckDhqfrk/wpMC/j6v/wx3t8sz7FMKCqu5/ODBJD+ERl1Qb+bAHXQ
9IT8q2W93qLw/TkihyznuMyGJOolzQwQXP5dlpuDrBSeG8QbKw+/Zz0RbsaXkQThpaKmdmXDIes6
+SOSMT0GrnlqsOGeslGZzy6r7s+kT4ujL4wOCpKotlZVLV7TpcXM7OjhbkeuvqMa823cZt66TIJs
O1ExuTaCGIGtfrWFzU3flme8EpB3i4bi8jTbShexL7caWFkpakWmggxUEvJ3i2iw7mmlEEOcbmyi
MTGk1JWwrJ8kIYBNNuqpTg20sQBnsrLERsUQ0Li8inUaF3qFRZxrQWs+56maDyw9sYZktN+kWIY7
cROhfSNO+ZwXOoSRLY5ZmDz0NXaZfMaYCiGGcmzkG1afNQizCMlBUrlRGvrL6euHWIhpp1HnBa8T
94j2nWXjaRhQ3bNufjTn5Cp7WZDYxEQKUnxuYnvd1XLv6uwRN8J5VtW98KvPXIpxOQ1I37tU2zTG
SwaIjDa5ZcBkTwGKDFtk4DA44EOFCgXe0+F1bd3605303dRWVzNpjsqz3hRj3zYY7M9acRktGpgw
FuWxLETVxjKJlQfKeGsm9wHd8HmmzIy05UM2E2EKnP5ZtlggCIUQbipvyLJsdDXAzjC+CgUzLWsP
WsqzYRCNUXb4lHf5kzUWYJjVsYnUyaw691g4MtuDMCbA0VRvredjOZaPpaW2+Th9dBXyQT58CU8+
OTp+7yIA9ZCZmR4r826Gg7/qmO9JLbUPQz595jSVgRSQXKyH5olOKQ/TIYtjytVaFT40fok1qUmv
jhn+ICALqoc7hm05qzykUMR36CReOF2t9SOv5a+p9QhvMdg5zEKWPE91+1P37iPDDJ7JzvvWrXyt
zOCuhJvCXIlRQ4POSqqRvJeOn2hCRDNyfjhNvW0bs2S7yEbQZlDd4I75Zczzo/L4NFOZQMmzYfId
qT8F9nokP14zp0qOJC5Gik2NE/h5fA3aes6qFE7LhA01gDBvacX4Nm2xQY87MC0bJ1AgbgyauMDM
P1GORhpZ9Gfb80C0GQqxNVujPQ/cODW6MxNDYRATK5LP3KYVLyoxO8QsU9sq3c0CbQ4QJcbW6R4m
2m+VJ+/GXD8U/HHakGqM2mS/6p5Q3Az8jvsohjnBAtsGBLIenfKxySb2qEn8RF4x3duesaYt6U4v
oqupeqYJ1hag2xZR1pzST4lKO9M2wYSFbtsHBIEWKTeIsaMRxuAF4PabLIIvaAv3yVtE4MYgtgaN
51EtAnHLDPMjXUTjBvXY4q6XLnIy5vedQl8e0JnZbLMVt39mGP57dOjAin9SZY3DqbPyO5YtJ5o6
jugXjzowfnGtjBAL2ota5G2pkJPqRfIulMfC3SNYlS6CeOtZ+X2DRo45YjegmZdo5wINvU3bCx6l
g+HQUb6I7FzceDWQmsx0OGZd8TXWPYm28kX/IdAvUj2LM2ZZ1HvLz/0nexH0+WbZYI/hOvfsAapF
9o8Nca6XRYCjnPeWzYDEGb2y2BWQyKsvgvQO/VDLIoF7mmKz0Gr7FElWDVmDs3hZPvD0aVYu+4iy
gRLNfoJ/H3UI7Cuc6r5if1HV6jgsC42BzQZ0x53BR5/Y6EOLipWY4ylZViH15H6ky3JkWNYk/bIw
0Z29LZcVis0uJR6MvV6WK9j+t4Ywfy7mdndZv0Qe89uykBnZzNjCyO/tZVnDZRiBfhFTzEz8HHHU
DWx2tI96q5dlD0889sqUdsOz8ciNm5fS1eg1+RvRHnPHNA0JyeibB8/Lu51loQWO2KRtRhzAJcOW
XsYN3erJIfljECqXmahslnZnViNBzZJjmZsqOf3CgXKlPh4lVaQKayFTFrf+GFoWk1dbgNFUibH3
DR9UbT82L6Fb5idPmTWNFGjRdYt44HdqHwXBq9eHNEym8gFp/TFGiEOmzR9TeDPFHYmXlS/ay1DC
0O+yo2XBVp6xvAsqgp2+VA+K/9WwKChUKMMRbiE6Ze4DVsD7DI3zUY7+nRfNX7bRe4+1aFCZDEVI
br4za80K33tTU/yc48uKTF7XeIp2rYURD1QqKkM9Ps6pupN0EQtr/LDAHBBndOShRwByU+M3LaZv
hm4vtan3lm5XrlctvZ/2lRf3jkaYb7A4BxlzG8cI9sNG5SBEElarJKIRjwx9xxQRBHcx32a2J91j
2eXqzkG8uichWcBvYERvRbAerMK9M8qo38RqutNGWh6jzvg1BXQpzEN06xtmdd9BiDAZwvlzT1nU
nrXmsZ1K1tXw1ot1TPkKbqILJUovpK7Xii16PzcmzYPIXwEb+32YJ/NRdM6J1NzZzlglRnb+xSdR
XOlbenRKoosxkV1INS+sMFg2WvVd7qQPMg0DGPhGj/mIThOATcMj69d2V7TtRbbVYyXaBxipX1q2
5yr6wMvH7Ya+sOXDS1wCM31mIbXrEUcRkV2yALB4LJN8JskxTS+sHlCpKCS8gaOlImu052NWq3dQ
pXdtBEUDtz7FINrgrtMhM2A14TKi+AYh4UOYo6DTafVaJUOxAXPxFPtUPMZtckljal7ayeG2TGk7
du07r3TLrVfYl8rrj4pxYS1TLIeN63LnEJTO4CWM6BmlljBdMnMuLUH4DdR90LkPAyxksDMOcGSq
PHZTx4yRiJlMpWqWuHixqzvrte1mZzOM6qsuvGdcj4RLKhsgL0ZmkUB0tCEjb1qnuTTjjJPND/Y1
5cOrdJJvkY6CDSJYdJWWofa2Uv3GKcfPpih/4yV6l8pEce2p7hvznJZjdY2wc25xbs0n23EJtPIe
8jLODhthPCszuR0EKC/ksjtKdHP7dcorfQdGQoGWzMud7QqsZhFB9sToTv6YpiCjqHsJ/BY8CBvX
mM6y0ppvBaJvnpS3IZmLjZ3VLEUDd89H4S1QzY1X4qZMGvK8Jnuyo/4+ttWwz2zdbFRWvjYagWWY
7J8JxrdMmtG6MuP4ZejcpzL03nN0W+QTVhFeiLXOovvDcODiYhuqJ1r7EC9Weq5+oXGuMJgnazvo
7XVWme2KPftSphoCGKE9dj21DaJbw79Xg1fbRvjR9rBACW2oCqydt8QR59b+v0hG/PezWUDEEf+l
zYLM3ddnRVn4vyMw//5z/2RTLGEGWhmEz0Tlmf9KPNh/cxyKcQOKuWBQ4Hf4843OcfnTvvQwXUty
En++0dmOTxiCuyFXMelbfyXxwBXxP9zo6BkXlDRJUJg2/13+wX9OPODtt1xHUriJ2vpWY8R1AG1b
yfBKULDbKvbQDXqlSrBJZjbIhNJzwXspnqC4db11IOnzyZ2JvoVuWd0R1Y2FfKPhcx/KyefAmF5S
zH0n104NekcsBtlM3s9es+MvObpDe2T6YCWS+MZ2cqhxVjQn0ITc4qS22Us4qOb4q9+0TZK365jU
FK0iPru5kF3xCmH2nlBogQ+4v0ACAVATSrqi5PhgTJonaIZaivFUElzG5+XkzWths4KuJbBFrl/Z
Uc1VijeDkDl9tGTV5EhkfkqqnS7B5+Cank6lDL7ZTHEeREAEoYwwqZgmK6spOFgFQA7WJD8IjG3n
lHhmIC8j6ZDVoJHKeoJ9RAiZQqkXsw7ljLCVOvOw9cPPAmruiSpQHKcdTxsdcWAJ6F4rTxL+Ut7Q
Hcu4tSAnaA1Ql2ss26eHuhSM64Ki8E7mCUPmGG1pMdl0RL7lYD8EuX0F80Ntpf+7J8OxMuqePuph
/p2E/i+to+jIDXU9LNJS7sPX78lbYuuBMNlm6PEu7ReE7CcQBz4P6NUcQx6srGET9iQt8j6+eFN+
rRvtrryycgFYAFpP6ves7h470X7N9UAE0Zg4561i7bXa3zdUU3UC1GREJDKJ/+D89j960NWLP2OZ
iFIan6zlooi1fV+YGWU53lgeuMl39wyur0W99KSCmMLkh6IPATnLieTmHjeMufAebNrGN9Ao2Twn
FG8OBNChYFMeItNTUEQf2YA1ueUvsEcsKyYqeup/i1hH8Ep4p3vvO8ppn5t7H1qbouLZ/xSLDZBg
NaH4bkx4kHvxte0GeoUzT69t4iNshFjihzo4E7cncZBH/a5LOSmaOftoio7BLgjx4NUzpbiStUVF
dWfZM4dO3ki/vOjiQ9ayS+1Ga1s0iu5Y5gM5jYd+cXUYUy03ruwSDobxQQ8cHojg31GIx6BgYB47
q9yaCoPuRAJvtItD4AzG2hvSS0ItXant4xDy/yri69wbb2MgrrpRL9U0fegsP4Rzf7U11aAutQt0
AIgiXouY96wro5OiFhroLct+aoyzYp+H4DOkfywol04sXCzRZD2y7Tmrbt53pnNxh3wb9cXPMRSP
FFAsR/rGEvWh637GRnZqjGlcj6H7UGMUVlPgHdsASGkEbB5bUOo+uMrF1NwZ2xqOljv079Lpf1sM
0eu4ozY1peKcpLi4mZRWbSZjgjiY3gdjdKyUs7fZOTYDadQ66h9MLu/7aZF3BkdPx7rgTlcL9Zvr
SbUqW/co6uKJENiLMqKnyI+fejmve2oINihzz/RT4TdB0EWaWI8ZVRh2HG7VbH20Y7MHvvdI3ZSz
CWz1LmL/brYt1qJWojd90/xMNENb4nhbUS0MasF6hJ4/WIsOnK5xHCFXFtyUCcFGPt96oR913i/N
A/mpSMZ36brUO9lxtvVd1IM2nyEAALQqfGcvCTk34fiZsVxEqw32qiBq6fK+rPyq/RDBcCtolXPG
8SujuUYHOGcY/Fa2X31k1rxYtMs35qBDUcsQeKa86tjHyGq13GnwZ3QKNaCgmGAQ7l3g6wcgWWg0
o/mOQesd9uIrYZUN/c6sx+LwXBEx3RQz7mkJWbIGz0YXzQP2z33m8gpX7XOMTaro/M3I1mPx/q6F
WTyFRvayNLnGLkNVY15TB+W7sDCLeCWWBTvxb4xz3oaJf2MRBBFp9BDP7hWTYLX1fbNdU5/D6hVo
89Loh/BTGhc9lKTBvfFXGobdJuuB7ZMJ+tGI/pYJKDwRrABDoqCzxiR1VG9j1TzN2bRBebov4vC+
VmwKWu1su0GcvTYEySam9xbT9sarqeWw3FgedYNhVcXTt+8ynU8zDbVGDj61qXu87AgfifYuHZdZ
D08OzsXDwtYFL73nTu/sWj/Fm+CwsuqdvN3OXbggN9Ng6zjqK6zJsUCDcjvkJ+i51RnDs7kOhQkc
08TlK8ixJbBON6aRBZsZF7Q5Gt+Fx23XLpvfoi+irXE1oL+ss9Y5MSDi6q3c26gH91Q5NhzRUB2L
eKl2C3IitYN77tWYsq+V5iYuOIsmMjJ9y8NXSWK+eCcbj/SHWiswZZck4yIfRf0P0oFkuSxCiunc
vqtpOsiyP6UBzpcZCx4LnuEDtg9FjUGIejq3P/GcHcZs/tRNT9F5OjwFxfwrHZ0jR85nGA+31M5f
w9Q5YndAXjC/ks66kurYKgeenopfRMoml/6IXdo54V7kzVcxWi9+x+9bEcqHBLexuFSCJvxMgxnv
s+e+mbF8LViIoJ7w5Rv1R2ql5wCLtKuVTS83lQ5eee6n8s0dnGtbmR9VZ/4gB18dimzcq3EEgJOm
90TCruVowhEJv8yqetT0Aa/Icf7mVQZl43+5tW2uB3SxfgSLnM5fg9HeOm2wbRECyZXbgtOGP50p
vnUlx0aVtdvBFfu6864zd7B5CliI05nhDuTeMoDd8FamFRIU5qJRZ9vEKPaWJIJq17QrMi2eo9D/
amvOtoRvt5/6x0yEz9Q4vKgQQVe6bxC+HqKgx3wHc2UO35Wt0nU4+tgqgpgGq4Zcg2kaK2VUnwxt
9koM7ite9m98UHoTdBOU4K68ZTC2IEgEN5+MiiG8i9fLvROzeZ86/Uvn8VkWxZ0MqUccTT2hc+oX
tyUqMjJwQL1z190o3uRIJiOMELCNwKSxXazKWX2lgXuKdRseLeI3mxm+6bbvfRqUwK3b9FioPCY7
QIMfvr0Pn6FtxbYrObeu3tstEQYdF9/2qHCqAAdrR1oikwGG0FRP1zEXt5j3btVKCqO74TfL13Xs
TvtgEB+zhRdFTHeDdH72k3rG5rY1627YgDGTd26G66ZMEmKPgiyN1zzHLlchO0DtW7TMLTa6BycN
t+MANLFvzlHFY4wt/GvkQm3Q/il2u2+jocNs0AjI48z3d7QVrVhlAqJcX2EpPfZxRMk8EirOjpIF
MS9J7NYYRsb0gtaygqN/18UF5R8cS06jn0IMdqPmWk/mgltwXu+KwQ4OOn0KbDhDzDvl1RS4chGr
PDz2iHWDXgdWwDxtgOow54uJEQhA7c2Nw194IJLNpMBleK37GFbqwJfEPcdT9uBqOnykwAkSNLyj
lSV5AKbNIYmye5MaehrKcpa9Wp2CGKMe3YszfRtgT7IJ41FKtlRa8jkCBKIyOJj+KNaDaeeXjObc
LJEM8AEg9M5ggJ1iBgwZyp0mQM2Xt7CJ33inKcJV56gxO1ujfKfyYg2Sh+cGUwcdYzvahM5BAiVo
EUg8+Lfr0cWqY0TVntXue24nX1Sz7GcHRatwD8FEaInAEgGb6oWF0MVNiBSnyT5OSFJbzpm1GiFV
A6hBwWo9dJizGzNEXWpesVn+Avf+XKPg7VxnACteIwgaU74mPoUlFlBG2rHYxd34KHrCpgKKPcaw
PEzF2UWTo0r00C/chVkDaor63t6lbrLrxnrvaeNCgQa6SN1dyoCkCOvmrS5mxTns3mceya+8Rs81
7PKHW6XeLhvHg/QkUC2rAY9ScE/HwY1tphxvMNqYYwcW9viSjuB8GLsVaw4p4OIN2YfVF3woWsPb
DhSB8GjGnZXHuERoF1obcE/XQWZEOyymP/Kx/y666ZLMv9sIX10m+l/GSFlv50XA/hBUVtx8DsSE
zK3tq98YFmm6lKLBHjwtBm/njP9vPeXlWZTmY+52+jDHCFTZAPdKpNlvVWavnjHLVdrG3/TuFPTD
tu+p7x2rChf0wH10O1o1wDA8gtEkXxrZGPSyQYxGFoPX74iX1HY+vdyBntOBaK6N5uCPJY6yqeww
YA7BNp7DYwih0AjKHS4OErNVj80jYsuN4ZsrYvq7YxdJ8bwuj0bNFRb+zkZLZrISO1cBYwUvzars
GHmagtiekwG+LSbio50It4kc251Zj+kukvYzbbf0vvEkg8toPM1RhvUiBODUzpzCs5d15/+/Qv8H
dxllQ7K9/s9X6EfqRYv/EzLx95/75xJ9WYZbARt0V0jf/Zfk4v3NgfCAJclzF7VD0kfyJ+6yC3R5
0Xw8ttwLf+IfS3SBUCMsYUpJs6IET/FXJBfhLBCJP0EmWFK7pgtv2TGlY1neH5LMnyATeJA0XwDa
oaXAhVQp6Ob8zRTcJSRuu1jPlyFRTk1dJZcjoeWBwB+eRUzoK9+LI5J1FBIUAgQSZ8q2GkP9jtv0
jmHvpaA2aKVkbn7NSzy5izA0xiqHmuQt9Rj22i84VaZAJU9yIGilyN5vZV+5ByBxckvWhFCyNeAT
DsxO3THDwILOfHp1Jn8byMq7GL4N6C9ABW0pN3fSWztzaPt5YD7bA56vysM9lPJi7nQxyFeip8Ox
1iM7KE7FrgBT6Bo4fubsfcwl05FjWDjVi+mlZVFLOHskDjmFlPDlUj4TqGbBN3LoZCOagIwAI9Q2
0UmrHHG05Q3UsSmUtGZk7wnbfUKn9qbtxmxdVjmrJ1oDZaM68EqMOoZ59CYcS5llHEk50NTN0biD
ob+xAdvdpWVV3ZiHEow280vUlsdhnq9qnu4ax3thwgEugJp0suLWIRQYsJpZGkobT9OH4Tx0RU2R
SGXNr+yP4RkFgpPMrMKYPfdEXXQ9pxe2si9korsDeQ+6dy1Fa6jQXnorbGlfeSGb6zgDRxwMg/7e
ID9jt61/1aHm/ExNe+YwKlxrHbZITpFjONDvpns6xbZ4V3kPJrkEE9rhkqJGmKGzZD19+m19qhRI
N6/zhttJadF1mqQSrNKgxNXLhuISq8Fnl5k/10s/k01ibFUwJnIzn4eaQo7IOU/zYozoNMY0ALIo
0m0ffWkt0/M8JO19Nfj+AZGQV8+kguRM+cQZM4uLJSvaCrfE6lYE5nWI44KYhhlueh/ikhFLQpaF
/4IJicduBoOqsnrKC2p3eOPFGQmOi7pGyulAYxi9c1FWQZSHdpYQZuQNH3a00m0ttz5a6VM+c2ku
nTa42S3h8FWdNUnJR5x+KmNKtkPUvAXdiAki6LGoi6Hj18zsnWfr8RJJb3jv7MY7FH7ZkdPmE/1Y
mfaOeQ9WnovUaamZ9Kk+2xZmqsorrwCjW77D5rUuB7SPJuO66uwoCXvwayc5YEOFHRDqbdsy2+eq
BYXoFoe0FK96Ki/AsQ5Dbr1YefcqY+7baULjq+q+OdlooF1+xUbWD1My63U8VVmxHaW5vJcplhPA
WoaegF9ZDHOhQRS2Eoe5sNhiYzEMc//NBkKyhf5HZil2X8zE3rkV3xlSuSFhzGLvD9ar2+AXhKIb
Y4r197EqdtyV8kediHMHnmXdQGWJZp9QdxHeJ4kZ3SXxlO/NqmHBiys+xtPZSzqMOya/mIOVRqC1
f7CZd1aDySaGC9VMnt/n+2J9R06Px37c2SBRX6tKHClrrrGYue0Bu9HzUAL8SI3Xis3wunf7qlmN
LmVeccONgxTv4FUPPJ9upYg20MdImfmQoPxu3bY9RnoIb65oi2NfIMPa9AtX4/xBwGpA92vzrWao
5cODSycyvaMUJGXTBKB3ZhsfVeto1j/0UvKpQoHJcqP/SsEentpcfFmJybstqWYq+I56vd6Q+aWQ
uRanSakdTzO6TO3qE0ruMYClEgYDPamgeDAKZc9pTQSEallrk09DWGzzjIInZJL8MmLIn1Shdmpu
rlLZ/a0k/BandbtNOmBhfa5q+o3IDcqKplck0pUXy+TWufa3yPDmedq8a1l63fRoUPfSQaqY68J+
GROaJds2KTciaazzHI32KTVVDXg269jzhycM5s5pjoXBg6NPGAjz/igiujEbJ7XinXAS/RxMkzwk
eUsVoAP265hPbX12s0pXK3ucuxMY3NJYCsk/6liw3p4871hHuFXRIH2UPG84kat4c3Kf53DRObxQ
3fjpRro81YnhXcrWJp9T2d69yqO9m4F66XTY/qKkxt9bVUtRUNklRzcVKK68rk/Idxtf6gOXlZxi
HlXtbaesdnFUNRDP8oFEMjevY6mb4WZGQZTvmjlGIOmC/kwBi7iDrPnS2X27BiSuKeGdnjwjvQNt
+LPVGMszx/CdTWUmV59rgx4C/imQknMPvE/RGLdYpVua7E9lFxi72op/l1icPvwYOraV2Mle4b5c
z8MQ3ttdtu162BuZ5EgVaXo3yjK7Z3f4a+Rfsfvr4+B/t92a5XGzYhJjxvovRr38u+r/vFn700/9
fdDzYLiDQKIQDmmWhRhrsr+7Jd2/+QvPf6G6eCb62L8NehKDZeCblmm7/OS/DXpMhf9q5fD+Ek3M
dZfd2b8Pen8g5k0mTc/ld+CX+PNujS8XowxhMSyO7lrHGffMEeBoWs/XoG6cO1fR16QWXk8K0QD6
WYB4jIgLL9V6lwi/Ckc+pZnr0YyuTsHyvfR4AHpu5a4B9rmr0He/oiF7ZCN9KB1hfovKL35aBkeL
OzTd1fNJ99UmPEk9F2etqve2HZJVqYV/HTJMEKp77erqNfGT4Nr18omAxk5LbDGjwXUujJJ42/Zw
32Lvu+k9ZBC/xHuEUmuw8Wkaeie69DujdnPZ7EBfEYepnXO4Jthlxu7FDUdYEEO9qzX2hcY4QMG5
SdE/RJGBwwEDIZSjx6KOn6hiv5+b/hSyTVqQi4mI96ppcgr55LqYqwzjC1dLgPfmXWC1xP3cHAK0
Jm0MAoRFT96lK5yT/GbqvSQsFWOnJIqp7EsyDiG7C9c+1LAiN0Um975rpIe2D6ZvVQdfOBTAhSyk
0TmgCFWhxa0JZm2mnoOzHn8RSm7WMSz3XRUMwROGkBmyx+QC6IleJheQR46mxqKw2LLaMwBeTRUX
2dqFVVWRuNVR751Hjrc4Rqlbzju1nHw8MI44frPXlnrV5WgkQP0dcFhmgU2V0XJ+dqCpV95856Qn
s3DW/nLGVu4crNmGyDu45PHW15QqM/hyLutKR/RjcFbPJnYC4knYzm1aA5dDPeF0Nznl5+W495aD
PwucV2p8sSGpkIUFw4FfOdBf5QvjMqZTgyOTUOXbwERhLqOFYbpASciwmVaymSchgc8yiATLSGJZ
jPF/TCmlFYK6k+IhA9K7teVYbW2CQLyRQNriALlwFvU9MF4y16V1mKLoFCVYZN2QY6rN4/vKmuDU
Jhz7DK/vZW9ts6Jit+wsoT5CQloRA3d7bJTIcYT5ujUS2x5E1TpgfWHBgpKN/ZoFECh6+jourarb
8yBhlvkDAeUI5enRifQtm0dUCLP/zHL5kGZIGEl2P3pICp2HhNfCM6aprfvIFroy17j7tnV2teGe
DR+DCMzeXAHeT8wzf/JEPUyxKVolNjadDGu3N9Bhg62mWYytXrdpY/Eyx3i3AKHtkkzzqmt77Zq8
TYNxzyJ1iST4913AJ9jtaly9gOAaj81XIuxb6s0/Xbu7Lxv72hHuXGWhVa8pJsTutHDa1EJsC3pn
bWvuNT7rz80kIashpAWrAdRbnSzBXSdjQ+Y0jxyMr64sPvKFDyc8FgJqYcbVrBg38cKRS3v/1C1k
OWEjvmfpWLMbKx/nhT9ndkNDkKnBBrbA6coeTh2i1f8i70ySJEeyJHuhRpBgBrY6D6ZmavOwAbkN
jnkSAAJAblLUF6pj9UNUVnR0FVUR5bK7N7lIdw83N4MK5H9mfhyzXoH/uTDskFnWaqHacdOT900O
SHEMvTtNTIyPsRDXxo3wJRFlmM8h2/CLWVf6SiNl/zpL45UwhNiimuW7Nqd+xa/uSdxsKYx+YL2f
/Oiune5RKO4yeH2rohjo5W0tomWwtbjRdKyDVu1UwF5ykh1a9DptPAqiPQi1rlzPvitv+WoRDpr0
FHbDWdeWsbPs9HXggNsC7eW6Qgki8vtNUkRAH1R76Rp4Ogvh4UQIHaU0srpD6el5DYD0TJb7SnLl
ym4fKyu1dDw6Cw43fge0+FQpXKROWSNu4WLeUNq5AzR7clJxpwZ+OSDDkvnJrzIQxNSLHCgzRqLK
wDIkqjsDliPO2e44+3F6LnF3kmBlF+BnAxfEqoAIVjLo9BQ0WBWvU+rN0/HeyXOY3Pnor6ey/Z58
+0xU75kSus82RDioeuZ0UXA3AsRy6xLfxCU09pvCaY4S/VeRsc+nDG2LdwM2PK26VcRqDUTbudfj
E1G+I0YrvLHpkfq/J8yyrPUqe1/4BhD9yGCtWBAlP86z+yg5tNaO48NkcznoSHxuA4PCyrSv+tX/
GKouMQO0dbbszfA19eI5pPoQ16z/wkRW7IZaf6CF3Rp2dOx4olkSawb0EEbzsg13Q/kWu+VPbqt4
b7TicbAxInq24OpOG0HgUZkxCixzUrtvKSfHhejgcXJm2PQzlICpJ2hjZC8RkxKCSEENyDTRXuA3
8mqYriUZs4Zb3OoPuq93ni+vcK+AbrF/j8sNI6zAo1qM4ZVSkux9FuAC22jYomkB0PN/GQqGex83
4lg4MxZeA1Nv96nA9WtFSjbgt/sFJrphrr9T9GUuzzmtL73ejZTAwCmnpV3VyXNTV1wWph87Nhe+
jlWeatIWysZU1wFfyxvyaVFNqCc66Lh5kFFlHmuiyYYzMywWnFL9Fmwx6ik5s5JJBv84A3diH1oI
4ToaiNfL+erEw1OivEPHX8UMRTkesmZIunDV8vHRgEEWmW0SG5a4v6LWSa6AMnMaPaZ6k1ARaYkU
Ua5keSPc0yD632MbHZVvXeeKWtw/OcODbZ2Dzrofl7gUCdxAWi9xybnQaYuuGkkFPByiOgY9rgnV
sw/wICj1twimYFgdqEUiMtfuuLScoBG7w3gKiG0NsrnMdXXM+0cTtHDWktOd51PZaONFyDI4uk1U
EB+hZRXuBD/2hmBrfFtpECmrjmJDzpKntMM4lGPfUCYBwNE7d1X4/M9f1v9fjT/ZQIn+2wv95Sf5
+U7pzPsPCah//MG//HJclAkbhn4gLJ/r+F93eusPJgaTXyF3ZP/J+v1reQs82KRGyrc9h9tHuNzE
//fyFqQsE4Jnexbh4H/uTu+7/Iv+zzs962PT46/xCDph9VoSUn9b3pKuDLBkuNPaD2BRTAb9Cixr
k2dljcmvqtTRHlGRystpkm/gtNq9goiya3xltdgr9bEZpUWe0JnfPIsGTbpDzCPL5w6hMG1v6PMx
NuglATJgwklhys+WOk4z9dUlWBo6CfD6OA366l1aHpDBfuLewKokXbo9B4iXyq4hceCg6/yjI+KT
pgyUJOWHs7SDenb4GsMQ32dLc6hrNu5eOjAAReWqj66aorO9FI72NSdWiU1q1QfUkVYqOHIi0iev
muvwb5Wl8VbRYYpNabN08yZ0m2rkTJzLPTcWek+NjKyUxv9dYS5daZSqkD4VDtbiy8f2BsrWXTLr
AbbnxjK+fdpVgShzhVoKV8d5iOjAAbFi59Sxmm7lbDPfgpvmUdbKOz2kPW0h4Tif2J8Mwt7mxSx9
CubMQ2O7ZMSpfp1M+p9j2mBb6jc2niexaQdvmEPo4iCnu8qWElm11MlmtvVpLQWzs0PVbOZTUKCX
+lnPTS5zUN61ffaZLwW1chQFkW9efaYK8UM6oTrkE218VaDPnQVgs5fkK/AsyRj3Qr5IYkYTixsx
0p+VyBJPHDuAyvoKewYzLUaYIiS9d4Xv3te6PeeqZFVlRMAiuiUNHx2sMFjXvQTj7NMHtiw7QDa7
v6IAsi1VMQO+7pe8xYecJfhiLEM+FCUXIMpXAC60XIGNscexky0t3wmluRNfd2UbDZeQ7qQ033/s
VTmJJH8vjXzcJLb32sQ4+EYhzZP08SzNBBJXPcNNXHtgtNL6ORtLse6z/GnkEt/SqMr4MGcrNy+N
LRJ/j6Bt06gEcW4OMSN69aVX3s42m4pBhdw0WxSHkoJV7nW/Ox59k3GIVTqmv4mGp6QzTq6TPTIr
wIxWr02rnlio3tktfRIdqQfPLo8d8olNJHDVASAtzaBdOT1rZ5b5KaxPGpPPOWSEJp7vqbj87mPh
0KwR78rI2moAYTsXY5x06AhhOw8CExm/rm5AaXM/N9882kwqIzE3uBuuY5v9dtLmRWLQscR4Oxvu
PiIIiQlVv7EM2tk16m5NWGwauJn3zfiZyzDa+Ja+5VpIEm6mRIIzgb6k8XlwjJHv9pDtcH+tjMmC
34++AGPG54UYRTuPVWMfElWy/BOEJoMJXJdyIEomDlL2b5NQa80dKFGQQSxo/VbnPpDK4skqVsto
GLvBkedpZ5bxdCSFeClndlUlCr/fYWCKwuxUx8UTF3S1MWi03ziWdUOqfMc+pcffCUE76UFVh+kh
MEfor+2x8RuSif1aFPOXD7+l6pOfwM8vMtMP9tBf4nw+xrVJAeh8KMpuYyvIjtJ9SMz8W9QFYrlT
PNui+AlwHFBHxQu46dUmb/iRh7G4xj5+m2FcZlZ4nVWk78ycWAzO5eNsW5ekCl8CRGaOyGFvoR71
PH/sTEZuxdPnlFRv1dgMZ5asXG0zHonZvray/2FhdEjtlpw652mp5e2Q6V9OEXwZNh7MCcqGZ4m7
qup+clJvt7AIT3PSPYtB3c4wN9eDidXOLSz6ftxtk8LsliXF2D3XRgVtOfbEHd4vSsm9/I0jS6OW
22gkBsNzl0cboTnyx0LfWMoc2GHW6wqfdBOM37VUz3NbI7f5/XqkkgqAz4XLJeJ6Kt9sENZADohv
lkujMFvLLmgOPQ466YXzPp895Dj+AYCpGNC77qtiYloveYTQSe6jXsKlNz89kpkMn/dd5L4m0QBq
VwQc8WQcUzhmOhLwCcZrlSmHBbR6HAuEJSc2jmFHn4/qgmsH0YRV73zLKYcjaPG8NgL3Eh4Jg3NW
Ce8jdCewnkMD4926MjQ/dGAv7Cb5aHlq06wrGFiTmFwm6LPJ4HrbF94lg9h0EDhqscqzbIEAE+ip
246V3EIceu1h/CpzJYDZ4zqi7AFRiXpXitr2sEf5kYF14Gr5QRL/d62pcQ/L396w/HVwW+jv3DVx
+i1CbKuB626maNxmTfyRZUXPSTdeR6lfEAvkyolR+muT6bG3ImpmeRksLygbY91KjbYmJNzDFqp+
jbrfDi5pIZEgATrKhyplspKzQLB3U+/RbjdNO1p+mQsVbWJp3b+5yUnmzm0xO28ATh4GP3zFh3LJ
lfkOEwbUsOPDDph+IdSSWSaQtTKn34GE5zGRhY6UvXXi+bVQXYhtCgD/gpOgYwnDenzpEDo3C0Km
6PV3grkp8CuSshAScepdMp6oKef27SenDBwQrbIMngOdt+6Zz7aJToDFyhgRJWRs3qmQt0Md+fem
OUJHDiXELynMfVEX7DX6Vm4DOYxrGngGxD91zKtox7Z80/sLEmiM4V64dbU3hAcOmp86G0lA8Dgz
bwMLayiT3q6iq3flAgVjmgyeGRE/2lG/zHR2aGzKqLv4hO1yaxD5PkhjOkhh88rBD+XQ0mhzklOb
2W4sj9hMXj6OFVuG0sUHU9Un0UYnEm3nIHecU9bWS/IpWjc10b/MOyrMVEDw9hiFUaJG+3chxM6e
4y127lci6+GNKudLWJbnBcg3W84tS4d1Z6QUzzvJS1Mo1NIuSbYd/qd10Tu/fBW+AdEBFd+AvE8Z
i23oWXmZ3DjDdEkL/yod9QgZ8dwEjBz+8AshCqNIeCvq5DCH7u+MF6Yi+nUgQoYxt4w+h7o+Ba7z
4DuNwhHcPAcjcCgX2xADDI9K2x0gGB2EdKtNrAlWe33/ajKB14KtzIgPHxdLfB4790kpr/6YApg3
KXeQVVvLF2vMyYT3IHwaVdfrmvjBpnKzz7hov8y2MJ6qqrBPPQGHiz+G/c4gOMRxiTcrlRiiGSZ7
7kEl5JRh+WF3XF9aGpnXYWx1F2YnWtMBm+y8oPrMPNqKZ0UHpWws6gScyS/QSZQCzAjN4NKULn5i
E7uzNgg2dj7v0tDsfolEnePEexuEpgUozgDe24V4iWCoHxctaVumef9iGTZJc4d8iGVM/tbqh2QH
Pwi8eEP7m2sY9z2vFA4j4x05az7PNi1UzuRk+05HoBK1kOeO5AdOBQcVzOrak5yml6ltfiecYuZm
qux43aqMukYi2V+eL247OT26dtbyCQM2b2G+xxTIOlgo292UTlsf7Lq1uaNiEGLv5tubCR4H3ubc
pOxYQPMwUO1gEquPPk9eM5dTHgh1Sgx0AIjnz/lpMtV4V3jZjN8WTjAV8t+NKeaNSk21pp3iKy0l
hQwABrlTpfMtwELn+qcWmJgunVbcbUmwcbGryk6e534hnuiu3MMAqslpzGQjvWILz2jjgp+7KWqr
vSXqwuuniNsPCr7NWyiZ+TkB3czNN+EJSEN7N/m+9REoI3kYEhtZ1GP95RT2sA3rgsxt25kPVVbM
63JA7UIYu0RM7b/pdXxlrfTdCad7rTsbzcKc2ELA7ES5ptN6OBax135naZjcsCWqjpJy+nXuJeXr
Pz9m/9+miQHddU0Xr9B/rYhdBvnzr//yd0nsrz/0j+EZ3AfzKUKRQywyxLP01/Bs/8EULEJsUW5I
4Txj8F/Ds/8HgztGKTxTf47I5ND+fXj2/mCqth1oJIzXjmX+U4KYaVoLH+RvihhVyHiv/hzHHab4
cPFf/X16HmFLNJJ9+9o1xBMn7N4BkbhXVnXrNbR8FiHPWdyeuz4lWoZWxtvIZYy071HtsAEoLDd5
CDe0bieAaghAIrtjSPeAyqubJimBTA8j3Bw961XHRsyt+hiIqkCHbXixk4gc97FbXROavZyx+x01
BlwOad9kiut2XMIgAid7DZOO3IzHR2/WMdNcExmQ/7N96fKhKzQvvIywzFhm4oo/34KpNxis01ha
RT46QNIRt4T+c+iN4FfDTWUzuCYw8z7hT5NAw4NdvHDjWAsvZD/Y1x+9sr21Itq8T7rwwuuUBlrD
uyZyaSlo3zkcjihY91GeHDhdkPO7eJ/mDq1kQu3iMKF81C9OuUsrq9D2rsnkSzIQ8VUMtCPop60q
8C0k2BDIjhMTj4aF+dszKGIgoQC1+sg68xeNhNnasotr1yLx+UArCFeByfTy9Hmw3eeArXrWOM+u
BtsqGIGIZ9F769pXtnc/o5dUG/plP1tsV7mTfPpTdTfZWMK08bvp2lc79b6ljk9KWGfLpXVNc+wA
VJF3fd7cwgM8uT6lXb09b5KatgI/+ZnJ7mD/7lcOOGMVoKVYm/IHf+5h0t6WmPo+9nKoCSYNrE10
21Yp5MXCOvttsI2aaIdBG91qplzDhqNVWwcREnOxuvSOO7ncZCJ7GER6Z/T+kfwZUWnS0ISw1mJU
Ow3DSY21z4Z8VId0HmtSL/nJJw1VabU1rRiplAHfpqmDuSBLB5wArtoRSub/LSskBIBawns0u/zk
2pQqLJO2OQ57D17/yu7MJ97qgBuqEgEP35vs6Y7lGb/aHfulsG1PnuyJ99iYXaykJXkgadjMY3In
9S6W/sUoAF3KcXx2zf44mcPVCul0yORd1zY3Ug6XXpQh7hPIdB1WiYbyJYZe71Qq1DqtMbFTKrtq
F7wp30IEWeLebKXN725OEZWQZaDqpETG62TT9NlrL8fjOIwXXcNlNBlTuHeBgQzbD0PCvJnp6NBp
2uBf+2mSZqt0ddcOs7WJ5/gTce1mmpITGAEKz60bJoCtnrgItD6/FRqODxbC3g22pMMRgbVR42el
AVOIVNy6UbLTRW+sErVQ9pzmyeelDaYE3VanJq7d4cBm+VUvvZJxBx6SrGQjb7Luhz3T1lQ+t6Ck
WttOvfML3vZp4dzYtBwyB2H8yNTanxC7kD49x7xATVybkfWTWsPZQQRDhnuxp+GQxRQLZCZVIZFa
pQviMkq+KWfcIy7gUR+gWrA23CYU5c2pBXkw7/ahm6RcvuUN6ZlsheqDAtcZO08E+CMljQyyfcR/
VK75agh5JAaJgQlhwzfNb7+smq0gHXwgHQufDz6OHw10grQcNqV4pCGHGhUfoSDwho1ttV8Ujrur
Ke/Wtot6k2n/aLWITkD3NlMSfC7lTdqmPtBJSmpcnH1SDvcqV3rflpwlU6mxdZbZbRSH64wXNGuk
sGWhT+aj6VnwBAIbgzEc47Q9DJyc5y4l6sQ+0w+rm0iUO9OpHuKxfXSKCtlQzGvQuZBn3ixS+i0z
areZrOCjinje8ubqgP5dGZW9E9o5YcfjmzAyCQqb752deTnOVR1A/Z8iwBwULaeDGtdmL7pH39HN
zueDV8Fh2IZDjY3CdenVIf62AOCm9ajbu7lt7xRxHoUtyG2N41QviTbDQHyePxKFYNzgINkm5txu
UhH0N4xZiHEmbAU2QWzA7Ju4A7PnLdW9w4AeYmR2eEhIjoUqvsQt1NoQFZ3/ZniSJFRWbi3BufOd
kjmfch/rEy6YX7AbE6TrqN/EA+CXxSxqNmi4Noim2LX3ZPV4NHM+PT7kTjY/PBL0dKLHTj8Ag+0V
DUsPjkuRotbwrGKTMIsF8hMGa7jtJTzKgZk9iRFrqjSDWZyeWKy3a7cnslGb6FUlESHiQfwFpR2u
Bd1y3Dm7jTCHvU8Kh1vrtvZ6cx8XfOt1zPc6dkj2xjz8lsYHatIWV1jUgNhkpZOy+20D82G4FvoM
souoXpGyTo6cbFXz5B8dQBsgHyBXVdJEs+vaj8EKkNzMybkp8yCDhWtQruU5N14UEv4OGEwlWGcs
jiyBUJnZpWQ4IupFohcGepVdZtuabTNAmq3pR7gnAFztQggTO9qtgGzExHKWFuKxcqh7sfUTPM4b
BxqNNVv12nJHaL2dNg5QD8KjX4YYLOiiNgoz3vAxojWuoMaicmnTyFisMSy9qxz7aUGoxjR5mrHD
wlpenCQdm+3a5X88G663l+avTRo8p6FzF2WwNTT4o6IR6iR6t3nqvQEHbZ8MLHvKl6QYPruE6l5K
e3knSH8EohvZh3mQ2yJkKe2ktHy0pG8Q96JFsSeHXvc1QbHcpgsqTV6NnACQEj1isUGLMgCjcBP2
09WxCZmYSXQAis0cFNjDmljlHQULYGDn+AhoRm8NwLQJju8phHfBQi3So8H03fgnnkrIR+mYL2sZ
dbQqinpkVuLE1KbauhlxpkCM99FUH7tcrakI4+lxPlTOx6/H/9OawtwCuSp2Osy+IBPfZ6J+jBgW
V1OfXqSPpTX0EmJe/Dsyje9gHiBXkFfiPAONZHkgjNKO1Tvy9z6NCXcLydIaSfV57PWmEh5JrJrk
0FRQWlzK4ujZNeYmM2r4ajR9Qca4GwI217QVnJIEmicBVxTPgiU8FS8z26TwMzTYcTYui62Og6bx
bqWo21NWuWfbDwnaKSxRQLeiAvJs7r9TsPNiucFtNI57w/QgwzkwATxlo4NnN0lkdpsCoBhIJWy2
lJ/ZvL3oodjnClZHBp5mmLzTUKZ8/TmZaOVWj/U4Qte0qqM3hrcaY8C2t+KzGrKrUYBrGmEWYUTP
tn1OcK89ZF4zH7ra85gGeUX5A2i3hVjbWdGL0xiP6UxDkhiXrEwDQyqotmnLtjjJge5gs24r3jUN
LWyhrK8pmGZWua9aWHfIAhbpa1L6c9WneFWxhgV+w4ZJi2dMOA7OXNFiYxfiDaQaOzk/mlYdVUcd
e7A1yz5Nuqa5x1bFT1EZPlsKYrZEMtzNDJwZSYa1PD6XDM46j/XUnDoI5+tmqO6GHq/Y6N/LBHNU
1mXErUe5pXj3ZI4OcgdQcZpsrgAynkzLODLPnmxRfU59/uwsHnEUMSC/wmLf7Kq1O9OjgRxO90Rt
LGxO7hvJeBeN1b2WhJxa36GEqtZrGDmMGGZOQ5w21CGkI3ITkDx0nPKrCsKD9OsdSPybgOayIgQD
X7vmV9JjMjY6rKdt+uEYzXixZmOnGnihuvAebYFdDwL+Z9VAXitY7DhOS6zW8E52x2HhQO1zxmob
zYhGhXI2pBAZFOod/ZRqHapiX03ykTq4Z/w+A+Gm7HnycEPIknWHQpRagcrmEGcN82hbDtK5p9at
xl9NL/OCeHeNbU1r7jTCO20TsQmxCLFFDn4c6Z3TvNwM8KHIc+ac61247lkCuVl2tBDZU+ktTgf+
82qQbPN6sTPi9AJnm1IkZB6+c8VEK2VLL5we7Y2ZZDgN0MfhzxFxsnqeFqR1BDGOidwpPnsrcyj7
sdbFwCRku8YTHhuqCESwnSXOYNNwKKyMLI5frF7hvIVYdcTt7V/wfxvb0HIfzN7fYSXhGuyyBIFN
1A7JmegIsW6sITaNx43Lse/q61jnL1Uu7vOYaa4A4WdMpyZLt/5YfM/0eOxYb6a7PPFX/fLVdHm2
97W/TYP2LCM4wXORHL3+ma0Ubwqtd0Hh4sfCk4dtmL45UA3HDkPb2mbQq73sUdXxa7DAi6Oo2CkQ
2U5eAiLQ7FZNNb0TbL/Dcf+kp5wQfu/9zt3sronNbQtoKHGoYxBm+RLmI7bmxQdKpyiN5N6CHO6f
TW+ELVyRVc+hAV8ocNuwktsGVo6rKyZ0UC2+nnzrwNvfOpq/X0xiVzUKoIDrP3hmSKq6uSny6dCF
+RJrS3djMIHFr4xLl03WPmlRT4MmeQ0z/D1EktdT0HFdgNaFXDIfh7o710aOKyqlWsupf88zq6Sm
7w8h2Vlu9vJL29joi1GBoY7cdhfW+W9bdpdU2w33xIKPaHDndeo84F4R03CLhLPLfPoWnfnolsm3
5XcvTe6cyUEA3M6YqJzmDjD1QcJMGJ3oYfD8nZL2OQrfPK8HWVmzcyJtGanrOCNk86Z2+766Cuwz
aeoea62PfkHrQVM8saA3uD2iAA1tN1HuYE2Ub+EIHLyTFtWxBE3Pu6KyYTZJZpzJBXAv5hCmDQ4h
S5bnMoYOQS01HWlBc4UpQprRoxSkLGt8hznVc4JuvHZyvgOkR13S9h6MwZMk04NZnLSnMb4k2PRX
eE5PqadQsdknbCgyEuuwD97+5EEyW33O0nN3TeTcWWR6d/zSV9+4tOBYJ+6pD1lm/+q4GynCJSu7
CmDCeUfCLIdoTHddP55CS57NHiE2c3sa6PP0hhQcg00H+TdFGszi78SBz4oiUzjuTUmkgV2rdxjL
6D5urOfWp74M9VPSBCH3EkOkXc0Y4dqNDNR9mSdkRCTp0rongIL79cVK7Zem1m9hZKO3ZTdthBus
oMR0yIKVa1o3aJiM9B7sFverBXvoNJLLbfOVtvZV0SOSGm2ycuPkgvjPrNPE6zAR905Wv6dDetPD
U8fpc6XcB/cOCxKzrbaFH+zckLli0nh1OTLbmZh0Lb0HR/LvGbLwhL9coR6p+2i2vl0OUmmbh85x
wdjRiT6r+tASuEf/oF9HkAl2Rq7H1tTW+6l1v6LI3VUFewZJ766uH2TSXCHBc6pMW0nFhRi4gFQU
AYG25lLQOfl35nHITDpn1YqHm0vnQ+mE56aixbEoL0WVQLnQ9XsHazrD4LgPzJmedOfgD+hIU/jO
308OSdD7krs5aRKYtyP1cA5EL9Jtw34Kg+/YmX4yG2AOl3NbIRkzGhzsYrzNpEvWhiyL677TKg3e
j/t3PFtkHjQEWf+Hlui1y1PO+qzcYU7gtjsG+77Jpu3/F6tV1o3sIv/r1ertz6/yX//nf1it/tsf
+sdq1f/DwsZPNRVLFHcxJv21WnX/8NwQsiL+I+Z7sdj8/z1U6v+B656ic2KjJm4h8TdfkvcHuwR2
rjYJMVIH9Kz9E41ppB3+02aV1arF5RwKCqvVxYn1981qQ2uM5qISk6jM560OHeh5EM95zdLcokjr
51QAbqcMZL1fvQqHAVSRbBn98bpYD4au+kT19E4+oIMNIIYvseBQQcGf+OVbx8djj5XlLfCK3y37
kYJ8y8kwvAuMPGzSg0HJg9nDuY2e+iWmbebiSMw0PLP7P0SZ+KWE/eHS9cQ9o6CmXJhvgXZ/KEXE
qZf6CEc2CDIDa6vJxo5sB7WeqXcne3lbdFxoofhN22oa1XoKRUktEJntKaGarFnqgykqbypXbLM4
ZcLPWGolo2ZCSvTrOIIl0bN9QMRCwxUZlo/Wb8m2lXsjQjmFMahR9ySonnjZDS7adjIhq6TDPkys
98yyP8xcchtpCB95/q8ial8QK1lw6OFc2+KmLfr3kaNxB+kXHaeqtoziJOcsyFYDv2doMWsGOCWZ
372c+FF2IJX6JVvvm8j7t927YPn0ESQ8ZQhND+Mxralg4vsKPuBOcy8EfXVvUDV8o9X0gyD95XVu
vTbaeHoIopBMQEP+dTJYRxTxQwJ02gNAti7oKrKFYvqNu9ewbm84Ht9df3pOx+EkRuPi8lffM7Gn
8C/gWzbmdao98l1xWdzbdLDIZb/Qy2Ltdo25599/HSKzuuv78N2r83ZbBtMTa0eqcQO1zmErrntV
AVnoTk1gvUVsN9eFyaUXYM6uwBE/DSQoy1xQWJeSPhnH8XcS6KNrD3DqqRAJO9vc5+2w67v2HQP1
GUGTWnC1tHaUZYkvrfyIsfXMCv9HEFBuQ7XTZOdPJnmTNEoMruyQI5zhqSssf1UO5rwyY6CR7nto
phc3Cu8D5iIvWFWxe2fqsT5QYXcKLB62irxBZKC+Kx83akzlpLIUeC8wKCsesFMu3Hus9lzpZ40B
3LYgK/lLJLn/pFUtXHX0Rw+W89r56XOGH4vFxroObuL7rP+VWu67DI2tZcenyO6uWSgZwnriPF1w
0zqLUdq5inK61qjdZs39AiADKNWcNWYPHA2Ln4Kyym28SZbPbrEOcv926IuFi3SVHSVM1tIzAm5s
b8nsTNXcXofRU5hLmvOIO3oAZcmU8+rhtNqyrmL3jj6aDe6hHmpvH9hdtGHvDm1zobFyR3/zi5og
ErAFuEw3RZwlO6XYHnjShClRPfY+EQkOhNtpAJPeUWG2akRMuW+d0xls+6t6gHtVpNFTkWMQ/HMa
kYHPZw8pM5trY+0ubR0mtR1uLVAHKfKop+wRKzDNHoU4REvXR9nMx7JnRFtaQLip7cHB7rpU/GrH
9i2mLsSz6Q0xKRAxMfrnKWlx7dAtIpeLOgVARE8wN+N6qx8SWrphJON8Z+VwirG4beJs+HJtmkvo
VbnjzGe5KNqjnbRnzw6Gw2iyeBxzCKw+VhBOXr1art2kei9mw1rLZKUvInXI8tLc4znyNnS0EN5M
U/rf8pHKsKR7ywrFlnJo7dvJ6s2bqfZpA+urM6+SrTWE7Q3wwp+Kvbrju1uqVl4nuzjImWoUs+aT
u6w2V0n6mYNbWzlddJVMhxtMM9U60elNF1IC0fgMromgYA/tiXU/+Fl6xvhZ43QapLrEIIQtCuqg
223NVK16X95lifGZd+6GEGi7CqtR8a3uovMgq4ckypj6kv6XVeHnyMbRWKc5y6E8Hr50ZR0K0fO0
5/W8dfjkCYNbTuTMZ/hlC7cNw78ZW0+xa72ZNHbiHaVtSnbxr8yasKzolsWTgNpd+ka6MWjNgmr6
EqVEtMNBf2Mm2Jl9/SnEcFJu9jgtSSorzNcZ1Gg9S5LQXXNWrr9uzOEuCotbMSBtF/T5RTo5kJd+
Rfg+NIl539kkUVJ/vhdYsfAiwVuB4zKHjwkYryywkoO0mz2qVnPBnHmqkoFNTN2RANHZlylwphg0
KvamZQFm9Ldwa4/uxIdnjLN2R8j6q+zmt8yzWvi45Skd1b6ZhwTcOUGRnAm7K+pX3v7nWqA9+N2S
HCfuUiwIkapCePMESGtv3pcZtkQgYBXFPeRl1jNoN8gWbCSA45SpZRCmm58gJEF+Uu3RaMrxnDbJ
3QRLi7VgVnnHwLSry1CTI4BlDELFGO5ZwMbf1CS9Q+3nPcgzizkwSKmci1OxdzwDmmNMHMMjm0pf
ZqnJ6xnwqOZM0OobYncoaVjXRcy8i663MgzcWRNeWUUvfU88zc/1tUn737Zl7QnR32PqQyvyTouJ
WbD4aD3rLU7rl2gR7ir0Ih5XICkZ5T4uGbXwJR6RQIJYn6Mqe2kzirUQvc4CLuOahPMXpxKWPb98
AucBTt5BMRx4KdtZnqyJEN12c2cSVMYIGWFDWo1t9e665VH28XlW8rYLpXWrNQTzQI17nacdLOTk
3hFiHw/eTWsm5u1kZtGpAsC3jvJM7eccbpxrYE+Z+3gDXgBkeO+vYSj1b2xs9jPEJ3y/9DV3rD1W
FKOJdR7qOwDbb7HD8emkXroSjE62m0fjupIR1sCITwVPNF9HLoFSMGymEeRRME0+yavE50ZSMv3a
6aaMsNnWLX3jfv7jh7zMW8A/yJL5wzDFj4HdsLlksF53/4u8M1uO3ciu6K/4B6DAlBheay4WWcV5
ekFwTMxAYkoAX+8Fud3uVoQd0X603xSSrnQvyQIyz1l77ZHlNvYOh3VHNTHgIYWpqxjNmu6em2Km
LtsGvqoZhK9zFgr71h8R1hEG514q/St3Dhjos6+zLHU1uYCwVu8x6Ejnr6ir4NEmlrB2BghjB3mz
7oqeeGc+kWx3i4+WwdSKZ7h53Q4dP9hLlT0KIbaU04LCaoZSNgkrlyq5vbAjLieLc1q3hWDpbPZb
NYbZVxwPVPX63o/tctxwYjDe3GuvPCtmMlIyk+zgRMgkSRAyk2vezLxu25BMpAHry8bjCjFcAzrX
2GKd/p04Ipc+qrpJ2KNZDDESDQ7HFX1GfD8t40hGpF1q3zTA3J3DNjmmE4IhCjr10PDoEajaHxX4
zEMCDlNTn3Hi4owrCuPDqKrz0BrnOrN+h5JpIXjchzmHJ9JgF9hD2u5Feteb4jny8So2OW+JJIdp
q6lZJS7+7EeB3isnDu7HqPoBUP4RpNxZsjOVo1udaaDOKvyry3Ox21ce0zv6zwe0cgUGjBWp+deg
IBsbd3SMW/E6Z8W17g3nLcjZRfHz8NNqo2bQyMbKS9ph41n4E1l4XtKp/epDn0kotXqMsconbQ4X
o2luItt6mGqfnFj1iCqWBZNyGB0UCJ/ISe6MRtF+ERacQvS0M+PxdaK5WzGDxNQSv/BMenJMSf9F
FlOQUMa7tqbLNZRAdK3nruyMvFlwNLtTPQFGs2DID3QpvmfNcNcmwXtvRP0RXfvyb/JTztliWIXE
QGnVU/c+56Zt12rORUX7aLdAzcAO16PAe5P3cc4LHfWjOxVPeDnupaPOVTzFK88y0Bem+toZmECU
U0OkwWJ4xjeJlOi2cMp7WIt1yJdz08fp4xQQ8fFdaG5MursqilAcJgfWQttYsSkKp2JaeWn/3MTG
MRpaCvhURk3BaJ8TP3b3QY4iIJr4/nCQuMdzc/BE8koeEp4CkRjWFZKAcUj3qGns46a7JAg0uZrf
ljI44RcHY5zvCUTcUYv5hJ99mR7dyrqgYBZyJB2ne3a3jASn5EkEVBbGejONHt6zhGFuFQfDvrVZ
KzPr26Ca8j4G2+/vLY1TdPbGx6metkmj8MJGPI1kRvtX46Ncr3v52OD9Wo9N8BNHZb1XsddhVyHz
SJHVGfoDoNgfzqLu3/KIUQpbqmHX0Q9CKV8JQ21RI6vn4SrkE0VnYr2ZUmY9bs9jyJqZQAmXI7Ud
eiXyqx4gwKg9tunFuM8auvXihGChC4nuc8XzOEWu4lwVLzUfjE2mQViCeuJ36nlAJrSyTWHzWdvZ
Y+E6N1ow6mQdxSmB7Y8ckquI+OPOHIhUNII3rGG5n1EZPwWt8+QkIeUOhfqZZl5dzFZ97iVFdEqN
cZcE4yU0K7m0VR+1LZh4NkT9ct6b/y/mJKaz6Kj++znJw0fX/9vNR/Pzl1HJf/y6v0e4CBIFKBn+
tG9ZS4bqb1oG+w+Lv0/Fm/BJjbA6+69RSUCEKwRa8xcsTASCAcd/UmhMURyHf8h/zvEcm0nOvzIq
sf6iZTCZ4bjCChxINHfpsFr++T9EuFziuX6hJRrdjH1j3RV3PjVUtWp39eDeJDoMVs2oLxUFMdwy
p4fcpG/anznx66Hi7Je8hgZ8eQLdtR4CX6yN1P+2bI4Bwh7uxAzU4ku8S0JX8xaZTLaHXDi1uv2K
4mnJwTiHHAvgxjGdOzwmX0FvXVxWGPBmisrraluyzPbimotSQg+xNDDqZMe85IIy4SB2vPIOeJa3
6nw/O4bx0/aMqEdOkA2S3BEd40jYe2IYxTHd/mlYMHPjkpwDS0ucmPtfCFbSOWTo95jBPrlm3rPB
wCrTEkcekAB3Ut5mNYooox72ALniMBVYKihzB8tmlrIVNqXyhN1+Ff1eTIlJ6uBaojebzlVen58E
EoCkrSk5FiFbQTcpXnsuOqzhu11VAMjZM83d9S3SJBby/ndFIS5bjvQqHTlDzYkiHNUz9GHEfRYh
a+5paG+EP91zZPpyDdwM84BbOpssH8cZGuCwf5GAqvAnXEJyWnhET9bFyEmT2O2D29XXKD3rdZXW
8XaJ1BCOYb1R5AFHc1bpnC9KliEoJ0rjyuKBSGJ7fu2N4sXC/snvIx63AZn3VehG09pndJQOs7vG
5n7FDxJfmYDQfCx8CnM5EK1l5Jy16tjpG9BpqYG5vTV885jZ7DOSub22xvi5daC9cE3tFgbMEQke
wo6yj9z9KFT6TScoEtXEeWxKb5sl8mWQgCbNTK5Km8kx5QRC8RUDJm7Aaytta2hobe1GkwOV8mqu
OHr6mavpO+kLKoa9/GS6I/OhId51M8/i1IS2w/TBV4JpHYrJBXA7B6bJbmbw99ZIITe1RZfIAx9h
Xf81Dz3LEAlz4wbzTe6Fep26TXhA5cuSUWpKkiSHgFoarDT5OPWNNAlaV9NZoR+xcqLUTcINI8S0
fcgsGmxME/erqpLDYFRXke+emafdS9AJGigwCkGh04tFunhxTHSR+4BF+JzG87VyJu/W7dPjnAbL
7u1K19yC89J6seaOb0rB8ZjZ22PELSrT0Vk7ahsGVHeNQ7c3clrk3aG9yrPwXdXk3yLnTTveOQnH
gZMKXcCU1VrmSIEXS6EcXj8MaXGePaI9lDhc6yJ/YruweCkQqkEvlLox93Vd7bKJ1YbueRlhxHg2
POZiuEM3rUfiQ5f9nvZuAdECQzk3/neOrHgTTAS86bTaVrjLqZB8TJnjHnK/+ZlwR429ot8rlv4O
/vpYOsNjlZK+kUP36JcdeFSHWVvY4/Vg2g+UY164fEI2JPEP+MlP5bC4qLQdUIjULhtyMh/ITT9E
DawYZtV3Xah+k6IUCPqo2VRtyIPM4OcL+xXrXFpl636bmO3BKapHIiUJsyG11iIvuZEXtC/LrWzD
fUEeTc01CfuKFXFf7kWP7S/BbtMEiECWO7Hvsuv2uUIyk8GIuGqwqdY+i+QwHDgVubADuhworsSN
lM6s0eaB5uJo342w9zTDbclI7IJWPoxzu8RF2azVWxI5PCnEcCtnQMQim9D24jeUtsWtePQORYnL
Vms+W2PIf69oOZRErE+nNv/A4gr0Ex5g2nxCWcWdMBK2bagMfFkz1ko4VXA9wcY1qzPjwHM2yYM7
Gd+eoH65UuJim8QaJlT2ZUtlQOJlVMeN0KLRPnLMh1CYOdO4/oeEc7DmzohlY/DjHWFTcz/xxSOi
uY2LEoo1CFBoJABXeZfvSh421z7SG9jK68bz7w2hH9GFj6sooz/OZpPUxKBEtIsyGWdmVBnfmKhu
aSW6qYzuYg/GO243LqGUono1WCk7gcNsu7S92JQ8c8W7b6dg3I4Ophe/Hu606tGsNOD4dpkd3LT8
qvE19mrKdi2jLaE9NqqGvsdWeVNZ3W3se6+THMlw0qaWD5yskMJAUustTxamA81wAe6ZyFeU9sbz
52Dt8VC0oo5qs7HhT5jNz2rSFEJFTDpVne5xh8st+U+Fvo0hD9s8Lq0dm8UhOPUW84cJvILk7Rjt
SL2888p+7GfzkKQCD+BAgCmgkdAYF8czDvRofktzW/6ywl/2A3Lat32Sb8Xc3AeUZWRzfj38+cCP
TLba0OEbmaW3NZ11mFp5YVaGSbKoOdnVAOAhm0NNrM6kdYcAXEulR+b/wpfrQ23STR13VB84gb+V
lmNsBZ6ELcDaFzXn3NRDL/vQU8ujB3YnypuOF26wB2U6B+BH7CiPNG4/s+d55XsEZ01jZq1YlFpK
PQYDGqKh7jYjUmZ/cINdzNFg1YXTKTCpqG/6D5SglHeBy7eO2qHEPoeqUyRFx9sw4jOorEPa/prS
XqdWMQHZdPsg0VtaQ56i1CaTXuNzF927FiWgd9vgJiLXO7IeoiRKskfNbRhsa3lZS+4Z9jPMxAEi
jVRvGiLC4Id3JReAa4QHX/5eujGI9d6PdU5AO5Iv4MErl0h1Cy1K03Tn90f2LM/SjvBbsG+KQYob
k0Zcx39fxDFjnLzbNmZy7ixrMQcHq6A/S1butkyiLcaKeRskNUWSfFBjGGDRtxyNWGmtIqs4Gzq8
Q2zK745rzYoc7gJXwEtWo7yprQimKFZA+ogsUNSR35MxIyUoKWe8x3PF9styEXd4/XUjWdKMDQXF
/kYwM8VFch3FxQbO7YHb/zrmGspHcTcRS49wdKeuuIpij6NEi0yaZ1jDnbEOD2WhLsXordsuppCs
ILXa3MJIvnGUHFbONLyKnkMlPUxX3JYD/kTOtRUu9p0sQhWKpjAWhKVLKgy3cAl8l9vgpouqozL9
b/BfKP0hoHVupviZEfS0jat6HzFWXsBHUfHBN0LjtopwZ8gpoqsZ0SlT0k2YQvAWcXifGCnRWokT
HxIPdTaAGOptoBCbH2nCpxsXbhHpEUKuEdJRtcWT6kzU+XOLrJZDkrSMi00cucmDWzdQZ4MINraj
GF57JCAXz3wGGrclhWa5T30insoxrtiWk2hsZequjeKZ6RKP4YRTiQ9XyWg3ZRNhlXXC3VLSylVE
/DTmATIBEWb1sYdq4UBL9NIaG+uTcae9nxl26WE8KLY7yi7OHO3FIau6eymFtbNK42dsxvhNSMyL
8RhsLUeDGs451TWJ/+3mS7QzYQiddtGwQQr0Y2fhtZMR3tM1cYSI5/ABBTcd0WN31TTFFrfpXa0a
TRQvjphV+c2+zbxTMEWExzp1N3i8cCaRH7rZKfYVneArGwbiKnXDAzOw+YWkAyUko+bGmqAMmju1
LgLOQWNYtbuphAVofHkBh8INjncb8fT07af2c92Tfa14YK3YAhdrtlFfxsxXnC+RP8fsSOm2IbTC
vit2SYdCgMg6mF4TbvRWKphGL6uX7DTSspLSQrGPhPygkK/fyApUsEmK974ee6RtztbIHH30ytZb
GlmbUxYwKjTD4cVQxbWaWX7qBSGtvTw/WINkEFO1d5mXAVxpDBOZ3tvxRKkZ492p4v+Op205KGPS
4Uqyyn1ejUUeDweZVw8hgUT+nPw2kMNFq4FjXxaF7AKk/82TtV9ViPhDitlcxRNtdM1DLJ2Jlzyf
GUzszPXzx8ShZAF4WrLuxeybpsQTeShxB0Py47WYI5phWEX8bOk2BqYtbvsUQCTNrn0f8X9Db0Bt
6vfRie+0R0eFJZNjx5+Jnah7U+j6i95He1dp4Kg6hEQuh/FJl1H2v5gX/F81w9ihvzRJ/w9TheQz
6f95ovC3X/O3iYL7B+Aody3oC3vhHP7L6O38IYKAaQEjA8sUi97l7/CF9we3ezMMhc+/QHqNX/Sf
EwXxBzk0JgkmeUlgAv7RvzJR8Pgv/SXWxrmVTEUAF+IRolv++T9MFOQkHETHkkYDt6Dst3ebDbPv
CFshEYCszbsTdAgK2+U0rGiETyho2ToBJ9qaYHXH5og3k+fgVVuSRE3Pm0dLtKhRPHc3Yxa9N5bF
xtRhV2AEyzC/yMVlEFhck9FFMJiV8VVAjmPnRssHJtPuwXKWvi1SXVtbkrLqNSBljNzi4kTNXVMP
DpT+2G+F5y9YE8OB2SVE1VIgIOs5OxJKMtg2wyr3vv/Gtn4bVdRUNs1DrwilsTAAwkOuIpt5a0rK
LDyaJCC01Avb9PtW0soj5JVdYbrMEualzsrzDGtPvpidIoJY6Rr52ujCR/4QPHHoCGaLueGNsrEN
uOkhRXau23pdptWlNOMHq8/xfpkoyWwaG9zxZhhCsUtoStzhwmOJwGBEq0Dvcul0IOBLPQQrizmI
v5Fd3nYcsUYvevHr7sN3+UKDm5fHYM5+prRmWEJwbNW0+tiWOR1hhfodPABvrHzTAorYkCn1bcPh
lwQ1j2gezzjA/hSudODMzPb9mN9044wP5uA+CNf6nge4P7czf6RiI8CTJ9g21ngKojpec5nFqMii
ex155a7o+X8HUIcUTkdHR1UTL++S65eF4L31oq8waz804yIjdvZcJhFZc18EpeH+MX/lUblhqXOO
eV33NVee0I5Ju0f0TVEHtPGEWHciP/o9DWOB9+r0wl/NhPG3lTpNrvplj0eOpKA5pggYXEcNpsiw
IK0wJm/pVDbgrv7L4jHC6Zhy7PJLcJZwm07ZN6amxzFgrUcY5G0eiMK5lFE07Bb46eY7PJi3ZSi3
Hdq4LYbhfRojrXN5u9utezUWcq88Gd31VHGobr5h/x0cDbX0RrArr5heB636rbrsdqgpejav6xC9
kOyxeMbRy1QS1fdjwHaLPFxX591GtKxgDe4K1OgtG0MJvqD9+RhXFed1e7hV1IJsyM3wlRkKlvpo
tjfklE55xGGOkQB9gHxPN50kUA7VEu7mOrhvXMNfp0n20PTcYdMe4H1JlBbRu1vJq2kAgtY4I8Ad
0oPjcm9p0Q1yZkOCOsS49M1sOtlgT9yqm9/ccM9tpu+cUbNgCbK3FL+eCFExVTZbHViUL0ZsNz3f
ZTSlM4VR/VDv/dLdZAV/Uaj8hsztXZYmaCAGGtMVR2vqVR2YBnlNvHG+8Qo6WbhXscXtEjIFg3/r
+eFXKPRwJuJAJ2jqLzeRl4FN+g4r4sropp/QN92d3frs1Vl8Xfuee98kPrVxquBGosXR9he8sRq/
ki77tsdsgqwmqtab7OfJ+VPtVubHwkbv7UbJhvAR44riLkGBMyuGdXnwJNgAgDK293VpPdhLyJae
EkVbl3+FqffaWIK4gkQu6Y6LdupbGkb03q3J/NGy5W+7kuFKaxdPlOxRy+cWznU38AGZyP22EeHZ
miRwQSLYXaLBJqOocQkLV6NACZ9Yd7Jl3Dt4CbZwosVoqE8cERnGpeg8SB+70sz3VtDtQ3d67Bdq
sgef1AtHuZTAegtZqeHnG1DLEOQyBr3ETaQ2rCepzAreWuDMDEhzltOZNumDu9Cbgew2HO/3RD5+
JvDOHMxTLLxnK/gMEwsB4s1Ojce4YVzo0HIklsSyibj/gZTRNdMYY0+u4srHtlsshGk3++8l2OkE
fupn/FgVfxKpVOh2IKrBwqrCglG3Ujli5dRipQu95Rl6axiKWqTqvpsoBObc3bu4SwFhC3OkO0ek
ZAgNY0/DvV4zAFerGYC2w4jeLUStk9K1AmJbKPGt/OFOMV/iER2SYILGdUv3fvIYMptxR2EgyG4X
mbfLI8AE5c16jFNWWxyhZG9jRWoG6Fda+VsEBCxZ9ELf5A8eeHC6cMIzO9mpFreZ9ykWjhgSh7G2
+Jp5kGlAY48LWTIZPj8VhEuXwClIct2LowJRphXxeQZZdjkNrxg6AaaZIc4owGYx1BsX0JmaKX5U
aENqNI1teeauK2k+jcDRJjBUudDSBdg0IaBbCpM2QxcuTTFrPqhst6S17gGujWkK1vbCYEd2gyVF
X0WcLFMgbZDFY5p593qht1sx7wZtfmiw7hy8uwfzjsC9bb+kQRUAfF5I8LCcP6n2Qv1jiFefn/X1
uHDjnlNDkOfVVbIw5QFwuTIlVazQ5iHYuSEIpy0VIolnfWcLme6BqEeedFG7Qa0bikFevJDsAaOm
kjvkygFyby2LT5HT44tZCHhZQRfhlXY2EXQ+f1XAuKhXa6Hnh4WjN4DZWQ1On/HYfciWBiezKRkz
1HN9SDqWJzrWuNLD/iB9g8LhgeCaFwAmpG2G69pm6KF4a3msTXh7PfpFcWUPPFJ416/cuHmbUnQd
Mb3FvV5mxQ2bfiadvJu/pC4vevFCovJGc6Jxh2SaN3667ICLFnF0ZOyjwiPKG0XqKJqc2XmA+zNG
BLQqFFRDZ6AFyrGIEI/PdwwG0HBNEnQy+NOC8zJ5mlTmg+qZBPRVcdtmxmWsQYn6YHqZ9LD1q2Ln
KWQ8c6LttZtEzm6KBhL56WK0ycV74TVPSidPg5OAQixjAIlIBFtpHFR7Hj8WWANRZt/Atmw7HXor
J7vGI32uAX9sVTIqqJ5I9n1FJoN4Mzt7iVMx8A6AfkTJVaNEaWaPu8yxjrIp7zheUXJqPjWqv+V3
jAE4z8vN4I1XfR/twtaTN8iISha9C1GxzJVTyVS4acBC7Ftl6s+mV9eCffCcpMZR2u7O9d33qp9f
VIKPzzH0b5EwGqIMbGL2MX72rX202/ERCxZyMRs8NwFtN33/dqrqAY8UYtBdHQ4MvdgwMFCcEg9h
Mvdr7X/SmrGqh+6aUri1MwK+D1b72Zf2jjDUt9tzLAga/Tbx2sCOFTElKM8Opq6UQ/yqTAsuX8E1
Cv+LVP5BD/0v97a71CuOs27PZbqstsV0x5oRZMMQj/yWz3hOXyPBoc3Joo8JdwS3ZQnKO9iYDtiT
S5PBWh6mhxlYZ50W3SFz5kPTup8cBdvtRCptlS5QwszmyJM1Ojtwz1Uet2Q/KfFwQqVXA6vrtUZX
y9qIgzpRkHaVYwbYKNs2mfxw0yUXKl13b1R8ifLOhgEgnsbeCluew+TMCB28WeT4sMtWXzm/QzMd
D65PsHjEV0bRFVNZB+MujgEex3w1LEpq7dKEJ5L21ibwoboAHXPL+T2DhGj4AZjboxb1YRbwLWYe
PuNHAzCdc7I95r4zYO6cIb/LK6tARj3vWjLZWRfSsxiyNRyMnF+FPedK21BAbrjJLB4SpXGrLd4Y
joh+RpF+FjYbs6qN4o3KOHclc3124/jXTifgDfHLoGIn3PiBSP8qUtEhc8EoiPs+eBmGHPLd2fAg
fWplbNJnNqFb26r7g53NnJLpnZh976Zm6bTmAHqXYR7Y50a/dU3vNqBfd83JZlNS0zxN+S4lwEro
CDFt05/DZKkQIgYWLbhs+lYqYz/yRTfp68FFZV0Fnf0aQ/NR2BttYis59tp+qK1wz4mJx5v/W8PC
MYwLYTXGXVQOlzp2HnwZbDOuTjqZcsDv6ihsviWEDDGGgObCUyL2KMvxjUE6gXxRcNSe+Z41xU7O
YXHdjc5b1Zk3ra8/kwpIDdj1Ng6SY9A5dyUTcH4SGfvF4UH0j5noaW6b7mjQwek881ZB/15D8jRh
DdfZ7ULpXKtm3Ddxci4T4+yACG1oj6R3hHVnlQX3XU5I1Xbo9XVe83y+aZVxGCidMVDSkxR/GUlz
I0s49aZ/7NgbEyCWv6HBvJUUfLIuLafbK9e5FB4aQ149B+GEl8i0jp0pTlFNXAwP1gbJ/3D811GJ
/7Ojj8AR/2Oh2UP/9fMxfPxl+PEfv+pvww/vD47fPrET1kWmid327zgFYxG0PYRqA+Eh/HH/KXnC
5sOEtnCW+Yjn/8Pww0fq4zsOGiD7f4FThOiB/nn4wZKC4QskHgEZhuJ/wSlUDJjJh1Vu0PxhJghh
XSfX+LHacIckb0m4MpzOpGVtPGA2Pvbciib2fuLFzt1jHPb7APptXjC4iS5s62AblVpZk/6coeUs
u0HEwdOOGiG916XznJfpo5ptezPgRFjBzBrbwvCfTTg8VrUcPnp9cb32yWgy5O6vc+JXCBat3wbO
ipTB2QXrM2MeoT4f59RlF4CCFWSa8W+tYvoRB94CnewLNDqwYI5bXTLS0jfUOnB3XYjChlcNrnVW
eZTxLsxhstCHFhiiAkcsFi7RBlB0FlJRq+92IRfNhWEcUn9YBTkvV7bl3kp2TC4wA4l1TWSasSkj
94WITEAjw8n0N/VCS7oLNzkwPV7VC0vpLlSls/CVFqBl02OW9xf2ci4lh3LKQFemw3hZjYl1vcSI
eRLXH9VkkS7WE3zJwnQWMPB8E+A8i7nN1w1B59qJuMotNKgJFmoufKgDKBovxKjXNe2VOWKIqfPW
xK5Al2NREYcfakI3bAmekZSLgw26uU7TftoYAJgLfMKrE4nK2kw7ZjJW8jACs9YL1eotfKsH6Mrh
eJMv5OuwMLAzAy5noWLzhY+dqgatTh1CVfD4xzVU7WzczEyZIGtToD2AfU4BpEqARnjCbXhDvrae
dUGhh592oXTjCd3huJC7rB/2qPP613KhepOq5j0C52s1E8IUyF9YOm5yCw2sFy64Xghho/OuHZBh
DTo8LQxxVsIJL1Qx6QQGfZTxrZT20zW9S9OJo+sDY61n161/wlF/OW3lb1NLHjzbN3fJSEWu4ext
yzwo17r0Rv0apdEvjNCqzLvr0rD8b6O379TA0bP2Wm5KqfvgaPeaJfYdlOiBT83FIBK0oDu8lobu
w8wVc25vPAuaWfk7Um24se97l6riyNnrzDhRNchd2FDBczGV+5KSslCiOxxUdectpR1kBsjtmlRU
yDBKPnnH0eU1CmA/02EtR2PiIgjahTRxr8xK5x9tOPL2EgNZRP9xcvvftmRJXU3PtttQGYbON5jE
a2xyBpqpWJ0yg83OcF8ZAz9y+bSfrOA0R7yTgCxZDA4KCcpg7kBlHhJ+htcaIgrxj3EVGyzIuQNs
AMn4ADcBIzfr2/P1FwHMme/aeBocsiVQQmAD0zVc7bgGK8VC6OcXsPp9nAuONpq5g2wYD6by2qLh
I4G8piU39764IVzLXjz0ifvocW6rXY4FxhIBggCueKwSNWJY+d4IkPGc7ZdZE4OgRDulvqVwjWJt
zbSHW+ooRf86WtAnQWne6paXqyinBwXTvQnhfFaOre9ii9muSqqD5IxFpv3dUSP9gtjDMuPR17Lf
9o7HmTDkK7DBUTneWr1zcYueF7BzVTeRdZJ+8U7r/Nc8GmjP8ouisw/HYL5JW/ctqGmjKedpm+nq
hS7n+1BFp8JtbsyoXbdZ8tYzFgZyeOIyd7ZUdeWagq4Eq9qzhvqxKv7MXk8xRBy905P4VM7GCXPk
fcSsTJXWZUz9E0/mnWFVlzHKHiAA4cihMRjN7goiw2tmCqfeJoPtD4FLisBi+59haSimPaoBpAIh
pedd1j4qwvje2KLrZda8NaaGj0dWXSOtoBMlmEfMrx1TNmQAxqI06o5FYw17L+6fulnvowHkzlVd
sa3Loj7587BJqJFl8v2Kg/HG7KZrBqg/lSZQ3Gv07B2uEq9+jG31Efsh63JmNdQg5ShqqhMVADdu
ynnbIAUSLSUGibhr2vK9QvowJ85lqvK7oGhv8jC4qo30VfjNJpDmgeaFYxzH4atV5JuiJwddRTep
3b4PVXbk03Lvpsmp8qJdUTGijUBe67C7sqb+3Cr/oUAXYw/cftLhoczYVDXOEzs56pQoWJy7XUHu
iOemtzOr9hk+4U7g7mIBsrjW1aWK5E3njIS0QohZoY+DUWy93HtJg4lpQeKMq8JgiWk0VJjrw4AF
15lJELWEABulv0m+33sWDsrAOA06uauZnrtD9FQlJCCFm93B8L/xmcbdOHRnOnHQnnNtZFya3KvQ
3FSGOM5KM7UrgVD0qUm9cZUNkqsgJu/Urj+7XIlVt5R/+0iJUxhLW1EMOsjm3oPFX4WdPllOfVda
+pc2GKQSiucDXRVHJxVX9eQfM8SVU1ET407eR/g75Gf8DJa7HpUBt+/2UFU9tBe9yDpNvunB+4T5
a9btZBLq54HfpnCKmtfh0CaPgR6/UW7c1qHgshbYD7nCklb4F1HZzqYT3EVmczpl2XjBa5GReLLu
HYHdqLMf+pybQ+bcgbTyFhuExqlkXSwZXhUTkp28YzO/pLox8K1Zohwjy/r1Q4FIB6/YwKeosoNT
HRMBQzZaNX1Urwr85kAg8KnloigGC+uCT77u5UVS1HPgbovnb3YdTM5jcONNHZvXVpq7oOjk3k1Z
NZH47+avQJNX8QrMo22gX+Z8lpR55PhoiPPyBeherLqmacWoz/aICskZKcoWtSIqoHqbHgwb6YXz
HtcEhT2tEiyBBS3nSiAfHYX6qJxlL9TSL5Vb3FgnjOzczXi3pvwZN6i5GXS720EuYMZUP7gezUBR
2uurUfnrJpu/uT6di5RLuuVuGKuDjDYbYWUfg1JbN8X4I4L43OIvpF+GnsQuty7UlLw4Y7PLCBpS
JnQy6GtHwuH9lq176wctEwFKRi13Srd8Ut9T0fBVoqFgperEe1I9TbnBEHkbW5BYdmwGTcIn3TIb
xau7HF7aAdNenNjOA/aYFfmyvWloWsqc8VH12DByzpMbgjV4xOJ5X/G1W7FZY4Hs0mFvypFhbI4Z
PmIh3gjiXWjB2zjhSBVXHDfClu9lHfrXIDX80SPE3Plg18iMoeuYXCcbr7UUF74eRA4nS2FDsM6z
/xImzASpZiAURO+IaEkMNO7JTg0kGHPlrFPCTKe5iI4pXWAl3FTFiyPQ1nefxWJraXnHseXFKfxH
eqI4PoCo6exKhmQ2hPEsPX402w8XMGORLDCuG+bnivryXTClN7GHpa0e+VSKCit/V5vduvFJTQ/l
PeVxLzWP4AupQVD7vkYKHLVnlpPVrkGkvwmVHe4No3yKuhy9jyq/0U4rwlwNarGqe/ToWAxbMm6z
NjeBbbwxaWfRZAfHakLQERTpyQ8S8nC5dba6/Di0OJjJdK2Ir7/Ss3GTo+3dQwIi68rC/uTYGXCR
aMEm4mvYVrxOltpXKrj5cy7AecTogOd0d5tJl9EPL59eU/LildGPGpALQ83+omzm3OBmxiaVyByI
bVbHQmYnVmYuYxwPIbFiV0W9mzmyxMlS95OzlLciciP3fgHMZbBGmrW8z9S4VYt217DbM3mDO8cm
eB7UXbAlyULozolOZcU8MajvdCUvsYJqyCIkOZjhb42WpA1kcrn2YD3GgESVB7QjSv1rheU3w/pz
Gjhn4bfXdkCfcD+AmGFCyxNls56KPqqg3OW27W7cYWQwhSZFCArRuKwb6wITfNoSeeJ21FxEQ/5F
kLXdZaH8yQcwFK+PiMiYWXYq4ploDj/gtcfXjMgwo1LWiJP1Wch0K+J65EXw7+ydx24jWb7mX6XR
+9CEPRFxgb7AUKKRobxJ5SZAufDex7aeotG7+yq3FvVY8wtRylIysxKVzQIuZzBcJApF6YhxeOz3
/4x5L4fKSnT9hZT17SSpMfFJ7RUGY1MRuEs7jI90KfXmFJlLFNz1tZXkMyKhSbAb3dkUpT5BJFYS
2odzGybJJVJZNP2Yuqk80jC6vCWvkWyj8xtnKQiChCeCS1CtzDt4o+i3CSDqxEkm45BCkmowxWBY
P6lGbzlES585JlQTI0M5kwbw5YZGPouVQZ4rjUqKQt6VU8lQ4qkFhIJD13BcGBVC5mFMfbfYFnqk
3mXpzX2K4jgkOQ/YYeInWcD0VfKIT89KCPCniHk0+Be2gqA0G8G7WDUeSibDNHXQhmekO2YFMHtV
3HFo/ZSSV32fVVgzxeLKLKRjbEVOMZI6V4ryphbWkUypi0qaA+2SYU8c8kQ34UviQAEsrdgHpoWa
bMjOTPmObDYD1C2/TAfDgY2In3UtFSQOBngmYGU3Eba/DEUwg76NssHQi/027D6l7fiZNSNfalFu
/Rtey//PojemrICp/DFx5bqOgG82wJv1L72BN/YeyM2oNVFZ4hUgly/gjbmHQzMx8Gx+BhCO/IG5
Aj0FSxHwHkM2NFMZ33pnruh7ZKcKw1QN1MOyDK/mJ5griraphTFUWaWcKwyZVUJWxUackSDENvdS
3ztoSjG8iM6CtB5FwWqAXIBJAHaUGEhaOMXlgAE2CSILt6yyuSow6Jpgi5T0CyOnFk/isUQkSiE9
Qb0NOKT27goOnbtvGRIWNrjzPRhltwpIRb8aepUA5aw3gmwhdbXeQddXc+PC781EBdbN2eC5ZbM6
V7LTS4QgR6F8K5tx90KObn0OCB6bB62FhuMYO0f0wWoMTHQwFFIWYrevdU9ebKOb6P0eN7TccbwW
D/fSwH5N9pJ73E8JmNfGHXpoMS2fJlCEQCCGBnKgPGZY96LC32motSo8GLq8gCMhDSzciZJg4MFh
CFv6oqf+07rSzHVNXCr83u5PK0c09iKqbHsZa118BcdjaGZFXrYncqyIOxfdzJyoU6/GncDyP1fV
UFE7bamu9H7ZEYYE8xe6ZiCwvef0Tn0Gk33vQIssBWEy2+GYo1QExoUi6hR0JrfzZqqraUvOROE+
4cWPTidKavmzr8N0pz5Te4KmGqQbsrLyCl2G7VcpDtbSvUTxTz5jyUfx4HQ+mddCoYKu5cpwwdYz
XCc5jAFPsKH4polCToQG4Wqmje/uPAcTw53OHDClRT76mYBycyRyl959Kizv2tc5pYI9yUBrqDip
5EVeJc4yZAwXDhSTQ+jesTtrGyuZD/Ig8NbKuJVDrM1uXBStFEjwPjzJiZ71J04T580kUTXpIlAH
45rDISskh6r+OND0BmWTO7RXoei0m9Dl3FcBykhrgt5j9x/uc3q+Nin/W0Kobuqjv//H3zdlYypx
wtDPUI+ZtmkJ3C2/JnmhfyGQvubIw/ErfEBxDckYqe9VXsIsnphY1uCUDfH9ULEUFKtqMpxIjiUm
vRbYZ2OU54FaS8n1/8fOq/7w6R9/tyDTkdv2w9XXj/1NP/y3X3pbfdU9w4CYB9QthDZyAL+svvKe
KlSF6jF2+aDhY8zcu2mTQKQIp501Wd00bTL2FFvDJ9/QCAnXx8Dpn1h9CZ3egM5Vw9Dl0QQKEF83
cbf4ekiZZqNkaQ3nAmuHeU1xeRL2WB7gADMtCjJ/UmhgEn73NTUpSumorSI88jrpJEvtWa2j0AOw
Pql0NAoQq4AwoF6rsrKwDJhwJbrcSR3HCZIoI2Lw9aTnlB1TUFrgfT9FWdMdkIJ0j9cC5ikiuQ1U
khST+KrQlPMmk81loZjZwpI9rq5qdZfY8H5lScLfGFNgCnBOTlzsmN1o2LdE0gfmgStJ+PChM5lk
bnFDvm+wgD5xDOHJQPOcNwvHRTLlYh3tuIBSSJL8iluYq5ygnbxxUMsIRJUgys+anM/0LvUesSYq
qJ0h1zGUoMfab/RRgk05N4qB6MsaxoSFEoXop5gsjo7EoFSFrEGF926QMI5s4R7mcYuMmEuhaHEI
FbPErSliJ89JSHCQpSx9Enjwyodg6GQ4I6E3LPuJ7NujvcAM94pDD4toszQXZqniEmKfeU7Ff9tw
prRDVwqhjpmFeV22djIrPPyZS+KsLdklO6VG7dmqLKGDQU8ZTdwhruIrNQaAVhkWIk4gHV7CAdw9
RHUItDOO4/Y18s3qoK0g5gBZvOiq58P6hKSFh6OWgaR4AkqEEoPgmdxD+0nCCOOfMF5waPictcEl
0CXiJ70F1Um6aRaAqFlyjgt/htejkd4Ltzz1/eDWiqzjpmmvRW0vhhCOXjSkKupJJcd3VVURLygM
MAzSWcVqrgNlqXJJNEHpqgofiCxVlmbaPTeKlSwp9YATRAls9244gQR1lCVkGiBh603kLBr18l7N
sQ6QtAwLEuxkW6U7cypMMjMVa0p7UKlXY/FBbXJiD91LYXgv5pB8xl/0mOo7LEDKIo7d4bqp5e2y
E7l7IBkAq70XnKlkSSO+uUwiElGGuHqpgr5b4smQ4B9ccn/yWkpYOHcygOW4J96NRKfQ1+dDl16X
TbzozPA4G+D/5WF+4hJcDPGGVJYa6Q86u9tGgoTUP3kNh+tAjk5NJz/vyoxkH4rAsnQmRdZiSLMX
nvNWJNkNd0Gu/hUGSQE+816coWaqA4IjXBRpOtbfV1w8qmtbK/xF7pHEFQ6Q/qQEa1RUlTpfQTdG
r9qkDyYW6i19ZtZmiebRXSZ5YJ2ICocqp640fHz8+Djxy2uSos99fTAhvbUYgQwoCHVzNKJ1vU8D
JmVHcoPDikHaEQUSGXSlg3thX5OAhOU75TepNn1IqKN62XatiZVnR0MSUVPyyOUK3PAsb6oFuefU
FOq2n0p0BTltaQuSEl/kiWkcx3K+yIj4vBwyhEYJUeEYHD/Glnuu6MU8lYcTRMv+1MF5vVHbfN+3
yXiIkH1h38QMSJNTj+zIiQaR7HD0uu5dGUkFXpm4cxuPXNdIjMjRXhaSeaAlKQww5sWkENDBPO6M
rcfCkgfRpS5zIU/8Wa9mFsdJGWP9HBdrs/TCA9+oX1qCEDwjOCE74M4jJ+JgCOrjviW+KJHQCMcX
cqWTB2b7GIEaFfwfUV6HIRqYFL80xXdsblyNuSyxEYPgaE9NvbjWS8FI7ZeJYV06rb6KMNtxiOgS
eKvUlFjsjnBCjPfPse8/hZ+R7qMDx+gm1KZal+lQW+MXDTXXpDbyeZf0/jFMEWLTFHflaNXSEPY5
h7ubJngZDFAPS6awRJzPmW7jRYvp/lIk3kHXVfcOtvhmYpxJgrtn6S/welqqOYRowx/kSa+T5GtC
0N6nuwFT3fyI0NV5WZhi0kXcnDVPu4Xd2KCF0o8Gy9i3cL9EzZoDIctwvFBuqRyGB4xHC/9TpiY4
QfTOrYYT2n5TImkMkjxFIGafVND+MFDGahnvNNLEYgfpDxa5RC4GHPsrLC4r6Gi6pfNZgRla7uVA
jtzjyS6HtdVSonIGXV9i93lXFx7EmqhEfVSRcurFz5ELWqcOHnUZaC4T2QT4LVA5Wm6SUePyzyHy
DAemzDTI5BT7+JzIqB7BCoeFnr1Hw688JH2hH3O6AmCJMj4rXf1C14HizETLJnVFPbPTRlDFa16Q
LqH3MhFqBZz5ws6+NUrlM9jVoy3Jh5VNrvAw9AuraE7l3FrEZCORhEgqHEIX2DgOBlKaA8LVwFzn
H1xXdNPB2gz71bC0V2R8+RnEZlxT5gZOu+ShzDG3mtlRdB7X2SV+uFSrI5hIctXMlCE7jHFUROME
CVuNpEWQhwLbIE7AUO70S8uKwFPJErGMNJxKOh6HmGmc5IRy+n0YzqzBks7I9MoPCT1dCFE+FU55
bpn1IgEIPGxjsIhQMrxF26oXTRtbx7GVCjzlB1LnLMv/pMqI0Nxw2Xn1OSZhDjxv1opUDRnOzXXh
ZJTpyFFuK9naj+wCLQJXA3ygNahJ2HnrU+CmF5Uiu+jrz2jPnto0r+5VXFtk1xyONKm7QByO4iwI
77tIwN3S9Xs++qnDXlWWkb5vkmhO9wgw9SDPZ0bRo4l3bf3WypXy0FQr9mI2xP2iCG8bN6PkxOVy
MHRlaXFrApRqjs26uZNV3QcCHUhVMynrAvAxxK5M5lhbW6dZVs8GEJgaU10YW9gbdlIFHzH9BMGh
f0pyBQiphOcUAhGR2u3LE0dQ8PFQjUORrIMpGWD7eaFDlo26TwJeG6o9KlNFtzQT6h64xCEpS/ny
aiyYJkVX3ejs7Sz3mb6fJRjJsA89guyCUGWsMYmcfxKuPPH5S4jj+CMNsXsCs0cg3Oy0UdkVVQN6
m2tVh2Xl4vRfWYsSmirrqn2V5XiMWcaJbzkLpyD3R2jJrElbZIAOPg13qkPCbj2YR15QWdjEk5m2
L8d2OY0iMgAS/N6mrSUVc9VgHyvVjEyetBsPPva0sJJ4gaX3QseWC9JVU7zkQSOtGi9QrzW4ZKSM
ZGLu+hq8EOsu9BL7s4xjMBRrKv6oGu4ijt+TqLZxATYAWbOkkOaFJTtHaMlz1FfQzSz8IboWf7RI
gmlGhiPmZG76XI41M91Mh6PEcmGJdgjQVfybemLZJgM1JXpBnYtW1SahqX2manNfOURN+Fp1TKoP
B9dAn8KHLrHZoKSCgOYW7yELcl7W8nT2hRGGYx2jYmgbHdWMIOcaaMmHpgTcm9rFeW70q8zHWRGb
PrIXDbefpR5rVlDW5k3hUUaPzUPX0o6csWimJ8bowI39b6o+eWF2UhJfhGldryNALtGqx4WnHnH6
FpdBTwwTHkcJxYjwPLAg73GLJYqBPKRa99AEyKNNVxzZxHbgDD+tzHCauR2G6x5Zk4GQnxXZf9RC
7DQj0pxt67i0oPEZvso+phjnjhmMEXcGOKKrXAd6WS78qFFeEo5xqYD57qNCzRL5UKX02cfE4k2k
knTrXrOmtQ5hJqmbz2qieRDJM5zKTNwJTeVeeOiIS3eS9NO+q5UxwiHVj+0ipAhGZF0tw+8VuBN4
jZLeiMjoPfxY0X5UWWmfVkNv3gWqe6G5/WOEaJQl4zThSkLWSdhMBdfpAwDlbDpYTU01WOgS5B6D
T0Beq283h42uooDVB1KHFA/7Rxwkljoo+6TB5yUiI+zALqk4N544tAdpqUZ4YxLQN9dxzobSGak3
ZiysF2wVOOA04NY3BaaTACAqYSMiJFa0e4hI0I1VC6/NXKfMDYbj4+940NRVudAdoZ6Z0O9v8jhu
jmVNVu9d3fPPeajsoXO1pYLv91IY4pxrT3HWC2+l8UkeS4tAME7KmTtXswplD46ZUP1DDBjKwuLg
3xbt0jUYY9WgHKW9cWCk5U2UE1+hesdWnNzoWfssyrCbGF15Y0ri1NSxXsR5GgeB4cRtmnu76cKZ
15n1XUupcUGKV4+jtP+JsshR3jgzNW4uK9LCJo3R3QpPeWgAsKEPtfe2Fc49ByNAPQyJqoww4asl
Q5qjO5MoEcnZsW0V8b5KWM2x4/SsgbUhYSDmI5oMkQlBK5WhNrXeFYWNh14IEuDQyB21TsNxr4JR
DAKfIhWFcuIhZmixNZ5Ww7g6Yt8/ZU28LmuKDmp0A9Hg3Lfsuz7Fr0TC3yqqrfhICMzFPB1eriGD
x2lqp06lssuvyip9qoVZ+fSoIm6yIKkuIMkNU3OUHoQd5C8ZCwfJvSO07TiSxuVVTaaZp3/Cv3We
WIxPqWnxo5I49TmDa9zEIdQEvwXdgfGBIUUP4wTgdgwlosxJnQRLXBgRNrclJgAJT7F88/MQ0P99
YYcgqiMa88fQ+m2xSr7F1te/9YbumKA7eDmNREfbUvSR/vjmMyX2Rtj8q3d+R3dUWUCANExDQLO0
AX7esXVj/C0oloZQqHv/pCW3GKWnXxEjwdQBilCZWlxKEaGO739QhTpxxHFGxUDBC5APWrpjH2lw
Aw8qS2+voURYc0ku3VkAwxF7zwvP0gt/qpeFbx4muR7PcuwpAMwp77gpAr208GdRb2IXabOsdwSo
OJxJhDC1/bDC/NNI++wgQD4+FzoX1MrA3MwKTMy2qWMRFNRgyM3hz5fIiBESbohVeVb32lXokbPh
V/6J08uc/836/tWzEQgc38cikacVURH73HOnYELePnXCZF/Xcwm3gGphNJjgRX6wjIrs3kjq4TBv
E8QstXlOMB2u/AVVhMIF5SDlQbdCbKHUwiQbPu/mWqjsC+g1RESw7wS5ftKhE26aY90kQE6vLqwq
vYy14kQTeEGodtFexg6Cu0SVmkMrcLAI0IKL0FOKpZ+GHFiUG0KkSJtJMgxvs0twWP3UU6NnLfRG
oEk95s59JGG9f+iIYZgHaW2ctQNCKxhuBx1JTxDzb8w+P7FJDMnwbWC5Iv2qL0hcjtzqGIrolYwa
3dYGUmJzgGm5dc/zkb/g1RKuV2Z86Gf9cmhx80qN1liWOvPegenUwrtf6ILI5bSOsiWu7PVlNdqK
RNQKqr6qcUJSa2xVYJNqCPP3sYW+lZx2dNiIF36Xv4BVLpGgnAoxBjjahPHKpOt4GEOn4Sc9kB5N
r5nVkWYuspaYYKQ9K6nw7zQzXxJkewlHn5uewRCxodp7MuA9CPxxpAfXbA+f5LaYJa2yTFukLKVe
Lhzs7i8Nd3hudLGUVaW/tHx49YqQzjyBKZJUXQ2Z4vM44SEm89mFhqWTpFv4LHAaIHzysEu6Uxvv
4QY/tFo97Mzk0vdVDhiGuHRC+8JsyHj3bPvOrrO5lvPFKTFxLQbyrAPbSKIjA/ukm1AO2pmU+tD5
NYRjTdwuOgmDjKDFc0QUGFyHkrvohaFOqmBYCFfDQFEb7gdkE4ZaPbsDO06u6sfCbS/KHk1sqjVH
ldzgTRzjHKa5HGU6K0QaauRP1Io4QlORv7aFf4YQeqG4bA3UPYCMenowaFtsTnXntPGNp0Cqj/PU
xe/dfiTOk+yqPNkvre4UcZVLARepB1z+GBPxArTLCq+yNnLx6pCf6lzMtTHw1zJugNPAhSrjSW+N
T5lGGJ/1kpFrN7FwGKH04c4QnBPJK2scUD2YFUP2oCH7jduuP8Lr3jttsRWSO/Uxc+AlEnBpgFEo
EFiicqyB6VSoYgJuzHTEkNM7RcfSNFBeCOR94UYz17DzGLpgtLjOPpNJtqg7EN5YdW64H1/0tcJh
28hIAe/0+lBBrAEkTXIeuaGG3U2HknRRWJ/SotMGojky61M7SFMtpHrtWAtdU6IjaD/YrRKXdZbG
0lIGLtpPuKoM+Llzm61nFtcPmcE+sUbRYCIv1CwfjpHoHZuRfGKl5oFf6pfYjNw2ojs35aQ8SU2q
3XWT3gndQhSf5LfyGMpZVdqdViWQEn3/Mk65MIB4P5Dtw5Tpeg1tX1QcDx0ebapjPMWtFsKJIMyo
K54Ugr+nBmSDg2Jw9vueABgl0e9Dvb4wooKU7WGokQ1qBxFWEioJKhNd9y8qB1KYFSXpPp6/N1GK
wD819BdDc6NZJMDVTUwp5iI1ZgrLA5ILA3o7hr2mZ5HjKfmXmIwnM5aKw3rk3iXg+xT2LhI7utES
gdoDLRT+BQ8dGAgYZ3nBnf4hjJHK6bkosLUiIDQyudIZZnsI5Wre+t2Z30FFcyJIUSIvbuUwPWxC
QoeMvDmMNLWcBulwa3kYeIEcA3onAks7X59EaoQpkXHa2ZALdDLsvQA9tMK9yezTi8ATz2EeYWak
onfuBvPWLGR/hiPckxMnh1B2Utw1bViyVjrMorH6x8Z962aOBb7R9ZNIdi492XhQQLUPQquLgeZc
naIyzlxa41wMjaXsN6p3qToNSqcY2k/UqkhVGdmYL9/UsWXM8IZgJprBPO6ibJ4UEfxHLli9zRVF
btXDXNfV+0YRizwzkmNPhr1dxOKEg+pKtGQuZW1zJKKKCJsMujx0kIIjdI0yKCNiylJOHUe+qxxM
cThlnkWh/1Qbig+rGaBSacgC02UBHRYQFf9TB11oW0gwm3D68SyMVaPxhoaj7GcpwDaPPwHwoIM8
klh2VKfVtCq9R7mCPx5hbWDGFt4t9u1gZ6iwtB6X1lIH0ajdT1oX3oqhRpJYHXt68oS2/RmjfuR0
vb0s+U6TCPUfGVInUHg5rvMBDqqsxQsm1leOJK9MuUGllBJN5PFXIlssCtVeqkIjbFNpIdmXiXyQ
K4m7xJqe4jB5QPtqS+nF1asjUXKUP8S2pbGLU8UhtVPnVGvK8OU6n+NMLNKHUgFEVwLrKlZw0krw
r3Cq0t+HryAmgGjEkHTFs4WJzH6BB4Qm4aeS6BFlb51Y+Qb8e6ERRISFRI5lqzTN2+Y6wptByaBc
YmTVa6ykIKkxXmcZlmLqDDoAC2kxzIkjeeBCiC1VLtdzOFZYgBds340M1O0a+yqxdFwFOnwpnfoB
WgZ2dfKMuNm5IumHtQnFMCTdGOtzdltIwF0AGij3EeR++NyQzvfx4oLNNtzaTjir0LYbqhIcqa0z
S0TqUwDA1aYvlM8En8wHgeQt9o0DM5LOat/MTkAz833oFhdxj6lM7454b3yqlpCAqTCtNDJUtFFn
3kIwMPXgzuyD0xxF6cRv3EWCj1lg9KcY8+zH7XCdGlT2qAYog3VvuynATH6ZoEs7qHyL8gABWCF+
3xOlAwtOE5Kg+SRR21ezrGVm1WV8UZoWUWzJMO3zosBZvb2KSHw76xXqK0Hg4QaOQyfHk5DUOolw
vgMLeDyCuXfERdhaZBYxBYmnTM22fglkrJSyJDzxNWOR4YO/HxftKeYnq9Cr6qW1CLAUORJkEVIt
/CTV5Smaycs4Zsb0Goy9YPDxK8RU6SBIQJp9RVJnFeelwxhkeUYkmjMjlQJzOOjNZDZF6kOuN6dp
TupbSijBmc0ZCi9599HjgTiAmfaLUTIytOFKb5tjX27uoIUCoAQkM+vhpYzPw1S0Dnw7K4N9Hqhn
YVpkR6HiXkHhQCssM1T6UarsEEgRgMgNmRjIhEw6NBY2Ob4wXAhCROs9//k72/8saep/rYkPB6tq
NSXhseov6ueiv8QsltXvvag9vvvKh7jGdPbf+aEfN/S359dGMaR+/sffVygVgbehxfmP1QajigvZ
JhHg9WO9fuYftRKt+NT1E83rYg9TYqQiFrfEKE3ct/+vmnumJkPN4p/X19qo6EP3/FEH/PjZ1j35
45/50Sdfd80bEeI7IsKffn6TvCnUOrYm2PR4cfn+2A2YJeGthAzjrRu4rHI336lu4JqnYSX9FWTw
090Afw7qHFFcyne7QSXLa7SaVrX/2dHwmNZJNc5HQjKSj7MBeOLPdcFGCx9mgrE3+mgpuF6tnxFB
58eRQA/hp8VYIGbk9bV7I0EntngTPPrpkSD2ZGFBF9KN744EjMWE0E1hvXXDDq4LuqmM8NV2E8Lc
oy+hrKLifX3xnF+PBt1m4YS6+qWXdm5d4ANuvT1oe5YtlHFpWHcD69/HbmDOAMNjFrfu751aF3Xw
z62HAaQ309BGxsB3n1/ZY1Wkm/VdnAYWlm3bTgN9D49AoFoQ4e9PA8tUFYUz75fu2bVpwNgcCYTb
rQYCSF0AnGNm+Pr65pRgK4bGj0A9H1/rTM3dmg2wPDc5+z+9N2CRQF1BwV1q/Zwb3aDsjedIFcL8
+u1d7AaBJ8O2o4GzMbsjAoW3xZ8GPy6KHKmZLRYkjd2dFAoy4227AZsNVZiCf75+/lGmQRqJeD8s
7uCZWWfP2npvMPZUU6FAw/Xg9cVi+3EYIGRhztnoSHZ2NnyPSv7Ti4KxN+6QmmZuHJiVPZVzg25R
Vnx97eRqoFlbX50MprvKQfBth7Q3uoG3EaBj07vDWyRbG596uy1S39O5ieKJZH75uj/OBg5So47q
y96wvqfs1hY53my27QakELpNrZzq9utr494g9ixN5siMhO31tZPdYIwpU9uOBs7FHBQUKByvr821
UdO4XzFgvry9c+dGJvXWk4ItApaDbI9SxY+zQdmzLJNgdJM3x9cuDgMiz7Z+fjy6hK1R3fh9D/jY
DaNLOUbkOha7r68dvEVphmL8SWhpA6r9AC1xfdA5E+naG7S0sSjoYCqkvKFpfZ12u7UoagTP/QWr
AVQk8JTvn5SsPWpN0APfNqHden5yGdez8/fKwL9xRCL0D4z5bdHfBJk5QfE+JKs3rGkHD8wjFLb1
9ZG9EYIZT/mGIjOuPq4G1p4ls2UYeJPu6mqAj5r4C2YDoBHd+eF++LEbtD1zBNVUZQeHgSZ/G4T5
07OB67M1Sk//YBioe2BKr2jLehjsYDdwih3DLLY7InFN1uhN2AVfzgAfh4H1irVQmfsdgN61I9IY
FPoXLAryWHLBInP9dW8sChqXbMAEbk+7tzdqIy667TCAk8u1SYaA8/VqaLAaqqw2YnfBNM3St0eY
eU5cUjHV+32cf5wG6h5HZEvwEzv4/cum+AvARAi3iObHkN/X19fDQGMZYC8AXvny9s4tA5b29u1s
cUQaz8AUGaz31XADUyXrWCgWlfodng3UGbYeDWLPHuvsHJPWX/fGTWFcLIjJpBDxZc/YwdGw/aJI
9RWxAbeFd1Dt60mBwoExx9657oVdvD6rYKLrLWuLScGBWQZCeWckbEKLOqMBB2wCwHZ0beBLpDjK
oX7bTRLyhWzqjIffWQcfNwlYOiyiWHq/TYsdhJr5ppStVwfISiDJI2ayHvgbiyRwCtSHsQK3g3sl
IM8a3tliPoAxj2Odytp3n3+cD9qYYL/DeyU1ka0x5tHfngMRDp3rbtgoPMHgAVmlIrGDqKJqf5t5
+NMXSPAS22R5ff+eNzZJfU8xFA4KbKTr1+7NBryVrK1xBI0C43gRJevg9bUxDJDtQdzARG93SQnf
Uzv+G6NB2KZqaohLXl8b9yiOEkinKHevuTB/Clz8Ez/0hQy8T0zS0ysN2H8uv8cW/qMfeCfBfvv+
GwF2ZLlywvnipfX6gyMreP23f2cJ/+dXyPMrO/XDm+9s1Y+//vaA3/7p736o9/+58J+LVfHo9a+P
2799zNNVDJH4h7rUP+Yzf4FQftj2f//Xd/wk1wes3x/0G670n2t7VWLC+JFKisPamli9bdM/csHc
skeuf2Dxtm3Tz9FzWsSrr+i1o+vc64q1bZ/8MNdly09+9cdxudu2vKrqvy1XxfPX4+QNDd26T379
JVoFm02/QgvbNn1erLx0M0YHd7LxDLJt22dR9d7Imo+PNHw84m3b7unzKv7tX+/tvDf9erfetull
XTxvOiO+Ffi2bvrZe37yk9/+tbGWAFuM7Pytm18Vq/h7n359rdi2+cPVb//c/OBQegA3t285SrGj
/Nfqvam3L3SNGW3b+qJOnp9S+maz9VdgcuvWV4Xr+dU3jb+ivts2Pk+LzTm/htO3btivC9evN3pk
TQbfuu1VtPpmiL9VQ7Zt+yCNNjrkrdq2dcP//V/xQ9p8OwgBXUcW5Lbt77PClsnGKOGiOtaNt287
KasVy8pm8+uy/NbNR/Vmn69pH1s3zJz87Z/S1XPzXPgbRwl9zazZ+k+wbf76y/hnNlYuXBRHAtO2
7U/q4ddfNqaRvqaIbd/0o8dpotzYQAG4RgrE1q2PfZI27w2tF1wd0vZfsA9Nil9/8aPNwbhm0279
udMq/e2fq2Tz61xTtrdu/VVDyUSSTn/9peSbfdrooLVqaPs/46XFZsuvZdKtW149fjse1+KGbZv+
34X7zbkIQ++xuLd906vNjl7rcrZuOHrYHIZr+du2DR9GL19Png8o9o/b/t6t+otY9Nu79rsW9nu/
9jWQMP7EY/S8Kv7z/wAAAP//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28980</xdr:colOff>
      <xdr:row>6</xdr:row>
      <xdr:rowOff>88760</xdr:rowOff>
    </xdr:from>
    <xdr:to>
      <xdr:col>10</xdr:col>
      <xdr:colOff>367393</xdr:colOff>
      <xdr:row>26</xdr:row>
      <xdr:rowOff>0</xdr:rowOff>
    </xdr:to>
    <xdr:graphicFrame macro="">
      <xdr:nvGraphicFramePr>
        <xdr:cNvPr id="5" name="Chart 4">
          <a:extLst>
            <a:ext uri="{FF2B5EF4-FFF2-40B4-BE49-F238E27FC236}">
              <a16:creationId xmlns:a16="http://schemas.microsoft.com/office/drawing/2014/main" id="{BABB01EE-672B-4698-B250-C24653B51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555587</xdr:colOff>
      <xdr:row>6</xdr:row>
      <xdr:rowOff>128436</xdr:rowOff>
    </xdr:from>
    <xdr:to>
      <xdr:col>21</xdr:col>
      <xdr:colOff>194233</xdr:colOff>
      <xdr:row>29</xdr:row>
      <xdr:rowOff>64864</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31B46DA9-6F70-49A5-9237-468B8F9CFB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51587" y="1576236"/>
              <a:ext cx="7068146" cy="4317928"/>
            </a:xfrm>
            <a:prstGeom prst="rect">
              <a:avLst/>
            </a:prstGeom>
            <a:solidFill>
              <a:prstClr val="white"/>
            </a:solidFill>
            <a:ln w="1">
              <a:solidFill>
                <a:prstClr val="green"/>
              </a:solidFill>
            </a:ln>
          </xdr:spPr>
          <xdr:txBody>
            <a:bodyPr vertOverflow="clip" horzOverflow="clip"/>
            <a:lstStyle/>
            <a:p>
              <a:r>
                <a:rPr lang="ro-RO"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24</xdr:col>
      <xdr:colOff>553534</xdr:colOff>
      <xdr:row>11</xdr:row>
      <xdr:rowOff>153588</xdr:rowOff>
    </xdr:from>
    <xdr:to>
      <xdr:col>26</xdr:col>
      <xdr:colOff>509788</xdr:colOff>
      <xdr:row>19</xdr:row>
      <xdr:rowOff>160986</xdr:rowOff>
    </xdr:to>
    <mc:AlternateContent xmlns:mc="http://schemas.openxmlformats.org/markup-compatibility/2006" xmlns:a14="http://schemas.microsoft.com/office/drawing/2010/main">
      <mc:Choice Requires="a14">
        <xdr:graphicFrame macro="">
          <xdr:nvGraphicFramePr>
            <xdr:cNvPr id="8" name="an">
              <a:extLst>
                <a:ext uri="{FF2B5EF4-FFF2-40B4-BE49-F238E27FC236}">
                  <a16:creationId xmlns:a16="http://schemas.microsoft.com/office/drawing/2014/main" id="{10E88D7D-A816-4FDE-9390-26A0CF06661D}"/>
                </a:ext>
              </a:extLst>
            </xdr:cNvPr>
            <xdr:cNvGraphicFramePr/>
          </xdr:nvGraphicFramePr>
          <xdr:xfrm>
            <a:off x="0" y="0"/>
            <a:ext cx="0" cy="0"/>
          </xdr:xfrm>
          <a:graphic>
            <a:graphicData uri="http://schemas.microsoft.com/office/drawing/2010/slicer">
              <sle:slicer xmlns:sle="http://schemas.microsoft.com/office/drawing/2010/slicer" name="an"/>
            </a:graphicData>
          </a:graphic>
        </xdr:graphicFrame>
      </mc:Choice>
      <mc:Fallback xmlns="">
        <xdr:sp macro="" textlink="">
          <xdr:nvSpPr>
            <xdr:cNvPr id="0" name=""/>
            <xdr:cNvSpPr>
              <a:spLocks noTextEdit="1"/>
            </xdr:cNvSpPr>
          </xdr:nvSpPr>
          <xdr:spPr>
            <a:xfrm>
              <a:off x="16025553" y="2608107"/>
              <a:ext cx="1177408" cy="1570475"/>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537427</xdr:colOff>
      <xdr:row>6</xdr:row>
      <xdr:rowOff>144516</xdr:rowOff>
    </xdr:from>
    <xdr:to>
      <xdr:col>26</xdr:col>
      <xdr:colOff>559852</xdr:colOff>
      <xdr:row>11</xdr:row>
      <xdr:rowOff>93908</xdr:rowOff>
    </xdr:to>
    <mc:AlternateContent xmlns:mc="http://schemas.openxmlformats.org/markup-compatibility/2006" xmlns:a14="http://schemas.microsoft.com/office/drawing/2010/main">
      <mc:Choice Requires="a14">
        <xdr:graphicFrame macro="">
          <xdr:nvGraphicFramePr>
            <xdr:cNvPr id="10" name="Sex">
              <a:extLst>
                <a:ext uri="{FF2B5EF4-FFF2-40B4-BE49-F238E27FC236}">
                  <a16:creationId xmlns:a16="http://schemas.microsoft.com/office/drawing/2014/main" id="{17E3214E-0F76-41EB-B0D2-C761DFAB00B3}"/>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6009446" y="1622112"/>
              <a:ext cx="1243579" cy="926315"/>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331194</xdr:colOff>
      <xdr:row>20</xdr:row>
      <xdr:rowOff>94812</xdr:rowOff>
    </xdr:from>
    <xdr:to>
      <xdr:col>25</xdr:col>
      <xdr:colOff>213360</xdr:colOff>
      <xdr:row>29</xdr:row>
      <xdr:rowOff>50800</xdr:rowOff>
    </xdr:to>
    <mc:AlternateContent xmlns:mc="http://schemas.openxmlformats.org/markup-compatibility/2006" xmlns:a14="http://schemas.microsoft.com/office/drawing/2010/main">
      <mc:Choice Requires="a14">
        <xdr:graphicFrame macro="">
          <xdr:nvGraphicFramePr>
            <xdr:cNvPr id="11" name="Judet_den">
              <a:extLst>
                <a:ext uri="{FF2B5EF4-FFF2-40B4-BE49-F238E27FC236}">
                  <a16:creationId xmlns:a16="http://schemas.microsoft.com/office/drawing/2014/main" id="{92B9A97B-0AD6-431C-A58F-B8086C36E288}"/>
                </a:ext>
              </a:extLst>
            </xdr:cNvPr>
            <xdr:cNvGraphicFramePr/>
          </xdr:nvGraphicFramePr>
          <xdr:xfrm>
            <a:off x="0" y="0"/>
            <a:ext cx="0" cy="0"/>
          </xdr:xfrm>
          <a:graphic>
            <a:graphicData uri="http://schemas.microsoft.com/office/drawing/2010/slicer">
              <sle:slicer xmlns:sle="http://schemas.microsoft.com/office/drawing/2010/slicer" name="Judet_den"/>
            </a:graphicData>
          </a:graphic>
        </xdr:graphicFrame>
      </mc:Choice>
      <mc:Fallback xmlns="">
        <xdr:sp macro="" textlink="">
          <xdr:nvSpPr>
            <xdr:cNvPr id="0" name=""/>
            <xdr:cNvSpPr>
              <a:spLocks noTextEdit="1"/>
            </xdr:cNvSpPr>
          </xdr:nvSpPr>
          <xdr:spPr>
            <a:xfrm>
              <a:off x="13873790" y="4307793"/>
              <a:ext cx="1963503" cy="1714449"/>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260541</xdr:colOff>
      <xdr:row>20</xdr:row>
      <xdr:rowOff>35827</xdr:rowOff>
    </xdr:from>
    <xdr:to>
      <xdr:col>28</xdr:col>
      <xdr:colOff>139735</xdr:colOff>
      <xdr:row>29</xdr:row>
      <xdr:rowOff>74697</xdr:rowOff>
    </xdr:to>
    <mc:AlternateContent xmlns:mc="http://schemas.openxmlformats.org/markup-compatibility/2006">
      <mc:Choice xmlns:a14="http://schemas.microsoft.com/office/drawing/2010/main" Requires="a14">
        <xdr:graphicFrame macro="">
          <xdr:nvGraphicFramePr>
            <xdr:cNvPr id="15" name="Categorie_denumire">
              <a:extLst>
                <a:ext uri="{FF2B5EF4-FFF2-40B4-BE49-F238E27FC236}">
                  <a16:creationId xmlns:a16="http://schemas.microsoft.com/office/drawing/2014/main" id="{00110BDD-8820-45B7-A668-F1438854ED16}"/>
                </a:ext>
              </a:extLst>
            </xdr:cNvPr>
            <xdr:cNvGraphicFramePr/>
          </xdr:nvGraphicFramePr>
          <xdr:xfrm>
            <a:off x="0" y="0"/>
            <a:ext cx="0" cy="0"/>
          </xdr:xfrm>
          <a:graphic>
            <a:graphicData uri="http://schemas.microsoft.com/office/drawing/2010/slicer">
              <sle:slicer xmlns:sle="http://schemas.microsoft.com/office/drawing/2010/slicer" name="Categorie_denumire"/>
            </a:graphicData>
          </a:graphic>
        </xdr:graphicFrame>
      </mc:Choice>
      <mc:Fallback>
        <xdr:sp macro="" textlink="">
          <xdr:nvSpPr>
            <xdr:cNvPr id="0" name=""/>
            <xdr:cNvSpPr>
              <a:spLocks noTextEdit="1"/>
            </xdr:cNvSpPr>
          </xdr:nvSpPr>
          <xdr:spPr>
            <a:xfrm>
              <a:off x="16294291" y="4044265"/>
              <a:ext cx="1704819" cy="1705745"/>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333512</xdr:colOff>
      <xdr:row>6</xdr:row>
      <xdr:rowOff>114301</xdr:rowOff>
    </xdr:from>
    <xdr:to>
      <xdr:col>24</xdr:col>
      <xdr:colOff>378721</xdr:colOff>
      <xdr:row>20</xdr:row>
      <xdr:rowOff>25401</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257FC91D-1DB0-4ADB-BD1F-FAE55D78115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876108" y="1631617"/>
              <a:ext cx="1974632" cy="2606764"/>
            </a:xfrm>
            <a:prstGeom prst="rect">
              <a:avLst/>
            </a:prstGeom>
            <a:solidFill>
              <a:prstClr val="white"/>
            </a:solidFill>
            <a:ln w="1">
              <a:solidFill>
                <a:prstClr val="green"/>
              </a:solidFill>
            </a:ln>
          </xdr:spPr>
          <xdr:txBody>
            <a:bodyPr vertOverflow="clip" horzOverflow="clip"/>
            <a:lstStyle/>
            <a:p>
              <a:r>
                <a:rPr lang="ro-R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26831</xdr:colOff>
      <xdr:row>26</xdr:row>
      <xdr:rowOff>124675</xdr:rowOff>
    </xdr:from>
    <xdr:to>
      <xdr:col>10</xdr:col>
      <xdr:colOff>421437</xdr:colOff>
      <xdr:row>46</xdr:row>
      <xdr:rowOff>45865</xdr:rowOff>
    </xdr:to>
    <xdr:graphicFrame macro="">
      <xdr:nvGraphicFramePr>
        <xdr:cNvPr id="17" name="Chart 16">
          <a:extLst>
            <a:ext uri="{FF2B5EF4-FFF2-40B4-BE49-F238E27FC236}">
              <a16:creationId xmlns:a16="http://schemas.microsoft.com/office/drawing/2014/main" id="{36D019E3-CC39-4A38-8097-E6B62979ED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378557</xdr:colOff>
      <xdr:row>3</xdr:row>
      <xdr:rowOff>176389</xdr:rowOff>
    </xdr:from>
    <xdr:to>
      <xdr:col>9</xdr:col>
      <xdr:colOff>550314</xdr:colOff>
      <xdr:row>6</xdr:row>
      <xdr:rowOff>10234</xdr:rowOff>
    </xdr:to>
    <xdr:sp macro="" textlink="Calcule_Pivot!E3">
      <xdr:nvSpPr>
        <xdr:cNvPr id="19" name="Rectangle 18">
          <a:extLst>
            <a:ext uri="{FF2B5EF4-FFF2-40B4-BE49-F238E27FC236}">
              <a16:creationId xmlns:a16="http://schemas.microsoft.com/office/drawing/2014/main" id="{4D19E9AA-1E3D-4C19-8D46-F144D05CA9FD}"/>
            </a:ext>
          </a:extLst>
        </xdr:cNvPr>
        <xdr:cNvSpPr/>
      </xdr:nvSpPr>
      <xdr:spPr>
        <a:xfrm>
          <a:off x="2803102" y="1042298"/>
          <a:ext cx="3202439" cy="396686"/>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fld id="{CBF96340-39BC-4EC5-873B-010A5EFC1264}" type="TxLink">
            <a:rPr lang="en-US" sz="2000" b="1" i="0" u="none" strike="noStrike">
              <a:solidFill>
                <a:schemeClr val="bg1"/>
              </a:solidFill>
              <a:latin typeface="Calibri"/>
              <a:ea typeface="Calibri"/>
              <a:cs typeface="Calibri"/>
            </a:rPr>
            <a:pPr marL="0" indent="0" algn="ctr"/>
            <a:t>10954</a:t>
          </a:fld>
          <a:endParaRPr lang="en-US" sz="2000" b="1" i="0" u="none" strike="noStrike">
            <a:solidFill>
              <a:schemeClr val="bg1"/>
            </a:solidFill>
            <a:latin typeface="Calibri"/>
            <a:ea typeface="Calibri"/>
            <a:cs typeface="Calibri"/>
          </a:endParaRPr>
        </a:p>
      </xdr:txBody>
    </xdr:sp>
    <xdr:clientData/>
  </xdr:twoCellAnchor>
  <xdr:twoCellAnchor>
    <xdr:from>
      <xdr:col>10</xdr:col>
      <xdr:colOff>530678</xdr:colOff>
      <xdr:row>29</xdr:row>
      <xdr:rowOff>136071</xdr:rowOff>
    </xdr:from>
    <xdr:to>
      <xdr:col>19</xdr:col>
      <xdr:colOff>406400</xdr:colOff>
      <xdr:row>46</xdr:row>
      <xdr:rowOff>0</xdr:rowOff>
    </xdr:to>
    <xdr:graphicFrame macro="">
      <xdr:nvGraphicFramePr>
        <xdr:cNvPr id="20" name="Chart 19">
          <a:extLst>
            <a:ext uri="{FF2B5EF4-FFF2-40B4-BE49-F238E27FC236}">
              <a16:creationId xmlns:a16="http://schemas.microsoft.com/office/drawing/2014/main" id="{3EF7C415-CD9B-4131-A2C8-5142CAB996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566676</xdr:colOff>
      <xdr:row>29</xdr:row>
      <xdr:rowOff>156741</xdr:rowOff>
    </xdr:from>
    <xdr:to>
      <xdr:col>26</xdr:col>
      <xdr:colOff>602847</xdr:colOff>
      <xdr:row>46</xdr:row>
      <xdr:rowOff>48227</xdr:rowOff>
    </xdr:to>
    <xdr:graphicFrame macro="">
      <xdr:nvGraphicFramePr>
        <xdr:cNvPr id="27" name="Chart 26">
          <a:extLst>
            <a:ext uri="{FF2B5EF4-FFF2-40B4-BE49-F238E27FC236}">
              <a16:creationId xmlns:a16="http://schemas.microsoft.com/office/drawing/2014/main" id="{59C6DECE-7AE1-4AA6-9B5A-F19D1C1BF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377960</xdr:colOff>
      <xdr:row>1</xdr:row>
      <xdr:rowOff>18073</xdr:rowOff>
    </xdr:from>
    <xdr:to>
      <xdr:col>9</xdr:col>
      <xdr:colOff>549717</xdr:colOff>
      <xdr:row>3</xdr:row>
      <xdr:rowOff>181428</xdr:rowOff>
    </xdr:to>
    <xdr:sp macro="" textlink="">
      <xdr:nvSpPr>
        <xdr:cNvPr id="21" name="Rectangle 20">
          <a:extLst>
            <a:ext uri="{FF2B5EF4-FFF2-40B4-BE49-F238E27FC236}">
              <a16:creationId xmlns:a16="http://schemas.microsoft.com/office/drawing/2014/main" id="{D4FC9BD8-128A-47B4-8566-3B760BDD4AEA}"/>
            </a:ext>
          </a:extLst>
        </xdr:cNvPr>
        <xdr:cNvSpPr/>
      </xdr:nvSpPr>
      <xdr:spPr>
        <a:xfrm>
          <a:off x="2802505" y="508755"/>
          <a:ext cx="3202439" cy="538582"/>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r>
            <a:rPr lang="en-US" sz="1800" b="1" i="0" u="none" strike="noStrike">
              <a:solidFill>
                <a:schemeClr val="bg1"/>
              </a:solidFill>
              <a:latin typeface="+mn-lt"/>
              <a:ea typeface="Calibri"/>
              <a:cs typeface="Calibri"/>
            </a:rPr>
            <a:t>Number of unique customers</a:t>
          </a:r>
        </a:p>
      </xdr:txBody>
    </xdr:sp>
    <xdr:clientData/>
  </xdr:twoCellAnchor>
  <xdr:twoCellAnchor>
    <xdr:from>
      <xdr:col>10</xdr:col>
      <xdr:colOff>223705</xdr:colOff>
      <xdr:row>3</xdr:row>
      <xdr:rowOff>175478</xdr:rowOff>
    </xdr:from>
    <xdr:to>
      <xdr:col>12</xdr:col>
      <xdr:colOff>541206</xdr:colOff>
      <xdr:row>6</xdr:row>
      <xdr:rowOff>8153</xdr:rowOff>
    </xdr:to>
    <xdr:sp macro="" textlink="Calcule_Pivot!C3">
      <xdr:nvSpPr>
        <xdr:cNvPr id="24" name="Rectangle 23">
          <a:extLst>
            <a:ext uri="{FF2B5EF4-FFF2-40B4-BE49-F238E27FC236}">
              <a16:creationId xmlns:a16="http://schemas.microsoft.com/office/drawing/2014/main" id="{4E6DEC17-FB12-47C7-B4C1-88683BA5036B}"/>
            </a:ext>
          </a:extLst>
        </xdr:cNvPr>
        <xdr:cNvSpPr/>
      </xdr:nvSpPr>
      <xdr:spPr>
        <a:xfrm>
          <a:off x="6316273" y="1050748"/>
          <a:ext cx="1536014" cy="399027"/>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fld id="{5B545274-5257-4143-8FEA-E74E3969AF06}" type="TxLink">
            <a:rPr lang="en-US" sz="2000" b="1" i="0" u="none" strike="noStrike">
              <a:solidFill>
                <a:schemeClr val="bg1"/>
              </a:solidFill>
              <a:latin typeface="Calibri"/>
              <a:ea typeface="Calibri"/>
              <a:cs typeface="Calibri"/>
            </a:rPr>
            <a:pPr marL="0" indent="0" algn="ctr"/>
            <a:t>0,12 %</a:t>
          </a:fld>
          <a:endParaRPr lang="en-US" sz="2000" b="1" i="0" u="none" strike="noStrike">
            <a:solidFill>
              <a:schemeClr val="bg1"/>
            </a:solidFill>
            <a:latin typeface="Calibri"/>
            <a:ea typeface="Calibri"/>
            <a:cs typeface="Calibri"/>
          </a:endParaRPr>
        </a:p>
      </xdr:txBody>
    </xdr:sp>
    <xdr:clientData/>
  </xdr:twoCellAnchor>
  <xdr:twoCellAnchor>
    <xdr:from>
      <xdr:col>10</xdr:col>
      <xdr:colOff>223108</xdr:colOff>
      <xdr:row>1</xdr:row>
      <xdr:rowOff>17162</xdr:rowOff>
    </xdr:from>
    <xdr:to>
      <xdr:col>12</xdr:col>
      <xdr:colOff>540609</xdr:colOff>
      <xdr:row>3</xdr:row>
      <xdr:rowOff>180517</xdr:rowOff>
    </xdr:to>
    <xdr:sp macro="" textlink="">
      <xdr:nvSpPr>
        <xdr:cNvPr id="25" name="Rectangle 24">
          <a:extLst>
            <a:ext uri="{FF2B5EF4-FFF2-40B4-BE49-F238E27FC236}">
              <a16:creationId xmlns:a16="http://schemas.microsoft.com/office/drawing/2014/main" id="{83EEEE1A-DB0E-4194-A32B-57D9AB6ED5E4}"/>
            </a:ext>
          </a:extLst>
        </xdr:cNvPr>
        <xdr:cNvSpPr/>
      </xdr:nvSpPr>
      <xdr:spPr>
        <a:xfrm>
          <a:off x="6315676" y="514865"/>
          <a:ext cx="1536014" cy="540922"/>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r>
            <a:rPr lang="ro-RO" sz="1800" b="1" i="0" u="none" strike="noStrike">
              <a:solidFill>
                <a:schemeClr val="bg1"/>
              </a:solidFill>
              <a:latin typeface="+mn-lt"/>
              <a:ea typeface="Calibri"/>
              <a:cs typeface="Calibri"/>
            </a:rPr>
            <a:t>Return</a:t>
          </a:r>
          <a:r>
            <a:rPr lang="ro-RO" sz="1800" b="1" i="0" u="none" strike="noStrike" baseline="0">
              <a:solidFill>
                <a:schemeClr val="bg1"/>
              </a:solidFill>
              <a:latin typeface="+mn-lt"/>
              <a:ea typeface="Calibri"/>
              <a:cs typeface="Calibri"/>
            </a:rPr>
            <a:t> rate</a:t>
          </a:r>
          <a:endParaRPr lang="en-US" sz="1800" b="1" i="0" u="none" strike="noStrike">
            <a:solidFill>
              <a:schemeClr val="bg1"/>
            </a:solidFill>
            <a:latin typeface="+mn-lt"/>
            <a:ea typeface="Calibri"/>
            <a:cs typeface="Calibri"/>
          </a:endParaRPr>
        </a:p>
      </xdr:txBody>
    </xdr:sp>
    <xdr:clientData/>
  </xdr:twoCellAnchor>
  <xdr:twoCellAnchor>
    <xdr:from>
      <xdr:col>13</xdr:col>
      <xdr:colOff>223705</xdr:colOff>
      <xdr:row>3</xdr:row>
      <xdr:rowOff>175478</xdr:rowOff>
    </xdr:from>
    <xdr:to>
      <xdr:col>15</xdr:col>
      <xdr:colOff>541206</xdr:colOff>
      <xdr:row>6</xdr:row>
      <xdr:rowOff>8153</xdr:rowOff>
    </xdr:to>
    <xdr:sp macro="" textlink="Calcule_Pivot!B3">
      <xdr:nvSpPr>
        <xdr:cNvPr id="26" name="Rectangle 25">
          <a:extLst>
            <a:ext uri="{FF2B5EF4-FFF2-40B4-BE49-F238E27FC236}">
              <a16:creationId xmlns:a16="http://schemas.microsoft.com/office/drawing/2014/main" id="{DC1C3750-E6BB-4627-9904-48887E490394}"/>
            </a:ext>
          </a:extLst>
        </xdr:cNvPr>
        <xdr:cNvSpPr/>
      </xdr:nvSpPr>
      <xdr:spPr>
        <a:xfrm>
          <a:off x="8144043" y="1050748"/>
          <a:ext cx="1536014" cy="399027"/>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fld id="{152BB273-5B20-4CC7-BC83-6C3EA94BCA24}" type="TxLink">
            <a:rPr lang="en-US" sz="2000" b="1" i="0" u="none" strike="noStrike">
              <a:solidFill>
                <a:schemeClr val="bg1"/>
              </a:solidFill>
              <a:latin typeface="Calibri"/>
              <a:ea typeface="Calibri"/>
              <a:cs typeface="Calibri"/>
            </a:rPr>
            <a:pPr marL="0" indent="0" algn="ctr"/>
            <a:t>83.893</a:t>
          </a:fld>
          <a:endParaRPr lang="en-US" sz="2000" b="1" i="0" u="none" strike="noStrike">
            <a:solidFill>
              <a:schemeClr val="bg1"/>
            </a:solidFill>
            <a:latin typeface="Calibri"/>
            <a:ea typeface="Calibri"/>
            <a:cs typeface="Calibri"/>
          </a:endParaRPr>
        </a:p>
      </xdr:txBody>
    </xdr:sp>
    <xdr:clientData/>
  </xdr:twoCellAnchor>
  <xdr:twoCellAnchor>
    <xdr:from>
      <xdr:col>13</xdr:col>
      <xdr:colOff>223108</xdr:colOff>
      <xdr:row>1</xdr:row>
      <xdr:rowOff>17162</xdr:rowOff>
    </xdr:from>
    <xdr:to>
      <xdr:col>15</xdr:col>
      <xdr:colOff>540609</xdr:colOff>
      <xdr:row>3</xdr:row>
      <xdr:rowOff>180517</xdr:rowOff>
    </xdr:to>
    <xdr:sp macro="" textlink="">
      <xdr:nvSpPr>
        <xdr:cNvPr id="28" name="Rectangle 27">
          <a:extLst>
            <a:ext uri="{FF2B5EF4-FFF2-40B4-BE49-F238E27FC236}">
              <a16:creationId xmlns:a16="http://schemas.microsoft.com/office/drawing/2014/main" id="{00FFF066-AB0E-4C01-AA6F-CE486D98508D}"/>
            </a:ext>
          </a:extLst>
        </xdr:cNvPr>
        <xdr:cNvSpPr/>
      </xdr:nvSpPr>
      <xdr:spPr>
        <a:xfrm>
          <a:off x="8143446" y="514865"/>
          <a:ext cx="1536014" cy="540922"/>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r>
            <a:rPr lang="ro-RO" sz="1800" b="1" i="0" u="none" strike="noStrike">
              <a:solidFill>
                <a:schemeClr val="bg1"/>
              </a:solidFill>
              <a:latin typeface="+mn-lt"/>
              <a:ea typeface="Calibri"/>
              <a:cs typeface="Calibri"/>
            </a:rPr>
            <a:t>Products</a:t>
          </a:r>
          <a:r>
            <a:rPr lang="ro-RO" sz="1800" b="1" i="0" u="none" strike="noStrike" baseline="0">
              <a:solidFill>
                <a:schemeClr val="bg1"/>
              </a:solidFill>
              <a:latin typeface="+mn-lt"/>
              <a:ea typeface="Calibri"/>
              <a:cs typeface="Calibri"/>
            </a:rPr>
            <a:t> sold</a:t>
          </a:r>
          <a:endParaRPr lang="en-US" sz="1800" b="1" i="0" u="none" strike="noStrike">
            <a:solidFill>
              <a:schemeClr val="bg1"/>
            </a:solidFill>
            <a:latin typeface="+mn-lt"/>
            <a:ea typeface="Calibri"/>
            <a:cs typeface="Calibri"/>
          </a:endParaRPr>
        </a:p>
      </xdr:txBody>
    </xdr:sp>
    <xdr:clientData/>
  </xdr:twoCellAnchor>
  <xdr:twoCellAnchor>
    <xdr:from>
      <xdr:col>16</xdr:col>
      <xdr:colOff>292353</xdr:colOff>
      <xdr:row>3</xdr:row>
      <xdr:rowOff>175478</xdr:rowOff>
    </xdr:from>
    <xdr:to>
      <xdr:col>19</xdr:col>
      <xdr:colOff>378164</xdr:colOff>
      <xdr:row>6</xdr:row>
      <xdr:rowOff>8153</xdr:rowOff>
    </xdr:to>
    <xdr:sp macro="" textlink="Calcule_Pivot!A3">
      <xdr:nvSpPr>
        <xdr:cNvPr id="29" name="Rectangle 28">
          <a:extLst>
            <a:ext uri="{FF2B5EF4-FFF2-40B4-BE49-F238E27FC236}">
              <a16:creationId xmlns:a16="http://schemas.microsoft.com/office/drawing/2014/main" id="{D875084B-3D64-4211-8EB6-79AB1E153FB9}"/>
            </a:ext>
          </a:extLst>
        </xdr:cNvPr>
        <xdr:cNvSpPr/>
      </xdr:nvSpPr>
      <xdr:spPr>
        <a:xfrm>
          <a:off x="10040461" y="1050748"/>
          <a:ext cx="1913581" cy="399027"/>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fld id="{43841D48-A133-48D6-9F2A-422D392B663B}" type="TxLink">
            <a:rPr lang="en-US" sz="2000" b="1" i="0" u="none" strike="noStrike">
              <a:solidFill>
                <a:schemeClr val="bg1"/>
              </a:solidFill>
              <a:latin typeface="Calibri"/>
              <a:ea typeface="Calibri"/>
              <a:cs typeface="Calibri"/>
            </a:rPr>
            <a:pPr marL="0" indent="0" algn="ctr"/>
            <a:t>15.307.863 RON</a:t>
          </a:fld>
          <a:endParaRPr lang="en-US" sz="2000" b="1" i="0" u="none" strike="noStrike">
            <a:solidFill>
              <a:schemeClr val="bg1"/>
            </a:solidFill>
            <a:latin typeface="Calibri"/>
            <a:ea typeface="Calibri"/>
            <a:cs typeface="Calibri"/>
          </a:endParaRPr>
        </a:p>
      </xdr:txBody>
    </xdr:sp>
    <xdr:clientData/>
  </xdr:twoCellAnchor>
  <xdr:twoCellAnchor>
    <xdr:from>
      <xdr:col>16</xdr:col>
      <xdr:colOff>291756</xdr:colOff>
      <xdr:row>1</xdr:row>
      <xdr:rowOff>17162</xdr:rowOff>
    </xdr:from>
    <xdr:to>
      <xdr:col>19</xdr:col>
      <xdr:colOff>377567</xdr:colOff>
      <xdr:row>3</xdr:row>
      <xdr:rowOff>180517</xdr:rowOff>
    </xdr:to>
    <xdr:sp macro="" textlink="">
      <xdr:nvSpPr>
        <xdr:cNvPr id="30" name="Rectangle 29">
          <a:extLst>
            <a:ext uri="{FF2B5EF4-FFF2-40B4-BE49-F238E27FC236}">
              <a16:creationId xmlns:a16="http://schemas.microsoft.com/office/drawing/2014/main" id="{24D7A42F-A633-478C-9A8A-977CEA3088A0}"/>
            </a:ext>
          </a:extLst>
        </xdr:cNvPr>
        <xdr:cNvSpPr/>
      </xdr:nvSpPr>
      <xdr:spPr>
        <a:xfrm>
          <a:off x="10039864" y="514865"/>
          <a:ext cx="1913581" cy="540922"/>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r>
            <a:rPr lang="ro-RO" sz="1800" b="1" i="0" u="none" strike="noStrike">
              <a:solidFill>
                <a:schemeClr val="bg1"/>
              </a:solidFill>
              <a:latin typeface="+mn-lt"/>
              <a:ea typeface="Calibri"/>
              <a:cs typeface="Calibri"/>
            </a:rPr>
            <a:t>Net</a:t>
          </a:r>
          <a:r>
            <a:rPr lang="ro-RO" sz="1800" b="1" i="0" u="none" strike="noStrike" baseline="0">
              <a:solidFill>
                <a:schemeClr val="bg1"/>
              </a:solidFill>
              <a:latin typeface="+mn-lt"/>
              <a:ea typeface="Calibri"/>
              <a:cs typeface="Calibri"/>
            </a:rPr>
            <a:t> income</a:t>
          </a:r>
          <a:endParaRPr lang="en-US" sz="1800" b="1" i="0" u="none" strike="noStrike">
            <a:solidFill>
              <a:schemeClr val="bg1"/>
            </a:solidFill>
            <a:latin typeface="+mn-lt"/>
            <a:ea typeface="Calibri"/>
            <a:cs typeface="Calibri"/>
          </a:endParaRPr>
        </a:p>
      </xdr:txBody>
    </xdr:sp>
    <xdr:clientData/>
  </xdr:twoCellAnchor>
  <xdr:twoCellAnchor>
    <xdr:from>
      <xdr:col>20</xdr:col>
      <xdr:colOff>597</xdr:colOff>
      <xdr:row>3</xdr:row>
      <xdr:rowOff>171622</xdr:rowOff>
    </xdr:from>
    <xdr:to>
      <xdr:col>23</xdr:col>
      <xdr:colOff>283176</xdr:colOff>
      <xdr:row>5</xdr:row>
      <xdr:rowOff>179775</xdr:rowOff>
    </xdr:to>
    <xdr:sp macro="" textlink="Calcule_Pivot!D3">
      <xdr:nvSpPr>
        <xdr:cNvPr id="31" name="Rectangle 30">
          <a:extLst>
            <a:ext uri="{FF2B5EF4-FFF2-40B4-BE49-F238E27FC236}">
              <a16:creationId xmlns:a16="http://schemas.microsoft.com/office/drawing/2014/main" id="{25C3F776-A03D-4DEC-8FC9-772CBC4BAF8B}"/>
            </a:ext>
          </a:extLst>
        </xdr:cNvPr>
        <xdr:cNvSpPr/>
      </xdr:nvSpPr>
      <xdr:spPr>
        <a:xfrm>
          <a:off x="12185732" y="1046892"/>
          <a:ext cx="2925552" cy="385721"/>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fld id="{26E3E291-B3B8-4AEA-B244-A9A047448BD5}" type="TxLink">
            <a:rPr lang="en-US" sz="2000" b="1" i="0" u="none" strike="noStrike">
              <a:solidFill>
                <a:schemeClr val="bg1"/>
              </a:solidFill>
              <a:latin typeface="Calibri"/>
              <a:ea typeface="Calibri"/>
              <a:cs typeface="Calibri"/>
            </a:rPr>
            <a:pPr marL="0" indent="0" algn="ctr"/>
            <a:t>1.397,85 RON</a:t>
          </a:fld>
          <a:endParaRPr lang="en-US" sz="2000" b="1" i="0" u="none" strike="noStrike">
            <a:solidFill>
              <a:schemeClr val="bg1"/>
            </a:solidFill>
            <a:latin typeface="Calibri"/>
            <a:ea typeface="Calibri"/>
            <a:cs typeface="Calibri"/>
          </a:endParaRPr>
        </a:p>
      </xdr:txBody>
    </xdr:sp>
    <xdr:clientData/>
  </xdr:twoCellAnchor>
  <xdr:twoCellAnchor>
    <xdr:from>
      <xdr:col>20</xdr:col>
      <xdr:colOff>0</xdr:colOff>
      <xdr:row>1</xdr:row>
      <xdr:rowOff>18038</xdr:rowOff>
    </xdr:from>
    <xdr:to>
      <xdr:col>23</xdr:col>
      <xdr:colOff>282579</xdr:colOff>
      <xdr:row>3</xdr:row>
      <xdr:rowOff>163355</xdr:rowOff>
    </xdr:to>
    <xdr:sp macro="" textlink="">
      <xdr:nvSpPr>
        <xdr:cNvPr id="32" name="Rectangle 31">
          <a:extLst>
            <a:ext uri="{FF2B5EF4-FFF2-40B4-BE49-F238E27FC236}">
              <a16:creationId xmlns:a16="http://schemas.microsoft.com/office/drawing/2014/main" id="{AF68F702-0603-41D0-9345-7BA7FA92BB6D}"/>
            </a:ext>
          </a:extLst>
        </xdr:cNvPr>
        <xdr:cNvSpPr/>
      </xdr:nvSpPr>
      <xdr:spPr>
        <a:xfrm>
          <a:off x="12185135" y="515741"/>
          <a:ext cx="2925552" cy="522884"/>
        </a:xfrm>
        <a:prstGeom prst="rect">
          <a:avLst/>
        </a:prstGeom>
      </xdr:spPr>
      <xdr:style>
        <a:lnRef idx="1">
          <a:schemeClr val="accent6"/>
        </a:lnRef>
        <a:fillRef idx="3">
          <a:schemeClr val="accent6"/>
        </a:fillRef>
        <a:effectRef idx="2">
          <a:schemeClr val="accent6"/>
        </a:effectRef>
        <a:fontRef idx="minor">
          <a:schemeClr val="lt1"/>
        </a:fontRef>
      </xdr:style>
      <xdr:txBody>
        <a:bodyPr vertOverflow="clip" horzOverflow="clip" rtlCol="0" anchor="ctr"/>
        <a:lstStyle/>
        <a:p>
          <a:pPr marL="0" indent="0" algn="ctr"/>
          <a:r>
            <a:rPr lang="ro-RO" sz="1800" b="1" i="0" u="none" strike="noStrike">
              <a:solidFill>
                <a:schemeClr val="bg1"/>
              </a:solidFill>
              <a:latin typeface="+mn-lt"/>
              <a:ea typeface="Calibri"/>
              <a:cs typeface="Calibri"/>
            </a:rPr>
            <a:t>Average</a:t>
          </a:r>
          <a:r>
            <a:rPr lang="ro-RO" sz="1800" b="1" i="0" u="none" strike="noStrike" baseline="0">
              <a:solidFill>
                <a:schemeClr val="bg1"/>
              </a:solidFill>
              <a:latin typeface="+mn-lt"/>
              <a:ea typeface="Calibri"/>
              <a:cs typeface="Calibri"/>
            </a:rPr>
            <a:t> revenue per user</a:t>
          </a:r>
        </a:p>
        <a:p>
          <a:pPr marL="0" indent="0" algn="ctr"/>
          <a:endParaRPr lang="en-US" sz="1800" b="1" i="0" u="none" strike="noStrike">
            <a:solidFill>
              <a:schemeClr val="bg1"/>
            </a:solidFill>
            <a:latin typeface="+mn-lt"/>
            <a:ea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6666669" createdVersion="7" refreshedVersion="7" minRefreshableVersion="3" recordCount="0" supportSubquery="1" supportAdvancedDrill="1" xr:uid="{6EB80309-5AC0-4ED4-AB42-F54EDEDDA402}">
  <cacheSource type="external" connectionId="14"/>
  <cacheFields count="5">
    <cacheField name="[Measures].[Venit Net]" caption="Venit Net" numFmtId="0" hierarchy="75" level="32767"/>
    <cacheField name="[Dim_Produse].[SubCat_denumire].[SubCat_denumire]" caption="SubCat_denumire" numFmtId="0" hierarchy="23" level="1">
      <sharedItems count="14">
        <s v="ANCLE BOOTS"/>
        <s v="EVENING SANDALS"/>
        <s v="FLAT SANDALS"/>
        <s v="FLATS"/>
        <s v="GLADIATOR SANDALS"/>
        <s v="HIGH HEELS"/>
        <s v="KNEE HIGH BOOTS"/>
        <s v="OVER KNEE BOOTS"/>
        <s v="OXFORD&amp; LOAFERS"/>
        <s v="PEEP-TOE PUMPS"/>
        <s v="PLATFORM PUMPS"/>
        <s v="SKINNY BELTS"/>
        <s v="SUMMER SCAVES"/>
        <s v="WEDGES"/>
      </sharedItems>
    </cacheField>
    <cacheField name="[Dim_Clienti].[Ocupatie].[Ocupatie]" caption="Ocupatie" numFmtId="0" hierarchy="6" level="1">
      <sharedItems containsSemiMixedTypes="0" containsNonDate="0" containsString="0"/>
    </cacheField>
    <cacheField name="[Measures].[Pareto %]" caption="Pareto %" numFmtId="0" hierarchy="81" level="32767"/>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2" memberValueDatatype="130" unbalanced="0">
      <fieldsUsage count="2">
        <fieldUsage x="-1"/>
        <fieldUsage x="2"/>
      </fieldsUsage>
    </cacheHierarchy>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2" memberValueDatatype="130" unbalanced="0">
      <fieldsUsage count="2">
        <fieldUsage x="-1"/>
        <fieldUsage x="1"/>
      </fieldsUsage>
    </cacheHierarchy>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4"/>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oneField="1">
      <fieldsUsage count="1">
        <fieldUsage x="0"/>
      </fieldsUsage>
    </cacheHierarchy>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oneField="1">
      <fieldsUsage count="1">
        <fieldUsage x="3"/>
      </fieldsUsage>
    </cacheHierarchy>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724537" createdVersion="5" refreshedVersion="7" minRefreshableVersion="3" recordCount="0" supportSubquery="1" supportAdvancedDrill="1" xr:uid="{86C11373-CEC9-4BDA-8EE4-1DDC673B8E9E}">
  <cacheSource type="external" connectionId="14"/>
  <cacheFields count="7">
    <cacheField name="[Measures].[Venit Net]" caption="Venit Net" numFmtId="0" hierarchy="75" level="32767"/>
    <cacheField name="[Measures].[Produse Vandute]" caption="Produse Vandute" numFmtId="0" hierarchy="76" level="32767"/>
    <cacheField name="[Measures].[Rata Retur]" caption="Rata Retur" numFmtId="0" hierarchy="84" level="32767"/>
    <cacheField name="[Dim_Clienti].[Ocupatie].[Ocupatie]" caption="Ocupatie" numFmtId="0" hierarchy="6" level="1">
      <sharedItems containsSemiMixedTypes="0" containsNonDate="0" containsString="0"/>
    </cacheField>
    <cacheField name="[Measures].[Valoarea Medie a Comenzii]" caption="Valoarea Medie a Comenzii" numFmtId="0" hierarchy="82" level="32767"/>
    <cacheField name="[Measures].[Numărul total de clienți unici]" caption="Numărul total de clienți unici" numFmtId="0" hierarchy="83" level="32767"/>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2" memberValueDatatype="130" unbalanced="0">
      <fieldsUsage count="2">
        <fieldUsage x="-1"/>
        <fieldUsage x="3"/>
      </fieldsUsage>
    </cacheHierarchy>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0" memberValueDatatype="130" unbalanced="0"/>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6"/>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oneField="1">
      <fieldsUsage count="1">
        <fieldUsage x="0"/>
      </fieldsUsage>
    </cacheHierarchy>
    <cacheHierarchy uniqueName="[Measures].[Produse Vandute]" caption="Produse Vandute" measure="1" displayFolder="" measureGroup="Fact_Facturi" count="0" oneField="1">
      <fieldsUsage count="1">
        <fieldUsage x="1"/>
      </fieldsUsage>
    </cacheHierarchy>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oneField="1">
      <fieldsUsage count="1">
        <fieldUsage x="4"/>
      </fieldsUsage>
    </cacheHierarchy>
    <cacheHierarchy uniqueName="[Measures].[Numărul total de clienți unici]" caption="Numărul total de clienți unici" measure="1" displayFolder="" measureGroup="Fact_Facturi" count="0" oneField="1">
      <fieldsUsage count="1">
        <fieldUsage x="5"/>
      </fieldsUsage>
    </cacheHierarchy>
    <cacheHierarchy uniqueName="[Measures].[Rata Retur]" caption="Rata Retur" measure="1" displayFolder="" measureGroup="Fact_Retururi" count="0" oneField="1">
      <fieldsUsage count="1">
        <fieldUsage x="2"/>
      </fieldsUsage>
    </cacheHierarchy>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7939816" createdVersion="5" refreshedVersion="7" minRefreshableVersion="3" recordCount="0" supportSubquery="1" supportAdvancedDrill="1" xr:uid="{39495060-F70F-4A56-9297-431915429784}">
  <cacheSource type="external" connectionId="14"/>
  <cacheFields count="6">
    <cacheField name="[Measures].[Venit Net]" caption="Venit Net" numFmtId="0" hierarchy="75" level="32767"/>
    <cacheField name="[Dim_Timp].[luna].[luna]" caption="luna" numFmtId="0" hierarchy="32" level="1">
      <sharedItems count="12">
        <s v="APRILIE"/>
        <s v="AUGUST"/>
        <s v="DECEMBRIE"/>
        <s v="FEBRUARIE"/>
        <s v="IANUARIE"/>
        <s v="IULIE"/>
        <s v="IUNIE"/>
        <s v="MAI"/>
        <s v="MARTIE"/>
        <s v="NOIEMBRIE"/>
        <s v="OCTOMBRIE"/>
        <s v="SEPTEMBRIE"/>
      </sharedItems>
    </cacheField>
    <cacheField name="[Dim_Timp].[an].[an]" caption="an" numFmtId="0" hierarchy="33" level="1">
      <sharedItems containsSemiMixedTypes="0" containsString="0" containsNumber="1" containsInteger="1" minValue="2007" maxValue="2010" count="4">
        <n v="2007"/>
        <n v="2008"/>
        <n v="2009"/>
        <n v="2010"/>
      </sharedItems>
    </cacheField>
    <cacheField name="[Dim_Timp].[trimestru].[trimestru]" caption="trimestru" numFmtId="0" hierarchy="39" level="1">
      <sharedItems containsSemiMixedTypes="0" containsString="0" containsNumber="1" containsInteger="1" minValue="1" maxValue="4" count="4">
        <n v="1"/>
        <n v="2"/>
        <n v="3"/>
        <n v="4"/>
      </sharedItems>
    </cacheField>
    <cacheField name="[Dim_Clienti].[Ocupatie].[Ocupatie]" caption="Ocupatie" numFmtId="0" hierarchy="6" level="1">
      <sharedItems containsSemiMixedTypes="0" containsNonDate="0" containsString="0"/>
    </cacheField>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2" memberValueDatatype="130" unbalanced="0">
      <fieldsUsage count="2">
        <fieldUsage x="-1"/>
        <fieldUsage x="4"/>
      </fieldsUsage>
    </cacheHierarchy>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0" memberValueDatatype="130" unbalanced="0"/>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5"/>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2" memberValueDatatype="130" unbalanced="0">
      <fieldsUsage count="2">
        <fieldUsage x="-1"/>
        <fieldUsage x="1"/>
      </fieldsUsage>
    </cacheHierarchy>
    <cacheHierarchy uniqueName="[Dim_Timp].[an]" caption="an" attribute="1" defaultMemberUniqueName="[Dim_Timp].[an].[All]" allUniqueName="[Dim_Timp].[an].[All]" dimensionUniqueName="[Dim_Timp]" displayFolder="" count="2" memberValueDatatype="5" unbalanced="0">
      <fieldsUsage count="2">
        <fieldUsage x="-1"/>
        <fieldUsage x="2"/>
      </fieldsUsage>
    </cacheHierarchy>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2" memberValueDatatype="5" unbalanced="0">
      <fieldsUsage count="2">
        <fieldUsage x="-1"/>
        <fieldUsage x="3"/>
      </fieldsUsage>
    </cacheHierarchy>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oneField="1">
      <fieldsUsage count="1">
        <fieldUsage x="0"/>
      </fieldsUsage>
    </cacheHierarchy>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8518517" createdVersion="7" refreshedVersion="7" minRefreshableVersion="3" recordCount="0" supportSubquery="1" supportAdvancedDrill="1" xr:uid="{EA2973F1-E0AE-46F0-B9EF-7F34C93CAD44}">
  <cacheSource type="external" connectionId="14"/>
  <cacheFields count="4">
    <cacheField name="[Dim_Clienti].[Judet_den].[Judet_den]" caption="Judet_den" numFmtId="0" hierarchy="10" level="1">
      <sharedItems count="42">
        <s v="ALBA"/>
        <s v="ARAD"/>
        <s v="ARGES"/>
        <s v="BACAU"/>
        <s v="BIHOR"/>
        <s v="BISTRITA NASAUD"/>
        <s v="BOTOSANI"/>
        <s v="BRAILA"/>
        <s v="BRASOV"/>
        <s v="BUCURESTI"/>
        <s v="BUZAU"/>
        <s v="CALARASI"/>
        <s v="CARAS SEVERIN"/>
        <s v="CLUJ"/>
        <s v="CONSTANTA"/>
        <s v="COVASNA"/>
        <s v="DAMBOVITA"/>
        <s v="DOLJ"/>
        <s v="GALATI"/>
        <s v="GIURGIU"/>
        <s v="GORJ"/>
        <s v="HARGHITA"/>
        <s v="HUNEDOARA"/>
        <s v="IALOMITA"/>
        <s v="IASI"/>
        <s v="ILFOV"/>
        <s v="MARAMURES"/>
        <s v="MEHEDINTI"/>
        <s v="MURES"/>
        <s v="NEAMT"/>
        <s v="OLT"/>
        <s v="PRAHOVA"/>
        <s v="SALAJ"/>
        <s v="SATU MARE"/>
        <s v="SIBIU"/>
        <s v="SUCEAVA"/>
        <s v="TELEORMAN"/>
        <s v="TIMIS"/>
        <s v="TULCEA"/>
        <s v="VALCEA"/>
        <s v="VASLUI"/>
        <s v="VRANCEA"/>
      </sharedItems>
    </cacheField>
    <cacheField name="[Measures].[Venit Net]" caption="Venit Net" numFmtId="0" hierarchy="75" level="32767"/>
    <cacheField name="[Dim_Clienti].[Ocupatie].[Ocupatie]" caption="Ocupatie" numFmtId="0" hierarchy="6" level="1">
      <sharedItems containsSemiMixedTypes="0" containsNonDate="0" containsString="0"/>
    </cacheField>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2" memberValueDatatype="130" unbalanced="0">
      <fieldsUsage count="2">
        <fieldUsage x="-1"/>
        <fieldUsage x="2"/>
      </fieldsUsage>
    </cacheHierarchy>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fieldsUsage count="2">
        <fieldUsage x="-1"/>
        <fieldUsage x="0"/>
      </fieldsUsage>
    </cacheHierarchy>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0" memberValueDatatype="130" unbalanced="0"/>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3"/>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oneField="1">
      <fieldsUsage count="1">
        <fieldUsage x="1"/>
      </fieldsUsage>
    </cacheHierarchy>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9097225" createdVersion="7" refreshedVersion="7" minRefreshableVersion="3" recordCount="0" supportSubquery="1" supportAdvancedDrill="1" xr:uid="{526C06EC-0295-497A-AEB5-60E54A668BF3}">
  <cacheSource type="external" connectionId="14"/>
  <cacheFields count="3">
    <cacheField name="[Dim_Clienti].[Sex].[Sex]" caption="Sex" numFmtId="0" hierarchy="1" level="1">
      <sharedItems count="2">
        <s v="F"/>
        <s v="M"/>
      </sharedItems>
    </cacheField>
    <cacheField name="[Measures].[Venit Net]" caption="Venit Net" numFmtId="0" hierarchy="75" level="32767"/>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fieldsUsage count="2">
        <fieldUsage x="-1"/>
        <fieldUsage x="0"/>
      </fieldsUsage>
    </cacheHierarchy>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0" memberValueDatatype="130" unbalanced="0"/>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0" memberValueDatatype="130" unbalanced="0"/>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2"/>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oneField="1">
      <fieldsUsage count="1">
        <fieldUsage x="1"/>
      </fieldsUsage>
    </cacheHierarchy>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9.462119560187" createdVersion="7" refreshedVersion="7" minRefreshableVersion="3" recordCount="0" supportSubquery="1" supportAdvancedDrill="1" xr:uid="{48C97D7D-AB61-4978-88BD-B63939E395E4}">
  <cacheSource type="external" connectionId="14"/>
  <cacheFields count="4">
    <cacheField name="[Measures].[Rata Retur]" caption="Rata Retur" numFmtId="0" hierarchy="84" level="32767"/>
    <cacheField name="[Dim_Produse].[Den_produs].[Den_produs]" caption="Den_produs" numFmtId="0" hierarchy="13" level="1">
      <sharedItems count="44">
        <s v="PLATFORM PUMPS 261"/>
        <s v="PLATFORM PUMPS 268"/>
        <s v="PLATFORM PUMPS 274"/>
        <s v="SKINNY BELT 2011"/>
        <s v="SKINNY BELT 2012"/>
        <s v="SKINNY BELT 2013"/>
        <s v="SKINNY BELT 2023"/>
        <s v="SKINNY BELT 2026"/>
        <s v="SKINNY BELT 2034"/>
        <s v="SKINNY BELT 2036"/>
        <s v="SKINNY BELT 2038"/>
        <s v="SKINNY BELT 2040"/>
        <s v="SKINNY BELT 2043"/>
        <s v="SKINNY BELT 2044"/>
        <s v="WIDE BELT 2055"/>
        <s v="WIDE BELT 2056"/>
        <s v="WIDE BELT 2059"/>
        <s v="WIDE BELT 2060"/>
        <s v="WIDE BELT 2062"/>
        <s v="WIDE BELT 2065"/>
        <s v="WIDE BELT 2071"/>
        <s v="WIDE BELT 2072"/>
        <s v="WIDE BELT 2075"/>
        <s v="WIDE BELT 2077"/>
        <s v="WIDE BELT 2078"/>
        <s v="WIDE BELT 2079"/>
        <s v="WIDE BELT 2081"/>
        <s v="WIDE BELT 2084"/>
        <s v="WIDE BELT 2085"/>
        <s v="WIDE BELT 2087"/>
        <s v="WIDE BELT 2088"/>
        <s v="WIDE BELT 2090"/>
        <s v="WIDE BELT 2094"/>
        <s v="WIDE BELT 2096"/>
        <s v="WIDE BELT 2097"/>
        <s v="SUMMER SCARVES 2099"/>
        <s v="SUMMER SCARVES 2100"/>
        <s v="SUMMER SCARVES 2101"/>
        <s v="SUMMER SCARVES 2103"/>
        <s v="SUMMER SCARVES 2106"/>
        <s v="TICK SCARVES 2107"/>
        <s v="TICK SCARVES 2109"/>
        <s v="TICK SCARVES 2110"/>
        <s v="TICK SCARVES 2113"/>
      </sharedItems>
    </cacheField>
    <cacheField name="[Dim_Produse].[SubCat_denumire].[SubCat_denumire]" caption="SubCat_denumire" numFmtId="0" hierarchy="23" level="1">
      <sharedItems count="3">
        <s v="OXFORD&amp; LOAFERS"/>
        <s v="SKINNY BELTS"/>
        <s v="SUMMER SCAVES"/>
      </sharedItems>
    </cacheField>
    <cacheField name="[Dim_Produse].[Categorie_denumire].[Categorie_denumire]" caption="Categorie_denumire" numFmtId="0" hierarchy="24" level="1">
      <sharedItems containsSemiMixedTypes="0" containsNonDate="0" containsString="0"/>
    </cacheField>
  </cacheFields>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0" memberValueDatatype="130" unbalanced="0"/>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2" memberValueDatatype="130" unbalanced="0">
      <fieldsUsage count="2">
        <fieldUsage x="-1"/>
        <fieldUsage x="1"/>
      </fieldsUsage>
    </cacheHierarchy>
    <cacheHierarchy uniqueName="[Dim_Produse].[Tip_produs]" caption="Tip_produs" attribute="1" defaultMemberUniqueName="[Dim_Produse].[Tip_produs].[All]" allUniqueName="[Dim_Produse].[Tip_produs].[All]" dimensionUniqueName="[Dim_Produse]" displayFolder="" count="2"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2" memberValueDatatype="130" unbalanced="0">
      <fieldsUsage count="2">
        <fieldUsage x="-1"/>
        <fieldUsage x="2"/>
      </fieldsUsage>
    </cacheHierarchy>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fieldsUsage count="2">
        <fieldUsage x="-1"/>
        <fieldUsage x="3"/>
      </fieldsUsage>
    </cacheHierarchy>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oneField="1">
      <fieldsUsage count="1">
        <fieldUsage x="0"/>
      </fieldsUsage>
    </cacheHierarchy>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dimensions count="8">
    <dimension name="Dim_Clienti" uniqueName="[Dim_Clienti]" caption="Dim_Clienti"/>
    <dimension name="Dim_Produse" uniqueName="[Dim_Produse]" caption="Dim_Produse"/>
    <dimension name="Dim_Promotii" uniqueName="[Dim_Promotii]" caption="Dim_Promotii"/>
    <dimension name="Dim_Timp" uniqueName="[Dim_Timp]" caption="Dim_Timp"/>
    <dimension name="Fact_Comenzi" uniqueName="[Fact_Comenzi]" caption="Fact_Comenzi"/>
    <dimension name="Fact_Facturi" uniqueName="[Fact_Facturi]" caption="Fact_Facturi"/>
    <dimension name="Fact_Retururi" uniqueName="[Fact_Retururi]" caption="Fact_Retururi"/>
    <dimension measure="1" name="Measures" uniqueName="[Measures]" caption="Measures"/>
  </dimensions>
  <measureGroups count="7">
    <measureGroup name="Dim_Clienti" caption="Dim_Clienti"/>
    <measureGroup name="Dim_Produse" caption="Dim_Produse"/>
    <measureGroup name="Dim_Promotii" caption="Dim_Promotii"/>
    <measureGroup name="Dim_Timp" caption="Dim_Timp"/>
    <measureGroup name="Fact_Comenzi" caption="Fact_Comenzi"/>
    <measureGroup name="Fact_Facturi" caption="Fact_Facturi"/>
    <measureGroup name="Fact_Retururi" caption="Fact_Retururi"/>
  </measureGroups>
  <maps count="18">
    <map measureGroup="0" dimension="0"/>
    <map measureGroup="1" dimension="1"/>
    <map measureGroup="2" dimension="2"/>
    <map measureGroup="3" dimension="3"/>
    <map measureGroup="4" dimension="0"/>
    <map measureGroup="4" dimension="1"/>
    <map measureGroup="4" dimension="2"/>
    <map measureGroup="4" dimension="3"/>
    <map measureGroup="4" dimension="4"/>
    <map measureGroup="5" dimension="0"/>
    <map measureGroup="5" dimension="1"/>
    <map measureGroup="5" dimension="2"/>
    <map measureGroup="5" dimension="3"/>
    <map measureGroup="5" dimension="5"/>
    <map measureGroup="6" dimension="0"/>
    <map measureGroup="6" dimension="1"/>
    <map measureGroup="6" dimension="3"/>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drei Sebastian" refreshedDate="46298.824685069441" createdVersion="3" refreshedVersion="7" minRefreshableVersion="3" recordCount="0" supportSubquery="1" supportAdvancedDrill="1" xr:uid="{1D89A238-2323-4162-B93F-6939F5649FC6}">
  <cacheSource type="external" connectionId="14">
    <extLst>
      <ext xmlns:x14="http://schemas.microsoft.com/office/spreadsheetml/2009/9/main" uri="{F057638F-6D5F-4e77-A914-E7F072B9BCA8}">
        <x14:sourceConnection name="ThisWorkbookDataModel"/>
      </ext>
    </extLst>
  </cacheSource>
  <cacheFields count="0"/>
  <cacheHierarchies count="95">
    <cacheHierarchy uniqueName="[Dim_Clienti].[Cod_utiliz]" caption="Cod_utiliz" attribute="1" defaultMemberUniqueName="[Dim_Clienti].[Cod_utiliz].[All]" allUniqueName="[Dim_Clienti].[Cod_utiliz].[All]" dimensionUniqueName="[Dim_Clienti]" displayFolder="" count="0" memberValueDatatype="5" unbalanced="0"/>
    <cacheHierarchy uniqueName="[Dim_Clienti].[Sex]" caption="Sex" attribute="1" defaultMemberUniqueName="[Dim_Clienti].[Sex].[All]" allUniqueName="[Dim_Clienti].[Sex].[All]" dimensionUniqueName="[Dim_Clienti]" displayFolder="" count="2" memberValueDatatype="130" unbalanced="0"/>
    <cacheHierarchy uniqueName="[Dim_Clienti].[Varsta]" caption="Varsta" attribute="1" defaultMemberUniqueName="[Dim_Clienti].[Varsta].[All]" allUniqueName="[Dim_Clienti].[Varsta].[All]" dimensionUniqueName="[Dim_Clienti]" displayFolder="" count="0" memberValueDatatype="5" unbalanced="0"/>
    <cacheHierarchy uniqueName="[Dim_Clienti].[Stare civila]" caption="Stare civila" attribute="1" defaultMemberUniqueName="[Dim_Clienti].[Stare civila].[All]" allUniqueName="[Dim_Clienti].[Stare civila].[All]" dimensionUniqueName="[Dim_Clienti]" displayFolder="" count="0" memberValueDatatype="130" unbalanced="0"/>
    <cacheHierarchy uniqueName="[Dim_Clienti].[Nr_copii]" caption="Nr_copii" attribute="1" defaultMemberUniqueName="[Dim_Clienti].[Nr_copii].[All]" allUniqueName="[Dim_Clienti].[Nr_copii].[All]" dimensionUniqueName="[Dim_Clienti]" displayFolder="" count="0" memberValueDatatype="5" unbalanced="0"/>
    <cacheHierarchy uniqueName="[Dim_Clienti].[Studii]" caption="Studii" attribute="1" defaultMemberUniqueName="[Dim_Clienti].[Studii].[All]" allUniqueName="[Dim_Clienti].[Studii].[All]" dimensionUniqueName="[Dim_Clienti]" displayFolder="" count="0" memberValueDatatype="130" unbalanced="0"/>
    <cacheHierarchy uniqueName="[Dim_Clienti].[Ocupatie]" caption="Ocupatie" attribute="1" defaultMemberUniqueName="[Dim_Clienti].[Ocupatie].[All]" allUniqueName="[Dim_Clienti].[Ocupatie].[All]" dimensionUniqueName="[Dim_Clienti]" displayFolder="" count="0" memberValueDatatype="130" unbalanced="0"/>
    <cacheHierarchy uniqueName="[Dim_Clienti].[Functie]" caption="Functie" attribute="1" defaultMemberUniqueName="[Dim_Clienti].[Functie].[All]" allUniqueName="[Dim_Clienti].[Functie].[All]" dimensionUniqueName="[Dim_Clienti]" displayFolder="" count="0" memberValueDatatype="130" unbalanced="0"/>
    <cacheHierarchy uniqueName="[Dim_Clienti].[Venit mediu lunar]" caption="Venit mediu lunar" attribute="1" defaultMemberUniqueName="[Dim_Clienti].[Venit mediu lunar].[All]" allUniqueName="[Dim_Clienti].[Venit mediu lunar].[All]" dimensionUniqueName="[Dim_Clienti]" displayFolder="" count="0" memberValueDatatype="5" unbalanced="0"/>
    <cacheHierarchy uniqueName="[Dim_Clienti].[Localitate_nume]" caption="Localitate_nume" attribute="1" defaultMemberUniqueName="[Dim_Clienti].[Localitate_nume].[All]" allUniqueName="[Dim_Clienti].[Localitate_nume].[All]" dimensionUniqueName="[Dim_Clienti]" displayFolder="" count="0" memberValueDatatype="130" unbalanced="0"/>
    <cacheHierarchy uniqueName="[Dim_Clienti].[Judet_den]" caption="Judet_den" attribute="1" defaultMemberUniqueName="[Dim_Clienti].[Judet_den].[All]" allUniqueName="[Dim_Clienti].[Judet_den].[All]" dimensionUniqueName="[Dim_Clienti]" displayFolder="" count="2" memberValueDatatype="130" unbalanced="0"/>
    <cacheHierarchy uniqueName="[Dim_Clienti].[Regiune_den]" caption="Regiune_den" attribute="1" defaultMemberUniqueName="[Dim_Clienti].[Regiune_den].[All]" allUniqueName="[Dim_Clienti].[Regiune_den].[All]" dimensionUniqueName="[Dim_Clienti]" displayFolder="" count="2" memberValueDatatype="130" unbalanced="0"/>
    <cacheHierarchy uniqueName="[Dim_Produse].[Cod_produs]" caption="Cod_produs" attribute="1" defaultMemberUniqueName="[Dim_Produse].[Cod_produs].[All]" allUniqueName="[Dim_Produse].[Cod_produs].[All]" dimensionUniqueName="[Dim_Produse]" displayFolder="" count="0" memberValueDatatype="5" unbalanced="0"/>
    <cacheHierarchy uniqueName="[Dim_Produse].[Den_produs]" caption="Den_produs" attribute="1" defaultMemberUniqueName="[Dim_Produse].[Den_produs].[All]" allUniqueName="[Dim_Produse].[Den_produs].[All]" dimensionUniqueName="[Dim_Produse]" displayFolder="" count="0" memberValueDatatype="130" unbalanced="0"/>
    <cacheHierarchy uniqueName="[Dim_Produse].[Tip_produs]" caption="Tip_produs" attribute="1" defaultMemberUniqueName="[Dim_Produse].[Tip_produs].[All]" allUniqueName="[Dim_Produse].[Tip_produs].[All]" dimensionUniqueName="[Dim_Produse]" displayFolder="" count="0" memberValueDatatype="130" unbalanced="0"/>
    <cacheHierarchy uniqueName="[Dim_Produse].[Inaltime_toc]" caption="Inaltime_toc" attribute="1" defaultMemberUniqueName="[Dim_Produse].[Inaltime_toc].[All]" allUniqueName="[Dim_Produse].[Inaltime_toc].[All]" dimensionUniqueName="[Dim_Produse]" displayFolder="" count="0" memberValueDatatype="5" unbalanced="0"/>
    <cacheHierarchy uniqueName="[Dim_Produse].[Inatime_platforma]" caption="Inatime_platforma" attribute="1" defaultMemberUniqueName="[Dim_Produse].[Inatime_platforma].[All]" allUniqueName="[Dim_Produse].[Inatime_platforma].[All]" dimensionUniqueName="[Dim_Produse]" displayFolder="" count="0" memberValueDatatype="5" unbalanced="0"/>
    <cacheHierarchy uniqueName="[Dim_Produse].[Marime]" caption="Marime" attribute="1" defaultMemberUniqueName="[Dim_Produse].[Marime].[All]" allUniqueName="[Dim_Produse].[Marime].[All]" dimensionUniqueName="[Dim_Produse]" displayFolder="" count="0" memberValueDatatype="130" unbalanced="0"/>
    <cacheHierarchy uniqueName="[Dim_Produse].[Culoare]" caption="Culoare" attribute="1" defaultMemberUniqueName="[Dim_Produse].[Culoare].[All]" allUniqueName="[Dim_Produse].[Culoare].[All]" dimensionUniqueName="[Dim_Produse]" displayFolder="" count="0" memberValueDatatype="130" unbalanced="0"/>
    <cacheHierarchy uniqueName="[Dim_Produse].[Materital_exterior]" caption="Materital_exterior" attribute="1" defaultMemberUniqueName="[Dim_Produse].[Materital_exterior].[All]" allUniqueName="[Dim_Produse].[Materital_exterior].[All]" dimensionUniqueName="[Dim_Produse]" displayFolder="" count="0" memberValueDatatype="130" unbalanced="0"/>
    <cacheHierarchy uniqueName="[Dim_Produse].[Material interior]" caption="Material interior" attribute="1" defaultMemberUniqueName="[Dim_Produse].[Material interior].[All]" allUniqueName="[Dim_Produse].[Material interior].[All]" dimensionUniqueName="[Dim_Produse]" displayFolder="" count="0" memberValueDatatype="130" unbalanced="0"/>
    <cacheHierarchy uniqueName="[Dim_Produse].[Material_talpa]" caption="Material_talpa" attribute="1" defaultMemberUniqueName="[Dim_Produse].[Material_talpa].[All]" allUniqueName="[Dim_Produse].[Material_talpa].[All]" dimensionUniqueName="[Dim_Produse]" displayFolder="" count="0" memberValueDatatype="130" unbalanced="0"/>
    <cacheHierarchy uniqueName="[Dim_Produse].[PretUnitar]" caption="PretUnitar" attribute="1" defaultMemberUniqueName="[Dim_Produse].[PretUnitar].[All]" allUniqueName="[Dim_Produse].[PretUnitar].[All]" dimensionUniqueName="[Dim_Produse]" displayFolder="" count="0" memberValueDatatype="5" unbalanced="0"/>
    <cacheHierarchy uniqueName="[Dim_Produse].[SubCat_denumire]" caption="SubCat_denumire" attribute="1" defaultMemberUniqueName="[Dim_Produse].[SubCat_denumire].[All]" allUniqueName="[Dim_Produse].[SubCat_denumire].[All]" dimensionUniqueName="[Dim_Produse]" displayFolder="" count="0" memberValueDatatype="130" unbalanced="0"/>
    <cacheHierarchy uniqueName="[Dim_Produse].[Categorie_denumire]" caption="Categorie_denumire" attribute="1" defaultMemberUniqueName="[Dim_Produse].[Categorie_denumire].[All]" allUniqueName="[Dim_Produse].[Categorie_denumire].[All]" dimensionUniqueName="[Dim_Produse]" displayFolder="" count="2" memberValueDatatype="130" unbalanced="0"/>
    <cacheHierarchy uniqueName="[Dim_Promotii].[Promotie_cod]" caption="Promotie_cod" attribute="1" defaultMemberUniqueName="[Dim_Promotii].[Promotie_cod].[All]" allUniqueName="[Dim_Promotii].[Promotie_cod].[All]" dimensionUniqueName="[Dim_Promotii]" displayFolder="" count="0" memberValueDatatype="5" unbalanced="0"/>
    <cacheHierarchy uniqueName="[Dim_Promotii].[Promotie_denumire]" caption="Promotie_denumire" attribute="1" defaultMemberUniqueName="[Dim_Promotii].[Promotie_denumire].[All]" allUniqueName="[Dim_Promotii].[Promotie_denumire].[All]" dimensionUniqueName="[Dim_Promotii]" displayFolder="" count="0" memberValueDatatype="130" unbalanced="0"/>
    <cacheHierarchy uniqueName="[Dim_Promotii].[Durata_promotie]" caption="Durata_promotie" attribute="1" defaultMemberUniqueName="[Dim_Promotii].[Durata_promotie].[All]" allUniqueName="[Dim_Promotii].[Durata_promotie].[All]" dimensionUniqueName="[Dim_Promotii]" displayFolder="" count="0" memberValueDatatype="130" unbalanced="0"/>
    <cacheHierarchy uniqueName="[Dim_Promotii].[Promotie_status]" caption="Promotie_status" attribute="1" defaultMemberUniqueName="[Dim_Promotii].[Promotie_status].[All]" allUniqueName="[Dim_Promotii].[Promotie_status].[All]" dimensionUniqueName="[Dim_Promotii]" displayFolder="" count="0" memberValueDatatype="130" unbalanced="0"/>
    <cacheHierarchy uniqueName="[Dim_Timp].[Timp_Id]" caption="Timp_Id" attribute="1" defaultMemberUniqueName="[Dim_Timp].[Timp_Id].[All]" allUniqueName="[Dim_Timp].[Timp_Id].[All]" dimensionUniqueName="[Dim_Timp]" displayFolder="" count="0" memberValueDatatype="5" unbalanced="0"/>
    <cacheHierarchy uniqueName="[Dim_Timp].[data]" caption="data" attribute="1" time="1" defaultMemberUniqueName="[Dim_Timp].[data].[All]" allUniqueName="[Dim_Timp].[data].[All]" dimensionUniqueName="[Dim_Timp]" displayFolder="" count="0" memberValueDatatype="7" unbalanced="0"/>
    <cacheHierarchy uniqueName="[Dim_Timp].[ziua]" caption="ziua" attribute="1" defaultMemberUniqueName="[Dim_Timp].[ziua].[All]" allUniqueName="[Dim_Timp].[ziua].[All]" dimensionUniqueName="[Dim_Timp]" displayFolder="" count="0" memberValueDatatype="130" unbalanced="0"/>
    <cacheHierarchy uniqueName="[Dim_Timp].[luna]" caption="luna" attribute="1" defaultMemberUniqueName="[Dim_Timp].[luna].[All]" allUniqueName="[Dim_Timp].[luna].[All]" dimensionUniqueName="[Dim_Timp]" displayFolder="" count="0" memberValueDatatype="130" unbalanced="0"/>
    <cacheHierarchy uniqueName="[Dim_Timp].[an]" caption="an" attribute="1" defaultMemberUniqueName="[Dim_Timp].[an].[All]" allUniqueName="[Dim_Timp].[an].[All]" dimensionUniqueName="[Dim_Timp]" displayFolder="" count="2" memberValueDatatype="5" unbalanced="0"/>
    <cacheHierarchy uniqueName="[Dim_Timp].[zi_din_luna]" caption="zi_din_luna" attribute="1" defaultMemberUniqueName="[Dim_Timp].[zi_din_luna].[All]" allUniqueName="[Dim_Timp].[zi_din_luna].[All]" dimensionUniqueName="[Dim_Timp]" displayFolder="" count="0" memberValueDatatype="5" unbalanced="0"/>
    <cacheHierarchy uniqueName="[Dim_Timp].[sapt_din_luna]" caption="sapt_din_luna" attribute="1" defaultMemberUniqueName="[Dim_Timp].[sapt_din_luna].[All]" allUniqueName="[Dim_Timp].[sapt_din_luna].[All]" dimensionUniqueName="[Dim_Timp]" displayFolder="" count="0" memberValueDatatype="5" unbalanced="0"/>
    <cacheHierarchy uniqueName="[Dim_Timp].[zi_din_an]" caption="zi_din_an" attribute="1" defaultMemberUniqueName="[Dim_Timp].[zi_din_an].[All]" allUniqueName="[Dim_Timp].[zi_din_an].[All]" dimensionUniqueName="[Dim_Timp]" displayFolder="" count="0" memberValueDatatype="5" unbalanced="0"/>
    <cacheHierarchy uniqueName="[Dim_Timp].[luna_din_an]" caption="luna_din_an" attribute="1" defaultMemberUniqueName="[Dim_Timp].[luna_din_an].[All]" allUniqueName="[Dim_Timp].[luna_din_an].[All]" dimensionUniqueName="[Dim_Timp]" displayFolder="" count="0" memberValueDatatype="5" unbalanced="0"/>
    <cacheHierarchy uniqueName="[Dim_Timp].[sapt_din_an]" caption="sapt_din_an" attribute="1" defaultMemberUniqueName="[Dim_Timp].[sapt_din_an].[All]" allUniqueName="[Dim_Timp].[sapt_din_an].[All]" dimensionUniqueName="[Dim_Timp]" displayFolder="" count="0" memberValueDatatype="5" unbalanced="0"/>
    <cacheHierarchy uniqueName="[Dim_Timp].[trimestru]" caption="trimestru" attribute="1" defaultMemberUniqueName="[Dim_Timp].[trimestru].[All]" allUniqueName="[Dim_Timp].[trimestru].[All]" dimensionUniqueName="[Dim_Timp]" displayFolder="" count="0" memberValueDatatype="5" unbalanced="0"/>
    <cacheHierarchy uniqueName="[Dim_Timp].[anotimp]" caption="anotimp" attribute="1" defaultMemberUniqueName="[Dim_Timp].[anotimp].[All]" allUniqueName="[Dim_Timp].[anotimp].[All]" dimensionUniqueName="[Dim_Timp]" displayFolder="" count="0" memberValueDatatype="130" unbalanced="0"/>
    <cacheHierarchy uniqueName="[Dim_Timp].[sarbatoare_legala]" caption="sarbatoare_legala" attribute="1" defaultMemberUniqueName="[Dim_Timp].[sarbatoare_legala].[All]" allUniqueName="[Dim_Timp].[sarbatoare_legala].[All]" dimensionUniqueName="[Dim_Timp]" displayFolder="" count="0" memberValueDatatype="130" unbalanced="0"/>
    <cacheHierarchy uniqueName="[Fact_Comenzi].[Cod_utiliz]" caption="Cod_utiliz" attribute="1" defaultMemberUniqueName="[Fact_Comenzi].[Cod_utiliz].[All]" allUniqueName="[Fact_Comenzi].[Cod_utiliz].[All]" dimensionUniqueName="[Fact_Comenzi]" displayFolder="" count="0" memberValueDatatype="5" unbalanced="0"/>
    <cacheHierarchy uniqueName="[Fact_Comenzi].[Timp_id]" caption="Timp_id" attribute="1" defaultMemberUniqueName="[Fact_Comenzi].[Timp_id].[All]" allUniqueName="[Fact_Comenzi].[Timp_id].[All]" dimensionUniqueName="[Fact_Comenzi]" displayFolder="" count="0" memberValueDatatype="5" unbalanced="0"/>
    <cacheHierarchy uniqueName="[Fact_Comenzi].[CodProdus]" caption="CodProdus" attribute="1" defaultMemberUniqueName="[Fact_Comenzi].[CodProdus].[All]" allUniqueName="[Fact_Comenzi].[CodProdus].[All]" dimensionUniqueName="[Fact_Comenzi]" displayFolder="" count="0" memberValueDatatype="5" unbalanced="0"/>
    <cacheHierarchy uniqueName="[Fact_Comenzi].[Tip_plata]" caption="Tip_plata" attribute="1" defaultMemberUniqueName="[Fact_Comenzi].[Tip_plata].[All]" allUniqueName="[Fact_Comenzi].[Tip_plata].[All]" dimensionUniqueName="[Fact_Comenzi]" displayFolder="" count="0" memberValueDatatype="130" unbalanced="0"/>
    <cacheHierarchy uniqueName="[Fact_Comenzi].[tip_transport]" caption="tip_transport" attribute="1" defaultMemberUniqueName="[Fact_Comenzi].[tip_transport].[All]" allUniqueName="[Fact_Comenzi].[tip_transport].[All]" dimensionUniqueName="[Fact_Comenzi]" displayFolder="" count="0" memberValueDatatype="130" unbalanced="0"/>
    <cacheHierarchy uniqueName="[Fact_Comenzi].[Promotie_cod]" caption="Promotie_cod" attribute="1" defaultMemberUniqueName="[Fact_Comenzi].[Promotie_cod].[All]" allUniqueName="[Fact_Comenzi].[Promotie_cod].[All]" dimensionUniqueName="[Fact_Comenzi]" displayFolder="" count="0" memberValueDatatype="5" unbalanced="0"/>
    <cacheHierarchy uniqueName="[Fact_Comenzi].[cost_transport]" caption="cost_transport" attribute="1" defaultMemberUniqueName="[Fact_Comenzi].[cost_transport].[All]" allUniqueName="[Fact_Comenzi].[cost_transport].[All]" dimensionUniqueName="[Fact_Comenzi]" displayFolder="" count="0" memberValueDatatype="5" unbalanced="0"/>
    <cacheHierarchy uniqueName="[Fact_Comenzi].[Nr_buc_com]" caption="Nr_buc_com" attribute="1" defaultMemberUniqueName="[Fact_Comenzi].[Nr_buc_com].[All]" allUniqueName="[Fact_Comenzi].[Nr_buc_com].[All]" dimensionUniqueName="[Fact_Comenzi]" displayFolder="" count="0" memberValueDatatype="5" unbalanced="0"/>
    <cacheHierarchy uniqueName="[Fact_Comenzi].[Val_Com]" caption="Val_Com" attribute="1" defaultMemberUniqueName="[Fact_Comenzi].[Val_Com].[All]" allUniqueName="[Fact_Comenzi].[Val_Com].[All]" dimensionUniqueName="[Fact_Comenzi]" displayFolder="" count="0" memberValueDatatype="5" unbalanced="0"/>
    <cacheHierarchy uniqueName="[Fact_Comenzi].[Confirmata]" caption="Confirmata" attribute="1" defaultMemberUniqueName="[Fact_Comenzi].[Confirmata].[All]" allUniqueName="[Fact_Comenzi].[Confirmata].[All]" dimensionUniqueName="[Fact_Comenzi]" displayFolder="" count="0" memberValueDatatype="130" unbalanced="0"/>
    <cacheHierarchy uniqueName="[Fact_Comenzi].[Facturata]" caption="Facturata" attribute="1" defaultMemberUniqueName="[Fact_Comenzi].[Facturata].[All]" allUniqueName="[Fact_Comenzi].[Facturata].[All]" dimensionUniqueName="[Fact_Comenzi]" displayFolder="" count="0" memberValueDatatype="130" unbalanced="0"/>
    <cacheHierarchy uniqueName="[Fact_Comenzi].[Val_comanda]" caption="Val_comanda" attribute="1" defaultMemberUniqueName="[Fact_Comenzi].[Val_comanda].[All]" allUniqueName="[Fact_Comenzi].[Val_comanda].[All]" dimensionUniqueName="[Fact_Comenzi]" displayFolder="" count="0" memberValueDatatype="5" unbalanced="0"/>
    <cacheHierarchy uniqueName="[Fact_Facturi].[cod_utiliz]" caption="cod_utiliz" attribute="1" defaultMemberUniqueName="[Fact_Facturi].[cod_utiliz].[All]" allUniqueName="[Fact_Facturi].[cod_utiliz].[All]" dimensionUniqueName="[Fact_Facturi]" displayFolder="" count="0" memberValueDatatype="5" unbalanced="0"/>
    <cacheHierarchy uniqueName="[Fact_Facturi].[timp_id]" caption="timp_id" attribute="1" defaultMemberUniqueName="[Fact_Facturi].[timp_id].[All]" allUniqueName="[Fact_Facturi].[timp_id].[All]" dimensionUniqueName="[Fact_Facturi]" displayFolder="" count="0" memberValueDatatype="5" unbalanced="0"/>
    <cacheHierarchy uniqueName="[Fact_Facturi].[tip_plata]" caption="tip_plata" attribute="1" defaultMemberUniqueName="[Fact_Facturi].[tip_plata].[All]" allUniqueName="[Fact_Facturi].[tip_plata].[All]" dimensionUniqueName="[Fact_Facturi]" displayFolder="" count="0" memberValueDatatype="130" unbalanced="0"/>
    <cacheHierarchy uniqueName="[Fact_Facturi].[tip_transport]" caption="tip_transport" attribute="1" defaultMemberUniqueName="[Fact_Facturi].[tip_transport].[All]" allUniqueName="[Fact_Facturi].[tip_transport].[All]" dimensionUniqueName="[Fact_Facturi]" displayFolder="" count="0" memberValueDatatype="130" unbalanced="0"/>
    <cacheHierarchy uniqueName="[Fact_Facturi].[cost_transport]" caption="cost_transport" attribute="1" defaultMemberUniqueName="[Fact_Facturi].[cost_transport].[All]" allUniqueName="[Fact_Facturi].[cost_transport].[All]" dimensionUniqueName="[Fact_Facturi]" displayFolder="" count="0" memberValueDatatype="20" unbalanced="0"/>
    <cacheHierarchy uniqueName="[Fact_Facturi].[codProdus]" caption="codProdus" attribute="1" defaultMemberUniqueName="[Fact_Facturi].[codProdus].[All]" allUniqueName="[Fact_Facturi].[codProdus].[All]" dimensionUniqueName="[Fact_Facturi]" displayFolder="" count="0" memberValueDatatype="5" unbalanced="0"/>
    <cacheHierarchy uniqueName="[Fact_Facturi].[cant_prod_fact]" caption="cant_prod_fact" attribute="1" defaultMemberUniqueName="[Fact_Facturi].[cant_prod_fact].[All]" allUniqueName="[Fact_Facturi].[cant_prod_fact].[All]" dimensionUniqueName="[Fact_Facturi]" displayFolder="" count="0" memberValueDatatype="20" unbalanced="0"/>
    <cacheHierarchy uniqueName="[Fact_Facturi].[promotie_cod]" caption="promotie_cod" attribute="1" defaultMemberUniqueName="[Fact_Facturi].[promotie_cod].[All]" allUniqueName="[Fact_Facturi].[promotie_cod].[All]" dimensionUniqueName="[Fact_Facturi]" displayFolder="" count="0" memberValueDatatype="5" unbalanced="0"/>
    <cacheHierarchy uniqueName="[Fact_Facturi].[val_l_ftva]" caption="val_l_ftva" attribute="1" defaultMemberUniqueName="[Fact_Facturi].[val_l_ftva].[All]" allUniqueName="[Fact_Facturi].[val_l_ftva].[All]" dimensionUniqueName="[Fact_Facturi]" displayFolder="" count="0" memberValueDatatype="20" unbalanced="0"/>
    <cacheHierarchy uniqueName="[Fact_Facturi].[val_tva]" caption="val_tva" attribute="1" defaultMemberUniqueName="[Fact_Facturi].[val_tva].[All]" allUniqueName="[Fact_Facturi].[val_tva].[All]" dimensionUniqueName="[Fact_Facturi]" displayFolder="" count="0" memberValueDatatype="20" unbalanced="0"/>
    <cacheHierarchy uniqueName="[Fact_Facturi].[val_fact]" caption="val_fact" attribute="1" defaultMemberUniqueName="[Fact_Facturi].[val_fact].[All]" allUniqueName="[Fact_Facturi].[val_fact].[All]" dimensionUniqueName="[Fact_Facturi]" displayFolder="" count="0" memberValueDatatype="20" unbalanced="0"/>
    <cacheHierarchy uniqueName="[Fact_Retururi].[Cod_utiliz]" caption="Cod_utiliz" attribute="1" defaultMemberUniqueName="[Fact_Retururi].[Cod_utiliz].[All]" allUniqueName="[Fact_Retururi].[Cod_utiliz].[All]" dimensionUniqueName="[Fact_Retururi]" displayFolder="" count="0" memberValueDatatype="5" unbalanced="0"/>
    <cacheHierarchy uniqueName="[Fact_Retururi].[Timp_id]" caption="Timp_id" attribute="1" defaultMemberUniqueName="[Fact_Retururi].[Timp_id].[All]" allUniqueName="[Fact_Retururi].[Timp_id].[All]" dimensionUniqueName="[Fact_Retururi]" displayFolder="" count="0" memberValueDatatype="5" unbalanced="0"/>
    <cacheHierarchy uniqueName="[Fact_Retururi].[Tip_plata]" caption="Tip_plata" attribute="1" defaultMemberUniqueName="[Fact_Retururi].[Tip_plata].[All]" allUniqueName="[Fact_Retururi].[Tip_plata].[All]" dimensionUniqueName="[Fact_Retururi]" displayFolder="" count="0" memberValueDatatype="130" unbalanced="0"/>
    <cacheHierarchy uniqueName="[Fact_Retururi].[Tip_transport]" caption="Tip_transport" attribute="1" defaultMemberUniqueName="[Fact_Retururi].[Tip_transport].[All]" allUniqueName="[Fact_Retururi].[Tip_transport].[All]" dimensionUniqueName="[Fact_Retururi]" displayFolder="" count="0" memberValueDatatype="130" unbalanced="0"/>
    <cacheHierarchy uniqueName="[Fact_Retururi].[CODPRODUS]" caption="CODPRODUS" attribute="1" defaultMemberUniqueName="[Fact_Retururi].[CODPRODUS].[All]" allUniqueName="[Fact_Retururi].[CODPRODUS].[All]" dimensionUniqueName="[Fact_Retururi]" displayFolder="" count="0" memberValueDatatype="5" unbalanced="0"/>
    <cacheHierarchy uniqueName="[Fact_Retururi].[CANT_PROD_RET]" caption="CANT_PROD_RET" attribute="1" defaultMemberUniqueName="[Fact_Retururi].[CANT_PROD_RET].[All]" allUniqueName="[Fact_Retururi].[CANT_PROD_RET].[All]" dimensionUniqueName="[Fact_Retururi]" displayFolder="" count="0" memberValueDatatype="5" unbalanced="0"/>
    <cacheHierarchy uniqueName="[Fact_Retururi].[VAL_FTVA]" caption="VAL_FTVA" attribute="1" defaultMemberUniqueName="[Fact_Retururi].[VAL_FTVA].[All]" allUniqueName="[Fact_Retururi].[VAL_FTVA].[All]" dimensionUniqueName="[Fact_Retururi]" displayFolder="" count="0" memberValueDatatype="5" unbalanced="0"/>
    <cacheHierarchy uniqueName="[Fact_Retururi].[VAL_TVA]" caption="VAL_TVA" attribute="1" defaultMemberUniqueName="[Fact_Retururi].[VAL_TVA].[All]" allUniqueName="[Fact_Retururi].[VAL_TVA].[All]" dimensionUniqueName="[Fact_Retururi]" displayFolder="" count="0" memberValueDatatype="5" unbalanced="0"/>
    <cacheHierarchy uniqueName="[Fact_Retururi].[VAL_RETUR]" caption="VAL_RETUR" attribute="1" defaultMemberUniqueName="[Fact_Retururi].[VAL_RETUR].[All]" allUniqueName="[Fact_Retururi].[VAL_RETUR].[All]" dimensionUniqueName="[Fact_Retururi]" displayFolder="" count="0" memberValueDatatype="5" unbalanced="0"/>
    <cacheHierarchy uniqueName="[Measures].[Valoarea returului]" caption="Valoarea returului" measure="1" displayFolder="" measureGroup="Fact_Retururi" count="0"/>
    <cacheHierarchy uniqueName="[Measures].[Venit Net]" caption="Venit Net" measure="1" displayFolder="" measureGroup="Fact_Facturi" count="0"/>
    <cacheHierarchy uniqueName="[Measures].[Produse Vandute]" caption="Produse Vandute" measure="1" displayFolder="" measureGroup="Fact_Facturi" count="0"/>
    <cacheHierarchy uniqueName="[Measures].[Produse Returnate]" caption="Produse Returnate" measure="1" displayFolder="" measureGroup="Fact_Retururi" count="0"/>
    <cacheHierarchy uniqueName="[Measures].[Venit total]" caption="Venit total" measure="1" displayFolder="" measureGroup="Fact_Facturi" count="0"/>
    <cacheHierarchy uniqueName="[Measures].[Venit Net Anul Precedent]" caption="Venit Net Anul Precedent" measure="1" displayFolder="" measureGroup="Fact_Facturi" count="0"/>
    <cacheHierarchy uniqueName="[Measures].[Crestere YoY %]" caption="Crestere YoY %" measure="1" displayFolder="" measureGroup="Fact_Facturi" count="0"/>
    <cacheHierarchy uniqueName="[Measures].[Pareto %]" caption="Pareto %" measure="1" displayFolder="" measureGroup="Fact_Facturi" count="0"/>
    <cacheHierarchy uniqueName="[Measures].[Valoarea Medie a Comenzii]" caption="Valoarea Medie a Comenzii" measure="1" displayFolder="" measureGroup="Fact_Facturi" count="0"/>
    <cacheHierarchy uniqueName="[Measures].[Numărul total de clienți unici]" caption="Numărul total de clienți unici" measure="1" displayFolder="" measureGroup="Fact_Facturi" count="0"/>
    <cacheHierarchy uniqueName="[Measures].[Rata Retur]" caption="Rata Retur" measure="1" displayFolder="" measureGroup="Fact_Retururi" count="0"/>
    <cacheHierarchy uniqueName="[Measures].[__XL_Count Dim_Produse]" caption="__XL_Count Dim_Produse" measure="1" displayFolder="" measureGroup="Dim_Produse" count="0" hidden="1"/>
    <cacheHierarchy uniqueName="[Measures].[__XL_Count Dim_Clienti]" caption="__XL_Count Dim_Clienti" measure="1" displayFolder="" measureGroup="Dim_Clienti" count="0" hidden="1"/>
    <cacheHierarchy uniqueName="[Measures].[__XL_Count Dim_Promotii]" caption="__XL_Count Dim_Promotii" measure="1" displayFolder="" measureGroup="Dim_Promotii" count="0" hidden="1"/>
    <cacheHierarchy uniqueName="[Measures].[__XL_Count Dim_Timp]" caption="__XL_Count Dim_Timp" measure="1" displayFolder="" measureGroup="Dim_Timp" count="0" hidden="1"/>
    <cacheHierarchy uniqueName="[Measures].[__XL_Count Fact_Comenzi]" caption="__XL_Count Fact_Comenzi" measure="1" displayFolder="" measureGroup="Fact_Comenzi" count="0" hidden="1"/>
    <cacheHierarchy uniqueName="[Measures].[__XL_Count Fact_Facturi]" caption="__XL_Count Fact_Facturi" measure="1" displayFolder="" measureGroup="Fact_Facturi" count="0" hidden="1"/>
    <cacheHierarchy uniqueName="[Measures].[__XL_Count Fact_Retururi]" caption="__XL_Count Fact_Retururi" measure="1" displayFolder="" measureGroup="Fact_Retururi" count="0" hidden="1"/>
    <cacheHierarchy uniqueName="[Measures].[__No measures defined]" caption="__No measures defined" measure="1" displayFolder="" count="0" hidden="1"/>
    <cacheHierarchy uniqueName="[Measures].[_Rata Retur Goal]" caption="_Rata Retur Goal" measure="1" displayFolder="" measureGroup="Fact_Retururi" count="0" hidden="1"/>
    <cacheHierarchy uniqueName="[Measures].[_Rata Retur Status]" caption="_Rata Retur Status" measure="1" iconSet="7" displayFolder="" measureGroup="Fact_Retururi" count="0" hidden="1"/>
  </cacheHierarchies>
  <kpis count="1">
    <kpi uniqueName="Rata Retur" caption="Rata Retur" displayFolder="" measureGroup="Fact_Retururi" parent="" value="[Measures].[Rata Retur]" goal="[Measures].[_Rata Retur Goal]" status="[Measures].[_Rata Retur Status]" trend="" weight=""/>
  </kpis>
  <extLst>
    <ext xmlns:x14="http://schemas.microsoft.com/office/spreadsheetml/2009/9/main" uri="{725AE2AE-9491-48be-B2B4-4EB974FC3084}">
      <x14:pivotCacheDefinition slicerData="1" pivotCacheId="5090617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E0CFAB-E87E-469F-AF6F-5AD0EAA571FB}" name="PivotTable3" cacheId="2355" applyNumberFormats="0" applyBorderFormats="0" applyFontFormats="0" applyPatternFormats="0" applyAlignmentFormats="0" applyWidthHeightFormats="1" dataCaption="Values" tag="56464dfa-d387-40f8-b244-d0aec386b3c8" updatedVersion="7" minRefreshableVersion="3" useAutoFormatting="1" subtotalHiddenItems="1" itemPrintTitles="1" createdVersion="5" indent="0" outline="1" outlineData="1" multipleFieldFilters="0" chartFormat="3">
  <location ref="A5:B26" firstHeaderRow="1" firstDataRow="1" firstDataCol="1"/>
  <pivotFields count="6">
    <pivotField dataField="1" subtotalTop="0" showAll="0" defaultSubtotal="0"/>
    <pivotField allDrilled="1" subtotalTop="0" showAll="0" sortType="ascending" defaultSubtotal="0" defaultAttributeDrillState="1">
      <items count="12">
        <item x="4"/>
        <item x="3"/>
        <item x="8"/>
        <item x="0"/>
        <item x="7"/>
        <item x="6"/>
        <item x="5"/>
        <item x="1"/>
        <item x="11"/>
        <item x="10"/>
        <item x="9"/>
        <item x="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2">
    <field x="2"/>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lienti].[Ocupatie].&amp;[SOMER]"/>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2">
    <rowHierarchyUsage hierarchyUsage="33"/>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Timp]"/>
        <x15:activeTabTopLevelEntity name="[Fact_Facturi]"/>
        <x15:activeTabTopLevelEntity name="[Dim_Clienti]"/>
        <x15:activeTabTopLevelEntity name="[Dim_Prod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59171-70BD-44CB-ADDE-D5BFE0FB0D7B}" name="PivotTable2" cacheId="2352" applyNumberFormats="0" applyBorderFormats="0" applyFontFormats="0" applyPatternFormats="0" applyAlignmentFormats="0" applyWidthHeightFormats="1" dataCaption="Values" tag="848dad89-4e5f-4a79-bc85-3a2fd90a9a6e" updatedVersion="7" minRefreshableVersion="3" useAutoFormatting="1" subtotalHiddenItems="1" itemPrintTitles="1" createdVersion="5" indent="0" outline="1" outlineData="1" multipleFieldFilters="0">
  <location ref="A1:E2" firstHeaderRow="0" firstDataRow="1" firstDataCol="0"/>
  <pivotFields count="7">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dataField fld="2" subtotal="count" baseField="0" baseItem="0"/>
    <dataField fld="4" subtotal="count" baseField="0" baseItem="0"/>
    <dataField fld="5" subtotal="count" baseField="0" baseItem="0"/>
  </dataFields>
  <formats count="1">
    <format dxfId="0">
      <pivotArea outline="0" collapsedLevelsAreSubtotals="1" fieldPosition="0">
        <references count="1">
          <reference field="4294967294" count="1" selected="0">
            <x v="0"/>
          </reference>
        </references>
      </pivotArea>
    </format>
  </formats>
  <pivotHierarchies count="96">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lienti].[Ocupatie].&amp;[SOMER]"/>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Facturi]"/>
        <x15:activeTabTopLevelEntity name="[Fact_Retururi]"/>
        <x15:activeTabTopLevelEntity name="[Dim_Timp]"/>
        <x15:activeTabTopLevelEntity name="[Dim_Clienti]"/>
        <x15:activeTabTopLevelEntity name="[Dim_Prod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0A728-46AE-4E2B-BAD9-E73A992638EB}" name="PivotTable10" cacheId="2364" applyNumberFormats="0" applyBorderFormats="0" applyFontFormats="0" applyPatternFormats="0" applyAlignmentFormats="0" applyWidthHeightFormats="1" dataCaption="Values" tag="fd98caf7-28cf-48e5-8652-cc04941ddb0d" updatedVersion="7" minRefreshableVersion="3" useAutoFormatting="1" itemPrintTitles="1" createdVersion="7" indent="0" outline="1" outlineData="1" multipleFieldFilters="0" chartFormat="3">
  <location ref="D22:E26" firstHeaderRow="1" firstDataRow="1" firstDataCol="1"/>
  <pivotFields count="4">
    <pivotField dataField="1" subtotalTop="0" showAll="0" defaultSubtotal="0"/>
    <pivotField allDrilled="1" subtotalTop="0" showAll="0" sortType="descending" defaultSubtotal="0" defaultAttributeDrillState="1">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4">
    <i>
      <x v="2"/>
    </i>
    <i>
      <x v="1"/>
    </i>
    <i>
      <x/>
    </i>
    <i t="grand">
      <x/>
    </i>
  </rowItems>
  <colItems count="1">
    <i/>
  </colItems>
  <dataFields count="1">
    <dataField name="Rata Retur"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filters count="1">
    <filter fld="2" type="count" id="4" iMeasureHier="84">
      <autoFilter ref="A1">
        <filterColumn colId="0">
          <top10 val="3" filterVal="3"/>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se]"/>
        <x15:activeTabTopLevelEntity name="[Fact_Returu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5F0806-9D0B-4669-AEB9-096EA00DA5B7}" name="PivotTable9" cacheId="2361" applyNumberFormats="0" applyBorderFormats="0" applyFontFormats="0" applyPatternFormats="0" applyAlignmentFormats="0" applyWidthHeightFormats="1" dataCaption="Values" tag="42fee0a2-bfa7-4b91-8777-b6a1b1dd28a1" updatedVersion="7" minRefreshableVersion="3" useAutoFormatting="1" itemPrintTitles="1" createdVersion="7" indent="0" outline="1" outlineData="1" multipleFieldFilters="0" chartFormat="3">
  <location ref="A28:B3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lienti]"/>
        <x15:activeTabTopLevelEntity name="[Fact_Factur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CB5164-137F-4C51-A4BC-95135730E52E}" name="PivotTable5" cacheId="2358" applyNumberFormats="0" applyBorderFormats="0" applyFontFormats="0" applyPatternFormats="0" applyAlignmentFormats="0" applyWidthHeightFormats="1" dataCaption="Values" tag="049774e8-c9fd-41af-94df-81068eca3f26" updatedVersion="7" minRefreshableVersion="3" useAutoFormatting="1" subtotalHiddenItems="1" rowGrandTotals="0" colGrandTotals="0" itemPrintTitles="1" createdVersion="7" indent="0" outline="1" outlineData="1" multipleFieldFilters="0">
  <location ref="G5:H47" firstHeaderRow="1" firstDataRow="1" firstDataCol="1"/>
  <pivotFields count="4">
    <pivotField axis="axisRow" allDrilled="1" subtotalTop="0" showAll="0" dataSourceSort="1" defaultSubtotal="0" defaultAttributeDrillState="1">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rowItems>
  <colItems count="1">
    <i/>
  </colItems>
  <dataFields count="1">
    <dataField fld="1" subtotal="count" baseField="0" baseItem="0"/>
  </dataFields>
  <pivotHierarchies count="96">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lienti].[Ocupatie].&amp;[SOMER]"/>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lienti]"/>
        <x15:activeTabTopLevelEntity name="[Fact_Facturi]"/>
        <x15:activeTabTopLevelEntity name="[Dim_Timp]"/>
        <x15:activeTabTopLevelEntity name="[Dim_Produ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7F1E60-5ACF-46C2-8DC8-16ED49F958CD}" name="PivotTable4" cacheId="2349" applyNumberFormats="0" applyBorderFormats="0" applyFontFormats="0" applyPatternFormats="0" applyAlignmentFormats="0" applyWidthHeightFormats="1" dataCaption="Values" tag="6c30bc4d-55b0-4a0d-bbaf-76e926e60c04" updatedVersion="7" minRefreshableVersion="3" useAutoFormatting="1" subtotalHiddenItems="1" itemPrintTitles="1" createdVersion="7" indent="0" outline="1" outlineData="1" multipleFieldFilters="0" chartFormat="6">
  <location ref="D5:F20" firstHeaderRow="0" firstDataRow="1" firstDataCol="1"/>
  <pivotFields count="5">
    <pivotField dataField="1" subtotalTop="0" showAll="0" defaultSubtotal="0"/>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15">
    <i>
      <x/>
    </i>
    <i>
      <x v="7"/>
    </i>
    <i>
      <x v="6"/>
    </i>
    <i>
      <x v="2"/>
    </i>
    <i>
      <x v="3"/>
    </i>
    <i>
      <x v="5"/>
    </i>
    <i>
      <x v="10"/>
    </i>
    <i>
      <x v="13"/>
    </i>
    <i>
      <x v="4"/>
    </i>
    <i>
      <x v="9"/>
    </i>
    <i>
      <x v="1"/>
    </i>
    <i>
      <x v="8"/>
    </i>
    <i>
      <x v="11"/>
    </i>
    <i>
      <x v="12"/>
    </i>
    <i t="grand">
      <x/>
    </i>
  </rowItems>
  <colFields count="1">
    <field x="-2"/>
  </colFields>
  <colItems count="2">
    <i>
      <x/>
    </i>
    <i i="1">
      <x v="1"/>
    </i>
  </colItems>
  <dataFields count="2">
    <dataField fld="0" subtotal="count" baseField="0" baseItem="0"/>
    <dataField fld="3"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6">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Clienti].[Ocupatie].&amp;[SOMER]"/>
      </members>
    </pivotHierarchy>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se]"/>
        <x15:activeTabTopLevelEntity name="[Fact_Facturi]"/>
        <x15:activeTabTopLevelEntity name="[Dim_Timp]"/>
        <x15:activeTabTopLevelEntity name="[Dim_Clienti]"/>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 xr10:uid="{677CD3E5-FE02-4C36-92A6-97A83F1DDB29}" sourceName="[Dim_Timp].[an]">
  <pivotTables>
    <pivotTable tabId="3" name="PivotTable3"/>
    <pivotTable tabId="3" name="PivotTable2"/>
    <pivotTable tabId="3" name="PivotTable4"/>
    <pivotTable tabId="3" name="PivotTable5"/>
    <pivotTable tabId="3" name="PivotTable9"/>
    <pivotTable tabId="3" name="PivotTable10"/>
  </pivotTables>
  <data>
    <olap pivotCacheId="509061758">
      <levels count="2">
        <level uniqueName="[Dim_Timp].[an].[(All)]" sourceCaption="(All)" count="0"/>
        <level uniqueName="[Dim_Timp].[an].[an]" sourceCaption="an" count="4">
          <ranges>
            <range startItem="0">
              <i n="[Dim_Timp].[an].&amp;[2.007E3]" c="2007"/>
              <i n="[Dim_Timp].[an].&amp;[2.008E3]" c="2008"/>
              <i n="[Dim_Timp].[an].&amp;[2.009E3]" c="2009"/>
              <i n="[Dim_Timp].[an].&amp;[2.01E3]" c="2010"/>
            </range>
          </ranges>
        </level>
      </levels>
      <selections count="1">
        <selection n="[Dim_Timp].[a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42875015-622C-43E2-8B5E-675111541839}" sourceName="[Dim_Clienti].[Sex]">
  <pivotTables>
    <pivotTable tabId="3" name="PivotTable3"/>
    <pivotTable tabId="3" name="PivotTable2"/>
    <pivotTable tabId="3" name="PivotTable4"/>
    <pivotTable tabId="3" name="PivotTable5"/>
    <pivotTable tabId="3" name="PivotTable10"/>
  </pivotTables>
  <data>
    <olap pivotCacheId="509061758">
      <levels count="2">
        <level uniqueName="[Dim_Clienti].[Sex].[(All)]" sourceCaption="(All)" count="0"/>
        <level uniqueName="[Dim_Clienti].[Sex].[Sex]" sourceCaption="Sex" count="2">
          <ranges>
            <range startItem="0">
              <i n="[Dim_Clienti].[Sex].&amp;[F]" c="F"/>
              <i n="[Dim_Clienti].[Sex].&amp;[M]" c="M"/>
            </range>
          </ranges>
        </level>
      </levels>
      <selections count="1">
        <selection n="[Dim_Clienti].[Sex].[All]"/>
      </selections>
    </olap>
  </data>
  <extLst>
    <x:ext xmlns:x15="http://schemas.microsoft.com/office/spreadsheetml/2010/11/main" uri="{470722E0-AACD-4C17-9CDC-17EF765DBC7E}">
      <x15:slicerCacheHideItemsWithNoData count="1">
        <x15:slicerCacheOlapLevelName uniqueName="[Dim_Clienti].[Sex].[Sex]"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udet_den" xr10:uid="{BB2AE2F2-ADF5-400E-B6FE-69A06C7A6EA9}" sourceName="[Dim_Clienti].[Judet_den]">
  <pivotTables>
    <pivotTable tabId="3" name="PivotTable3"/>
    <pivotTable tabId="3" name="PivotTable2"/>
    <pivotTable tabId="3" name="PivotTable4"/>
    <pivotTable tabId="3" name="PivotTable5"/>
    <pivotTable tabId="3" name="PivotTable9"/>
    <pivotTable tabId="3" name="PivotTable10"/>
  </pivotTables>
  <data>
    <olap pivotCacheId="509061758">
      <levels count="2">
        <level uniqueName="[Dim_Clienti].[Judet_den].[(All)]" sourceCaption="(All)" count="0"/>
        <level uniqueName="[Dim_Clienti].[Judet_den].[Judet_den]" sourceCaption="Judet_den" count="42">
          <ranges>
            <range startItem="0">
              <i n="[Dim_Clienti].[Judet_den].&amp;[ALBA]" c="ALBA"/>
              <i n="[Dim_Clienti].[Judet_den].&amp;[ARAD]" c="ARAD"/>
              <i n="[Dim_Clienti].[Judet_den].&amp;[ARGES]" c="ARGES"/>
              <i n="[Dim_Clienti].[Judet_den].&amp;[BACAU]" c="BACAU"/>
              <i n="[Dim_Clienti].[Judet_den].&amp;[BIHOR]" c="BIHOR"/>
              <i n="[Dim_Clienti].[Judet_den].&amp;[BISTRITA NASAUD]" c="BISTRITA NASAUD"/>
              <i n="[Dim_Clienti].[Judet_den].&amp;[BOTOSANI]" c="BOTOSANI"/>
              <i n="[Dim_Clienti].[Judet_den].&amp;[BRAILA]" c="BRAILA"/>
              <i n="[Dim_Clienti].[Judet_den].&amp;[BRASOV]" c="BRASOV"/>
              <i n="[Dim_Clienti].[Judet_den].&amp;[BUCURESTI]" c="BUCURESTI"/>
              <i n="[Dim_Clienti].[Judet_den].&amp;[BUZAU]" c="BUZAU"/>
              <i n="[Dim_Clienti].[Judet_den].&amp;[CALARASI]" c="CALARASI"/>
              <i n="[Dim_Clienti].[Judet_den].&amp;[CARAS SEVERIN]" c="CARAS SEVERIN"/>
              <i n="[Dim_Clienti].[Judet_den].&amp;[CLUJ]" c="CLUJ"/>
              <i n="[Dim_Clienti].[Judet_den].&amp;[CONSTANTA]" c="CONSTANTA"/>
              <i n="[Dim_Clienti].[Judet_den].&amp;[COVASNA]" c="COVASNA"/>
              <i n="[Dim_Clienti].[Judet_den].&amp;[DAMBOVITA]" c="DAMBOVITA"/>
              <i n="[Dim_Clienti].[Judet_den].&amp;[DOLJ]" c="DOLJ"/>
              <i n="[Dim_Clienti].[Judet_den].&amp;[GALATI]" c="GALATI"/>
              <i n="[Dim_Clienti].[Judet_den].&amp;[GIURGIU]" c="GIURGIU"/>
              <i n="[Dim_Clienti].[Judet_den].&amp;[GORJ]" c="GORJ"/>
              <i n="[Dim_Clienti].[Judet_den].&amp;[HARGHITA]" c="HARGHITA"/>
              <i n="[Dim_Clienti].[Judet_den].&amp;[HUNEDOARA]" c="HUNEDOARA"/>
              <i n="[Dim_Clienti].[Judet_den].&amp;[IALOMITA]" c="IALOMITA"/>
              <i n="[Dim_Clienti].[Judet_den].&amp;[IASI]" c="IASI"/>
              <i n="[Dim_Clienti].[Judet_den].&amp;[ILFOV]" c="ILFOV"/>
              <i n="[Dim_Clienti].[Judet_den].&amp;[MARAMURES]" c="MARAMURES"/>
              <i n="[Dim_Clienti].[Judet_den].&amp;[MEHEDINTI]" c="MEHEDINTI"/>
              <i n="[Dim_Clienti].[Judet_den].&amp;[MURES]" c="MURES"/>
              <i n="[Dim_Clienti].[Judet_den].&amp;[NEAMT]" c="NEAMT"/>
              <i n="[Dim_Clienti].[Judet_den].&amp;[OLT]" c="OLT"/>
              <i n="[Dim_Clienti].[Judet_den].&amp;[PRAHOVA]" c="PRAHOVA"/>
              <i n="[Dim_Clienti].[Judet_den].&amp;[SALAJ]" c="SALAJ"/>
              <i n="[Dim_Clienti].[Judet_den].&amp;[SATU MARE]" c="SATU MARE"/>
              <i n="[Dim_Clienti].[Judet_den].&amp;[SIBIU]" c="SIBIU"/>
              <i n="[Dim_Clienti].[Judet_den].&amp;[SUCEAVA]" c="SUCEAVA"/>
              <i n="[Dim_Clienti].[Judet_den].&amp;[TELEORMAN]" c="TELEORMAN"/>
              <i n="[Dim_Clienti].[Judet_den].&amp;[TIMIS]" c="TIMIS"/>
              <i n="[Dim_Clienti].[Judet_den].&amp;[TULCEA]" c="TULCEA"/>
              <i n="[Dim_Clienti].[Judet_den].&amp;[VALCEA]" c="VALCEA"/>
              <i n="[Dim_Clienti].[Judet_den].&amp;[VASLUI]" c="VASLUI"/>
              <i n="[Dim_Clienti].[Judet_den].&amp;[VRANCEA]" c="VRANCEA"/>
            </range>
          </ranges>
        </level>
      </levels>
      <selections count="1">
        <selection n="[Dim_Clienti].[Judet_de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_denumire" xr10:uid="{DA0794B2-191A-4F0E-8490-2C756E57A48F}" sourceName="[Dim_Produse].[Categorie_denumire]">
  <pivotTables>
    <pivotTable tabId="3" name="PivotTable4"/>
    <pivotTable tabId="3" name="PivotTable2"/>
    <pivotTable tabId="3" name="PivotTable3"/>
    <pivotTable tabId="3" name="PivotTable5"/>
    <pivotTable tabId="3" name="PivotTable9"/>
    <pivotTable tabId="3" name="PivotTable10"/>
  </pivotTables>
  <data>
    <olap pivotCacheId="509061758">
      <levels count="2">
        <level uniqueName="[Dim_Produse].[Categorie_denumire].[(All)]" sourceCaption="(All)" count="0"/>
        <level uniqueName="[Dim_Produse].[Categorie_denumire].[Categorie_denumire]" sourceCaption="Categorie_denumire" count="5">
          <ranges>
            <range startItem="0">
              <i n="[Dim_Produse].[Categorie_denumire].&amp;[BELTS]" c="BELTS"/>
              <i n="[Dim_Produse].[Categorie_denumire].&amp;[BOOTS]" c="BOOTS"/>
              <i n="[Dim_Produse].[Categorie_denumire].&amp;[PUMPS]" c="PUMPS"/>
              <i n="[Dim_Produse].[Categorie_denumire].&amp;[SANDALS]" c="SANDALS"/>
              <i n="[Dim_Produse].[Categorie_denumire].&amp;[SCARVES]" c="SCARVES"/>
            </range>
          </ranges>
        </level>
      </levels>
      <selections count="1">
        <selection n="[Dim_Produse].[Categorie_denumir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une_den" xr10:uid="{AED773F8-D4B5-4E2B-8C13-1CBEF189047C}" sourceName="[Dim_Clienti].[Regiune_den]">
  <pivotTables>
    <pivotTable tabId="3" name="PivotTable4"/>
    <pivotTable tabId="3" name="PivotTable2"/>
    <pivotTable tabId="3" name="PivotTable3"/>
    <pivotTable tabId="3" name="PivotTable5"/>
    <pivotTable tabId="3" name="PivotTable9"/>
    <pivotTable tabId="3" name="PivotTable10"/>
  </pivotTables>
  <data>
    <olap pivotCacheId="509061758">
      <levels count="2">
        <level uniqueName="[Dim_Clienti].[Regiune_den].[(All)]" sourceCaption="(All)" count="0"/>
        <level uniqueName="[Dim_Clienti].[Regiune_den].[Regiune_den]" sourceCaption="Regiune_den" count="8">
          <ranges>
            <range startItem="0">
              <i n="[Dim_Clienti].[Regiune_den].&amp;[Regiunea Bucuresti Ilfov]" c="Regiunea Bucuresti Ilfov"/>
              <i n="[Dim_Clienti].[Regiune_den].&amp;[Regiunea Centru]" c="Regiunea Centru"/>
              <i n="[Dim_Clienti].[Regiune_den].&amp;[Regiunea Nord Est]" c="Regiunea Nord Est"/>
              <i n="[Dim_Clienti].[Regiune_den].&amp;[Regiunea Nord Vest]" c="Regiunea Nord Vest"/>
              <i n="[Dim_Clienti].[Regiune_den].&amp;[Regiunea Sud Est]" c="Regiunea Sud Est"/>
              <i n="[Dim_Clienti].[Regiune_den].&amp;[Regiunea Sud Muntenia]" c="Regiunea Sud Muntenia"/>
              <i n="[Dim_Clienti].[Regiune_den].&amp;[Regiunea Sud Vest Oltenia]" c="Regiunea Sud Vest Oltenia"/>
              <i n="[Dim_Clienti].[Regiune_den].&amp;[Regiunea Vest]" c="Regiunea Vest"/>
            </range>
          </ranges>
        </level>
      </levels>
      <selections count="1">
        <selection n="[Dim_Clienti].[Regiune_de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 xr10:uid="{C5EB56C4-9B69-4C97-AD59-4C3DB4E4C195}" cache="Slicer_an" caption="Year" level="1" style="SlicerStyleLight6" rowHeight="241300"/>
  <slicer name="Sex" xr10:uid="{0753B997-076D-4F98-8DF1-602CAB5EDFA6}" cache="Slicer_Sex" caption="Gender" level="1" style="SlicerStyleLight6" rowHeight="241300"/>
  <slicer name="Judet_den" xr10:uid="{B49DF780-7378-4032-ABED-88F3739A58AE}" cache="Slicer_Judet_den" caption="County" startItem="2" columnCount="2" level="1" style="SlicerStyleLight6" rowHeight="241300"/>
  <slicer name="Categorie_denumire" xr10:uid="{DD593527-1992-406E-99BD-721FD65630D6}" cache="Slicer_Categorie_denumire" caption="Category product" level="1" style="SlicerStyleLight6" rowHeight="241300"/>
  <slicer name="Region" xr10:uid="{96B18033-945B-4713-A863-F818262042D8}" cache="Slicer_Regiune_den" caption="Region" level="1"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50F4-5D35-41C6-8325-1854BA9FE441}">
  <dimension ref="A1:AC1"/>
  <sheetViews>
    <sheetView showGridLines="0" tabSelected="1" zoomScale="72" zoomScaleNormal="71" workbookViewId="0">
      <selection activeCell="I50" sqref="I50"/>
    </sheetView>
  </sheetViews>
  <sheetFormatPr defaultRowHeight="15" x14ac:dyDescent="0.25"/>
  <cols>
    <col min="21" max="21" width="20" bestFit="1" customWidth="1"/>
    <col min="22" max="22" width="10.5703125" bestFit="1" customWidth="1"/>
  </cols>
  <sheetData>
    <row r="1" spans="1:29" ht="39" customHeight="1" x14ac:dyDescent="0.7">
      <c r="A1" s="13" t="s">
        <v>3</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4"/>
    </row>
  </sheetData>
  <mergeCells count="1">
    <mergeCell ref="A1:AB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F1430-D1DD-46C0-8B51-6FD759AD2F67}">
  <dimension ref="A1:K48"/>
  <sheetViews>
    <sheetView zoomScale="120" zoomScaleNormal="113" workbookViewId="0">
      <selection activeCell="E3" sqref="E3"/>
    </sheetView>
  </sheetViews>
  <sheetFormatPr defaultRowHeight="15" x14ac:dyDescent="0.25"/>
  <cols>
    <col min="1" max="1" width="13.140625" bestFit="1" customWidth="1"/>
    <col min="2" max="2" width="16.28515625" bestFit="1" customWidth="1"/>
    <col min="3" max="3" width="10.5703125" bestFit="1" customWidth="1"/>
    <col min="4" max="4" width="18.28515625" bestFit="1" customWidth="1"/>
    <col min="5" max="5" width="10.5703125" bestFit="1" customWidth="1"/>
    <col min="6" max="6" width="9.140625" bestFit="1" customWidth="1"/>
    <col min="7" max="7" width="17" bestFit="1" customWidth="1"/>
    <col min="8" max="8" width="13.28515625" bestFit="1" customWidth="1"/>
    <col min="10" max="10" width="16.85546875" bestFit="1" customWidth="1"/>
    <col min="11" max="11" width="16" bestFit="1" customWidth="1"/>
  </cols>
  <sheetData>
    <row r="1" spans="1:11" x14ac:dyDescent="0.25">
      <c r="A1" t="s">
        <v>1</v>
      </c>
      <c r="B1" t="s">
        <v>0</v>
      </c>
      <c r="C1" t="s">
        <v>2</v>
      </c>
      <c r="D1" t="s">
        <v>63</v>
      </c>
      <c r="E1" t="s">
        <v>64</v>
      </c>
    </row>
    <row r="2" spans="1:11" x14ac:dyDescent="0.25">
      <c r="A2" s="7">
        <v>15307863</v>
      </c>
      <c r="B2" s="2">
        <v>83893</v>
      </c>
      <c r="C2" s="3">
        <v>1.1800746188597379E-3</v>
      </c>
      <c r="D2" s="12">
        <v>1397.850698566341</v>
      </c>
      <c r="E2" s="11">
        <v>10954</v>
      </c>
    </row>
    <row r="3" spans="1:11" x14ac:dyDescent="0.25">
      <c r="A3" s="8">
        <f>A2</f>
        <v>15307863</v>
      </c>
      <c r="B3" s="2">
        <f>GETPIVOTDATA("[Measures].[Produse Vandute]",$A$1)</f>
        <v>83893</v>
      </c>
      <c r="C3" s="3">
        <f>GETPIVOTDATA("[Measures].[Rata Retur]",$A$1)</f>
        <v>1.1800746188597379E-3</v>
      </c>
      <c r="D3" s="12">
        <f>GETPIVOTDATA("[Measures].[Valoarea Medie a Comenzii]",$A$1)</f>
        <v>1397.850698566341</v>
      </c>
      <c r="E3" s="11">
        <f>GETPIVOTDATA("[Measures].[Numărul total de clienți unici]",$A$1)</f>
        <v>10954</v>
      </c>
    </row>
    <row r="5" spans="1:11" x14ac:dyDescent="0.25">
      <c r="A5" s="9" t="s">
        <v>4</v>
      </c>
      <c r="B5" t="s">
        <v>1</v>
      </c>
      <c r="D5" s="9" t="s">
        <v>4</v>
      </c>
      <c r="E5" t="s">
        <v>1</v>
      </c>
      <c r="F5" t="s">
        <v>62</v>
      </c>
      <c r="G5" s="9" t="s">
        <v>4</v>
      </c>
      <c r="H5" t="s">
        <v>1</v>
      </c>
    </row>
    <row r="6" spans="1:11" x14ac:dyDescent="0.25">
      <c r="A6" s="5">
        <v>2007</v>
      </c>
      <c r="B6" s="6"/>
      <c r="D6" s="5" t="s">
        <v>7</v>
      </c>
      <c r="E6" s="14">
        <v>3302195</v>
      </c>
      <c r="F6" s="3">
        <v>0.21571887597896583</v>
      </c>
      <c r="G6" s="5" t="s">
        <v>20</v>
      </c>
      <c r="H6" s="14">
        <v>212108</v>
      </c>
      <c r="J6" s="5" t="s">
        <v>20</v>
      </c>
      <c r="K6" s="1">
        <f>_xlfn.XLOOKUP(J6, $G$6:$G$47, $H$6:$H$47, 0)</f>
        <v>212108</v>
      </c>
    </row>
    <row r="7" spans="1:11" x14ac:dyDescent="0.25">
      <c r="A7" s="10">
        <v>1</v>
      </c>
      <c r="B7" s="14">
        <v>1382967</v>
      </c>
      <c r="D7" s="5" t="s">
        <v>9</v>
      </c>
      <c r="E7" s="14">
        <v>3246444</v>
      </c>
      <c r="F7" s="3">
        <v>0.4277957674431761</v>
      </c>
      <c r="G7" s="5" t="s">
        <v>21</v>
      </c>
      <c r="H7" s="14">
        <v>174202</v>
      </c>
      <c r="J7" s="5" t="s">
        <v>21</v>
      </c>
      <c r="K7" s="1">
        <f t="shared" ref="K7:K47" si="0">_xlfn.XLOOKUP(J7, $G$6:$G$47, $H$6:$H$47, 0)</f>
        <v>174202</v>
      </c>
    </row>
    <row r="8" spans="1:11" x14ac:dyDescent="0.25">
      <c r="A8" s="10">
        <v>2</v>
      </c>
      <c r="B8" s="14">
        <v>975392</v>
      </c>
      <c r="D8" s="5" t="s">
        <v>8</v>
      </c>
      <c r="E8" s="14">
        <v>2440160</v>
      </c>
      <c r="F8" s="3">
        <v>0.58720142713584511</v>
      </c>
      <c r="G8" s="5" t="s">
        <v>22</v>
      </c>
      <c r="H8" s="14">
        <v>181674</v>
      </c>
      <c r="J8" s="5" t="s">
        <v>22</v>
      </c>
      <c r="K8" s="1">
        <f t="shared" si="0"/>
        <v>181674</v>
      </c>
    </row>
    <row r="9" spans="1:11" x14ac:dyDescent="0.25">
      <c r="A9" s="10">
        <v>3</v>
      </c>
      <c r="B9" s="14">
        <v>614969</v>
      </c>
      <c r="D9" s="5" t="s">
        <v>17</v>
      </c>
      <c r="E9" s="14">
        <v>1682258</v>
      </c>
      <c r="F9" s="3">
        <v>0.69709645297975298</v>
      </c>
      <c r="G9" s="5" t="s">
        <v>23</v>
      </c>
      <c r="H9" s="14">
        <v>586168</v>
      </c>
      <c r="J9" s="5" t="s">
        <v>23</v>
      </c>
      <c r="K9" s="1">
        <f t="shared" si="0"/>
        <v>586168</v>
      </c>
    </row>
    <row r="10" spans="1:11" x14ac:dyDescent="0.25">
      <c r="A10" s="10">
        <v>4</v>
      </c>
      <c r="B10" s="14">
        <v>893110</v>
      </c>
      <c r="D10" s="5" t="s">
        <v>10</v>
      </c>
      <c r="E10" s="14">
        <v>671248</v>
      </c>
      <c r="F10" s="3">
        <v>0.74094633587980241</v>
      </c>
      <c r="G10" s="5" t="s">
        <v>24</v>
      </c>
      <c r="H10" s="14">
        <v>622089</v>
      </c>
      <c r="J10" s="5" t="s">
        <v>24</v>
      </c>
      <c r="K10" s="1">
        <f t="shared" si="0"/>
        <v>622089</v>
      </c>
    </row>
    <row r="11" spans="1:11" x14ac:dyDescent="0.25">
      <c r="A11" s="5">
        <v>2008</v>
      </c>
      <c r="B11" s="6"/>
      <c r="D11" s="5" t="s">
        <v>11</v>
      </c>
      <c r="E11" s="14">
        <v>631342</v>
      </c>
      <c r="F11" s="3">
        <v>0.78218932322558676</v>
      </c>
      <c r="G11" s="5" t="s">
        <v>25</v>
      </c>
      <c r="H11" s="14">
        <v>194449</v>
      </c>
      <c r="J11" s="5" t="s">
        <v>25</v>
      </c>
      <c r="K11" s="1">
        <f t="shared" si="0"/>
        <v>194449</v>
      </c>
    </row>
    <row r="12" spans="1:11" x14ac:dyDescent="0.25">
      <c r="A12" s="10">
        <v>1</v>
      </c>
      <c r="B12" s="14">
        <v>1428193</v>
      </c>
      <c r="D12" s="5" t="s">
        <v>14</v>
      </c>
      <c r="E12" s="14">
        <v>626169</v>
      </c>
      <c r="F12" s="3">
        <v>0.82309437966618859</v>
      </c>
      <c r="G12" s="5" t="s">
        <v>26</v>
      </c>
      <c r="H12" s="14">
        <v>395894</v>
      </c>
      <c r="J12" s="5" t="s">
        <v>26</v>
      </c>
      <c r="K12" s="1">
        <f t="shared" si="0"/>
        <v>395894</v>
      </c>
    </row>
    <row r="13" spans="1:11" x14ac:dyDescent="0.25">
      <c r="A13" s="10">
        <v>2</v>
      </c>
      <c r="B13" s="14">
        <v>889714</v>
      </c>
      <c r="D13" s="5" t="s">
        <v>15</v>
      </c>
      <c r="E13" s="14">
        <v>612313</v>
      </c>
      <c r="F13" s="3">
        <v>0.86309428037081337</v>
      </c>
      <c r="G13" s="5" t="s">
        <v>27</v>
      </c>
      <c r="H13" s="14">
        <v>198173</v>
      </c>
      <c r="J13" s="5" t="s">
        <v>27</v>
      </c>
      <c r="K13" s="1">
        <f t="shared" si="0"/>
        <v>198173</v>
      </c>
    </row>
    <row r="14" spans="1:11" x14ac:dyDescent="0.25">
      <c r="A14" s="10">
        <v>3</v>
      </c>
      <c r="B14" s="14">
        <v>587527</v>
      </c>
      <c r="D14" s="5" t="s">
        <v>18</v>
      </c>
      <c r="E14" s="14">
        <v>567733</v>
      </c>
      <c r="F14" s="3">
        <v>0.90018195224245212</v>
      </c>
      <c r="G14" s="5" t="s">
        <v>28</v>
      </c>
      <c r="H14" s="14">
        <v>187156</v>
      </c>
      <c r="J14" s="5" t="s">
        <v>28</v>
      </c>
      <c r="K14" s="1">
        <f t="shared" si="0"/>
        <v>187156</v>
      </c>
    </row>
    <row r="15" spans="1:11" x14ac:dyDescent="0.25">
      <c r="A15" s="10">
        <v>4</v>
      </c>
      <c r="B15" s="14">
        <v>902419</v>
      </c>
      <c r="D15" s="5" t="s">
        <v>13</v>
      </c>
      <c r="E15" s="14">
        <v>563313</v>
      </c>
      <c r="F15" s="3">
        <v>0.93698088361517218</v>
      </c>
      <c r="G15" s="5" t="s">
        <v>29</v>
      </c>
      <c r="H15" s="14">
        <v>211942</v>
      </c>
      <c r="J15" s="5" t="s">
        <v>29</v>
      </c>
      <c r="K15" s="1">
        <f t="shared" si="0"/>
        <v>211942</v>
      </c>
    </row>
    <row r="16" spans="1:11" x14ac:dyDescent="0.25">
      <c r="A16" s="5">
        <v>2009</v>
      </c>
      <c r="B16" s="6"/>
      <c r="D16" s="5" t="s">
        <v>16</v>
      </c>
      <c r="E16" s="14">
        <v>547834</v>
      </c>
      <c r="F16" s="3">
        <v>0.97276863530853397</v>
      </c>
      <c r="G16" s="5" t="s">
        <v>30</v>
      </c>
      <c r="H16" s="14">
        <v>203959</v>
      </c>
      <c r="J16" s="5" t="s">
        <v>30</v>
      </c>
      <c r="K16" s="1">
        <f t="shared" si="0"/>
        <v>203959</v>
      </c>
    </row>
    <row r="17" spans="1:11" x14ac:dyDescent="0.25">
      <c r="A17" s="10">
        <v>1</v>
      </c>
      <c r="B17" s="14">
        <v>1471754</v>
      </c>
      <c r="D17" s="5" t="s">
        <v>12</v>
      </c>
      <c r="E17" s="14">
        <v>386614</v>
      </c>
      <c r="F17" s="3">
        <v>0.99802454464088164</v>
      </c>
      <c r="G17" s="5" t="s">
        <v>31</v>
      </c>
      <c r="H17" s="14">
        <v>222806</v>
      </c>
      <c r="J17" s="5" t="s">
        <v>31</v>
      </c>
      <c r="K17" s="1">
        <f t="shared" si="0"/>
        <v>222806</v>
      </c>
    </row>
    <row r="18" spans="1:11" x14ac:dyDescent="0.25">
      <c r="A18" s="10">
        <v>2</v>
      </c>
      <c r="B18" s="14">
        <v>835714</v>
      </c>
      <c r="D18" s="5" t="s">
        <v>6</v>
      </c>
      <c r="E18" s="14">
        <v>25355</v>
      </c>
      <c r="F18" s="3">
        <v>0.99968088295538049</v>
      </c>
      <c r="G18" s="5" t="s">
        <v>32</v>
      </c>
      <c r="H18" s="14">
        <v>574301</v>
      </c>
      <c r="J18" s="5" t="s">
        <v>32</v>
      </c>
      <c r="K18" s="1">
        <f t="shared" si="0"/>
        <v>574301</v>
      </c>
    </row>
    <row r="19" spans="1:11" x14ac:dyDescent="0.25">
      <c r="A19" s="10">
        <v>3</v>
      </c>
      <c r="B19" s="14">
        <v>661387</v>
      </c>
      <c r="D19" s="5" t="s">
        <v>19</v>
      </c>
      <c r="E19" s="14">
        <v>4885</v>
      </c>
      <c r="F19" s="3">
        <v>1</v>
      </c>
      <c r="G19" s="5" t="s">
        <v>33</v>
      </c>
      <c r="H19" s="14">
        <v>213462</v>
      </c>
      <c r="J19" s="5" t="s">
        <v>33</v>
      </c>
      <c r="K19" s="1">
        <f t="shared" si="0"/>
        <v>213462</v>
      </c>
    </row>
    <row r="20" spans="1:11" x14ac:dyDescent="0.25">
      <c r="A20" s="10">
        <v>4</v>
      </c>
      <c r="B20" s="14">
        <v>855086</v>
      </c>
      <c r="D20" s="5" t="s">
        <v>5</v>
      </c>
      <c r="E20" s="14">
        <v>15307863</v>
      </c>
      <c r="F20" s="3"/>
      <c r="G20" s="5" t="s">
        <v>34</v>
      </c>
      <c r="H20" s="14">
        <v>593513</v>
      </c>
      <c r="J20" s="5" t="s">
        <v>34</v>
      </c>
      <c r="K20" s="1">
        <f t="shared" si="0"/>
        <v>593513</v>
      </c>
    </row>
    <row r="21" spans="1:11" x14ac:dyDescent="0.25">
      <c r="A21" s="5">
        <v>2010</v>
      </c>
      <c r="B21" s="6"/>
      <c r="G21" s="5" t="s">
        <v>35</v>
      </c>
      <c r="H21" s="14">
        <v>857135</v>
      </c>
      <c r="J21" s="5" t="s">
        <v>35</v>
      </c>
      <c r="K21" s="1">
        <f t="shared" si="0"/>
        <v>857135</v>
      </c>
    </row>
    <row r="22" spans="1:11" x14ac:dyDescent="0.25">
      <c r="A22" s="10">
        <v>1</v>
      </c>
      <c r="B22" s="14">
        <v>1363219</v>
      </c>
      <c r="D22" s="9" t="s">
        <v>4</v>
      </c>
      <c r="E22" t="s">
        <v>2</v>
      </c>
      <c r="G22" s="5" t="s">
        <v>36</v>
      </c>
      <c r="H22" s="14">
        <v>604394</v>
      </c>
      <c r="J22" s="5" t="s">
        <v>36</v>
      </c>
      <c r="K22" s="1">
        <f t="shared" si="0"/>
        <v>604394</v>
      </c>
    </row>
    <row r="23" spans="1:11" x14ac:dyDescent="0.25">
      <c r="A23" s="10">
        <v>2</v>
      </c>
      <c r="B23" s="14">
        <v>827102</v>
      </c>
      <c r="D23" s="5" t="s">
        <v>19</v>
      </c>
      <c r="E23" s="3">
        <v>0.36666666666666664</v>
      </c>
      <c r="G23" s="5" t="s">
        <v>37</v>
      </c>
      <c r="H23" s="14">
        <v>653264</v>
      </c>
      <c r="J23" s="5" t="s">
        <v>37</v>
      </c>
      <c r="K23" s="1">
        <f t="shared" si="0"/>
        <v>653264</v>
      </c>
    </row>
    <row r="24" spans="1:11" x14ac:dyDescent="0.25">
      <c r="A24" s="10">
        <v>3</v>
      </c>
      <c r="B24" s="14">
        <v>694920</v>
      </c>
      <c r="D24" s="5" t="s">
        <v>6</v>
      </c>
      <c r="E24" s="3">
        <v>0.25609756097560976</v>
      </c>
      <c r="G24" s="5" t="s">
        <v>38</v>
      </c>
      <c r="H24" s="14">
        <v>408318</v>
      </c>
      <c r="J24" s="5" t="s">
        <v>38</v>
      </c>
      <c r="K24" s="1">
        <f t="shared" si="0"/>
        <v>408318</v>
      </c>
    </row>
    <row r="25" spans="1:11" x14ac:dyDescent="0.25">
      <c r="A25" s="10">
        <v>4</v>
      </c>
      <c r="B25" s="14">
        <v>924390</v>
      </c>
      <c r="D25" s="5" t="s">
        <v>12</v>
      </c>
      <c r="E25" s="3">
        <v>1.3953488372093023E-3</v>
      </c>
      <c r="G25" s="5" t="s">
        <v>39</v>
      </c>
      <c r="H25" s="14">
        <v>218247</v>
      </c>
      <c r="J25" s="5" t="s">
        <v>39</v>
      </c>
      <c r="K25" s="1">
        <f t="shared" si="0"/>
        <v>218247</v>
      </c>
    </row>
    <row r="26" spans="1:11" x14ac:dyDescent="0.25">
      <c r="A26" s="5" t="s">
        <v>5</v>
      </c>
      <c r="B26" s="14">
        <v>15307863</v>
      </c>
      <c r="D26" s="5" t="s">
        <v>5</v>
      </c>
      <c r="E26" s="3">
        <v>2.3890784982935155E-2</v>
      </c>
      <c r="G26" s="5" t="s">
        <v>40</v>
      </c>
      <c r="H26" s="14">
        <v>199422</v>
      </c>
      <c r="J26" s="5" t="s">
        <v>40</v>
      </c>
      <c r="K26" s="1">
        <f t="shared" si="0"/>
        <v>199422</v>
      </c>
    </row>
    <row r="27" spans="1:11" x14ac:dyDescent="0.25">
      <c r="G27" s="5" t="s">
        <v>41</v>
      </c>
      <c r="H27" s="14">
        <v>572741</v>
      </c>
      <c r="J27" s="5" t="s">
        <v>41</v>
      </c>
      <c r="K27" s="1">
        <f t="shared" si="0"/>
        <v>572741</v>
      </c>
    </row>
    <row r="28" spans="1:11" x14ac:dyDescent="0.25">
      <c r="A28" s="9" t="s">
        <v>4</v>
      </c>
      <c r="B28" t="s">
        <v>1</v>
      </c>
      <c r="G28" s="5" t="s">
        <v>42</v>
      </c>
      <c r="H28" s="14">
        <v>210023</v>
      </c>
      <c r="J28" s="5" t="s">
        <v>42</v>
      </c>
      <c r="K28" s="1">
        <f t="shared" si="0"/>
        <v>210023</v>
      </c>
    </row>
    <row r="29" spans="1:11" x14ac:dyDescent="0.25">
      <c r="A29" s="5" t="s">
        <v>65</v>
      </c>
      <c r="B29" s="14">
        <v>7645666</v>
      </c>
      <c r="G29" s="5" t="s">
        <v>43</v>
      </c>
      <c r="H29" s="14">
        <v>212413</v>
      </c>
      <c r="J29" s="5" t="s">
        <v>43</v>
      </c>
      <c r="K29" s="1">
        <f t="shared" si="0"/>
        <v>212413</v>
      </c>
    </row>
    <row r="30" spans="1:11" x14ac:dyDescent="0.25">
      <c r="A30" s="5" t="s">
        <v>66</v>
      </c>
      <c r="B30" s="14">
        <v>7662197</v>
      </c>
      <c r="G30" s="5" t="s">
        <v>44</v>
      </c>
      <c r="H30" s="14">
        <v>805145</v>
      </c>
      <c r="J30" s="5" t="s">
        <v>44</v>
      </c>
      <c r="K30" s="1">
        <f t="shared" si="0"/>
        <v>805145</v>
      </c>
    </row>
    <row r="31" spans="1:11" x14ac:dyDescent="0.25">
      <c r="A31" s="5" t="s">
        <v>5</v>
      </c>
      <c r="B31" s="14">
        <v>15307863</v>
      </c>
      <c r="G31" s="5" t="s">
        <v>45</v>
      </c>
      <c r="H31" s="14">
        <v>213373</v>
      </c>
      <c r="J31" s="5" t="s">
        <v>45</v>
      </c>
      <c r="K31" s="1">
        <f t="shared" si="0"/>
        <v>213373</v>
      </c>
    </row>
    <row r="32" spans="1:11" x14ac:dyDescent="0.25">
      <c r="G32" s="5" t="s">
        <v>46</v>
      </c>
      <c r="H32" s="14">
        <v>224302</v>
      </c>
      <c r="J32" s="5" t="s">
        <v>46</v>
      </c>
      <c r="K32" s="1">
        <f t="shared" si="0"/>
        <v>224302</v>
      </c>
    </row>
    <row r="33" spans="7:11" x14ac:dyDescent="0.25">
      <c r="G33" s="5" t="s">
        <v>47</v>
      </c>
      <c r="H33" s="14">
        <v>404872</v>
      </c>
      <c r="J33" s="5" t="s">
        <v>47</v>
      </c>
      <c r="K33" s="1">
        <f t="shared" si="0"/>
        <v>404872</v>
      </c>
    </row>
    <row r="34" spans="7:11" x14ac:dyDescent="0.25">
      <c r="G34" s="5" t="s">
        <v>48</v>
      </c>
      <c r="H34" s="14">
        <v>202201</v>
      </c>
      <c r="J34" s="5" t="s">
        <v>48</v>
      </c>
      <c r="K34" s="1">
        <f t="shared" si="0"/>
        <v>202201</v>
      </c>
    </row>
    <row r="35" spans="7:11" x14ac:dyDescent="0.25">
      <c r="G35" s="5" t="s">
        <v>49</v>
      </c>
      <c r="H35" s="14">
        <v>191034</v>
      </c>
      <c r="J35" s="5" t="s">
        <v>49</v>
      </c>
      <c r="K35" s="1">
        <f t="shared" si="0"/>
        <v>191034</v>
      </c>
    </row>
    <row r="36" spans="7:11" x14ac:dyDescent="0.25">
      <c r="G36" s="5" t="s">
        <v>50</v>
      </c>
      <c r="H36" s="14">
        <v>403120</v>
      </c>
      <c r="J36" s="5" t="s">
        <v>50</v>
      </c>
      <c r="K36" s="1">
        <f t="shared" si="0"/>
        <v>403120</v>
      </c>
    </row>
    <row r="37" spans="7:11" x14ac:dyDescent="0.25">
      <c r="G37" s="5" t="s">
        <v>51</v>
      </c>
      <c r="H37" s="14">
        <v>821814</v>
      </c>
      <c r="J37" s="5" t="s">
        <v>51</v>
      </c>
      <c r="K37" s="1">
        <f t="shared" si="0"/>
        <v>821814</v>
      </c>
    </row>
    <row r="38" spans="7:11" x14ac:dyDescent="0.25">
      <c r="G38" s="5" t="s">
        <v>52</v>
      </c>
      <c r="H38" s="14">
        <v>226737</v>
      </c>
      <c r="J38" s="5" t="s">
        <v>52</v>
      </c>
      <c r="K38" s="1">
        <f t="shared" si="0"/>
        <v>226737</v>
      </c>
    </row>
    <row r="39" spans="7:11" x14ac:dyDescent="0.25">
      <c r="G39" s="5" t="s">
        <v>53</v>
      </c>
      <c r="H39" s="14">
        <v>182602</v>
      </c>
      <c r="J39" s="5" t="s">
        <v>53</v>
      </c>
      <c r="K39" s="1">
        <f t="shared" si="0"/>
        <v>182602</v>
      </c>
    </row>
    <row r="40" spans="7:11" x14ac:dyDescent="0.25">
      <c r="G40" s="5" t="s">
        <v>54</v>
      </c>
      <c r="H40" s="14">
        <v>175842</v>
      </c>
      <c r="J40" s="5" t="s">
        <v>54</v>
      </c>
      <c r="K40" s="1">
        <f t="shared" si="0"/>
        <v>175842</v>
      </c>
    </row>
    <row r="41" spans="7:11" x14ac:dyDescent="0.25">
      <c r="G41" s="5" t="s">
        <v>55</v>
      </c>
      <c r="H41" s="14">
        <v>224310</v>
      </c>
      <c r="J41" s="5" t="s">
        <v>55</v>
      </c>
      <c r="K41" s="1">
        <f t="shared" si="0"/>
        <v>224310</v>
      </c>
    </row>
    <row r="42" spans="7:11" x14ac:dyDescent="0.25">
      <c r="G42" s="5" t="s">
        <v>56</v>
      </c>
      <c r="H42" s="14">
        <v>554598</v>
      </c>
      <c r="J42" s="5" t="s">
        <v>56</v>
      </c>
      <c r="K42" s="1">
        <f t="shared" si="0"/>
        <v>554598</v>
      </c>
    </row>
    <row r="43" spans="7:11" x14ac:dyDescent="0.25">
      <c r="G43" s="5" t="s">
        <v>57</v>
      </c>
      <c r="H43" s="14">
        <v>240222</v>
      </c>
      <c r="J43" s="5" t="s">
        <v>57</v>
      </c>
      <c r="K43" s="1">
        <f t="shared" si="0"/>
        <v>240222</v>
      </c>
    </row>
    <row r="44" spans="7:11" x14ac:dyDescent="0.25">
      <c r="G44" s="5" t="s">
        <v>58</v>
      </c>
      <c r="H44" s="14">
        <v>169280</v>
      </c>
      <c r="J44" s="5" t="s">
        <v>58</v>
      </c>
      <c r="K44" s="1">
        <f t="shared" si="0"/>
        <v>169280</v>
      </c>
    </row>
    <row r="45" spans="7:11" x14ac:dyDescent="0.25">
      <c r="G45" s="5" t="s">
        <v>59</v>
      </c>
      <c r="H45" s="14">
        <v>366559</v>
      </c>
      <c r="J45" s="5" t="s">
        <v>59</v>
      </c>
      <c r="K45" s="1">
        <f t="shared" si="0"/>
        <v>366559</v>
      </c>
    </row>
    <row r="46" spans="7:11" x14ac:dyDescent="0.25">
      <c r="G46" s="5" t="s">
        <v>60</v>
      </c>
      <c r="H46" s="14">
        <v>815506</v>
      </c>
      <c r="J46" s="5" t="s">
        <v>60</v>
      </c>
      <c r="K46" s="1">
        <f t="shared" si="0"/>
        <v>815506</v>
      </c>
    </row>
    <row r="47" spans="7:11" x14ac:dyDescent="0.25">
      <c r="G47" s="5" t="s">
        <v>61</v>
      </c>
      <c r="H47" s="14">
        <v>378493</v>
      </c>
      <c r="J47" s="5" t="s">
        <v>61</v>
      </c>
      <c r="K47" s="1">
        <f t="shared" si="0"/>
        <v>378493</v>
      </c>
    </row>
    <row r="48" spans="7:11" x14ac:dyDescent="0.25">
      <c r="J48" s="5"/>
      <c r="K48" s="1"/>
    </row>
  </sheetData>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541DAC6B-8ACB-43B2-9954-3A2C8493B41D}">
  <ds:schemaRefs/>
</ds:datastoreItem>
</file>

<file path=customXml/itemProps2.xml><?xml version="1.0" encoding="utf-8"?>
<ds:datastoreItem xmlns:ds="http://schemas.openxmlformats.org/officeDocument/2006/customXml" ds:itemID="{BB87DB78-FE16-4C47-83D0-94EB82F55E94}">
  <ds:schemaRefs/>
</ds:datastoreItem>
</file>

<file path=customXml/itemProps3.xml><?xml version="1.0" encoding="utf-8"?>
<ds:datastoreItem xmlns:ds="http://schemas.openxmlformats.org/officeDocument/2006/customXml" ds:itemID="{3048A7E5-5518-4E6E-B60C-5B3C4DFE9F5A}">
  <ds:schemaRefs/>
</ds:datastoreItem>
</file>

<file path=customXml/itemProps4.xml><?xml version="1.0" encoding="utf-8"?>
<ds:datastoreItem xmlns:ds="http://schemas.openxmlformats.org/officeDocument/2006/customXml" ds:itemID="{884F20F2-AB94-488E-B7B0-C5CB5575BB0E}">
  <ds:schemaRefs/>
</ds:datastoreItem>
</file>

<file path=customXml/itemProps5.xml><?xml version="1.0" encoding="utf-8"?>
<ds:datastoreItem xmlns:ds="http://schemas.openxmlformats.org/officeDocument/2006/customXml" ds:itemID="{AD63BAC4-4CC9-4233-AE9A-A98E7F80FC94}">
  <ds:schemaRefs/>
</ds:datastoreItem>
</file>

<file path=customXml/itemProps6.xml><?xml version="1.0" encoding="utf-8"?>
<ds:datastoreItem xmlns:ds="http://schemas.openxmlformats.org/officeDocument/2006/customXml" ds:itemID="{2F96FC68-3D24-41BB-8E99-B81317262E34}">
  <ds:schemaRefs/>
</ds:datastoreItem>
</file>

<file path=customXml/itemProps7.xml><?xml version="1.0" encoding="utf-8"?>
<ds:datastoreItem xmlns:ds="http://schemas.openxmlformats.org/officeDocument/2006/customXml" ds:itemID="{C4F5F972-5EFD-4C71-817E-F4A8975B4A2D}">
  <ds:schemaRefs/>
</ds:datastoreItem>
</file>

<file path=customXml/itemProps8.xml><?xml version="1.0" encoding="utf-8"?>
<ds:datastoreItem xmlns:ds="http://schemas.openxmlformats.org/officeDocument/2006/customXml" ds:itemID="{B5A29DAA-F678-4351-873D-1B94981FE98E}">
  <ds:schemaRefs/>
</ds:datastoreItem>
</file>

<file path=customXml/itemProps9.xml><?xml version="1.0" encoding="utf-8"?>
<ds:datastoreItem xmlns:ds="http://schemas.openxmlformats.org/officeDocument/2006/customXml" ds:itemID="{66122805-FEF0-4005-A146-2EA291B33697}">
  <ds:schemaRefs/>
</ds:datastoreItem>
</file>

<file path=customXml/itemProps10.xml><?xml version="1.0" encoding="utf-8"?>
<ds:datastoreItem xmlns:ds="http://schemas.openxmlformats.org/officeDocument/2006/customXml" ds:itemID="{BF94F01E-2C30-4CBF-9DDF-F35ADCA157CB}">
  <ds:schemaRefs/>
</ds:datastoreItem>
</file>

<file path=customXml/itemProps11.xml><?xml version="1.0" encoding="utf-8"?>
<ds:datastoreItem xmlns:ds="http://schemas.openxmlformats.org/officeDocument/2006/customXml" ds:itemID="{C5E393FF-6BF3-49A3-8591-D14EB37FD6D6}">
  <ds:schemaRefs/>
</ds:datastoreItem>
</file>

<file path=customXml/itemProps12.xml><?xml version="1.0" encoding="utf-8"?>
<ds:datastoreItem xmlns:ds="http://schemas.openxmlformats.org/officeDocument/2006/customXml" ds:itemID="{8B3F1BC1-C78A-4A22-86EC-5873A58921E1}">
  <ds:schemaRefs/>
</ds:datastoreItem>
</file>

<file path=customXml/itemProps13.xml><?xml version="1.0" encoding="utf-8"?>
<ds:datastoreItem xmlns:ds="http://schemas.openxmlformats.org/officeDocument/2006/customXml" ds:itemID="{D900FA64-273A-4709-95AA-6AAF31414C35}">
  <ds:schemaRefs/>
</ds:datastoreItem>
</file>

<file path=customXml/itemProps14.xml><?xml version="1.0" encoding="utf-8"?>
<ds:datastoreItem xmlns:ds="http://schemas.openxmlformats.org/officeDocument/2006/customXml" ds:itemID="{910C4683-F62E-49F8-9AF1-23B981D27B2D}">
  <ds:schemaRefs/>
</ds:datastoreItem>
</file>

<file path=customXml/itemProps15.xml><?xml version="1.0" encoding="utf-8"?>
<ds:datastoreItem xmlns:ds="http://schemas.openxmlformats.org/officeDocument/2006/customXml" ds:itemID="{C4B9576B-5A75-4890-9E8D-E63A0648ED63}">
  <ds:schemaRefs/>
</ds:datastoreItem>
</file>

<file path=customXml/itemProps16.xml><?xml version="1.0" encoding="utf-8"?>
<ds:datastoreItem xmlns:ds="http://schemas.openxmlformats.org/officeDocument/2006/customXml" ds:itemID="{E9092C7C-2738-4C98-8754-C900DC7D578A}">
  <ds:schemaRefs/>
</ds:datastoreItem>
</file>

<file path=customXml/itemProps17.xml><?xml version="1.0" encoding="utf-8"?>
<ds:datastoreItem xmlns:ds="http://schemas.openxmlformats.org/officeDocument/2006/customXml" ds:itemID="{9CDAA7C2-42B0-4BAF-82CA-03A3803CCB07}">
  <ds:schemaRefs/>
</ds:datastoreItem>
</file>

<file path=customXml/itemProps18.xml><?xml version="1.0" encoding="utf-8"?>
<ds:datastoreItem xmlns:ds="http://schemas.openxmlformats.org/officeDocument/2006/customXml" ds:itemID="{12FFF25F-967C-4FE4-B382-2B2963CC0BB7}">
  <ds:schemaRefs/>
</ds:datastoreItem>
</file>

<file path=customXml/itemProps19.xml><?xml version="1.0" encoding="utf-8"?>
<ds:datastoreItem xmlns:ds="http://schemas.openxmlformats.org/officeDocument/2006/customXml" ds:itemID="{720019A8-E45D-47BF-A22D-2F061CB8F4A7}">
  <ds:schemaRefs/>
</ds:datastoreItem>
</file>

<file path=customXml/itemProps20.xml><?xml version="1.0" encoding="utf-8"?>
<ds:datastoreItem xmlns:ds="http://schemas.openxmlformats.org/officeDocument/2006/customXml" ds:itemID="{9DD72832-2C47-4593-A734-8856BD4BC1AE}">
  <ds:schemaRefs/>
</ds:datastoreItem>
</file>

<file path=customXml/itemProps21.xml><?xml version="1.0" encoding="utf-8"?>
<ds:datastoreItem xmlns:ds="http://schemas.openxmlformats.org/officeDocument/2006/customXml" ds:itemID="{90D6C4A3-83E6-4F76-AD60-B3AB7B39200A}">
  <ds:schemaRefs/>
</ds:datastoreItem>
</file>

<file path=customXml/itemProps22.xml><?xml version="1.0" encoding="utf-8"?>
<ds:datastoreItem xmlns:ds="http://schemas.openxmlformats.org/officeDocument/2006/customXml" ds:itemID="{994D9514-0865-4FCA-9BDA-7B3656F85037}">
  <ds:schemaRefs/>
</ds:datastoreItem>
</file>

<file path=customXml/itemProps23.xml><?xml version="1.0" encoding="utf-8"?>
<ds:datastoreItem xmlns:ds="http://schemas.openxmlformats.org/officeDocument/2006/customXml" ds:itemID="{A368DF18-25CE-43AF-8448-44B6BE5F1352}">
  <ds:schemaRefs/>
</ds:datastoreItem>
</file>

<file path=customXml/itemProps24.xml><?xml version="1.0" encoding="utf-8"?>
<ds:datastoreItem xmlns:ds="http://schemas.openxmlformats.org/officeDocument/2006/customXml" ds:itemID="{973ADB2C-3BA1-44C4-B623-A2DAC5E710D4}">
  <ds:schemaRefs/>
</ds:datastoreItem>
</file>

<file path=customXml/itemProps25.xml><?xml version="1.0" encoding="utf-8"?>
<ds:datastoreItem xmlns:ds="http://schemas.openxmlformats.org/officeDocument/2006/customXml" ds:itemID="{1E30953B-4EAF-42DF-94F6-36526E574BD1}">
  <ds:schemaRefs/>
</ds:datastoreItem>
</file>

<file path=customXml/itemProps26.xml><?xml version="1.0" encoding="utf-8"?>
<ds:datastoreItem xmlns:ds="http://schemas.openxmlformats.org/officeDocument/2006/customXml" ds:itemID="{ACC13D71-DF8C-4B8B-AE94-441ECA90E89B}">
  <ds:schemaRefs/>
</ds:datastoreItem>
</file>

<file path=customXml/itemProps27.xml><?xml version="1.0" encoding="utf-8"?>
<ds:datastoreItem xmlns:ds="http://schemas.openxmlformats.org/officeDocument/2006/customXml" ds:itemID="{DED3E1A3-3938-4437-B21C-FB3E08A1996F}">
  <ds:schemaRefs>
    <ds:schemaRef ds:uri="http://schemas.microsoft.com/DataMashup"/>
  </ds:schemaRefs>
</ds:datastoreItem>
</file>

<file path=customXml/itemProps28.xml><?xml version="1.0" encoding="utf-8"?>
<ds:datastoreItem xmlns:ds="http://schemas.openxmlformats.org/officeDocument/2006/customXml" ds:itemID="{20BA3C68-A922-4502-AF3A-60E55E3220A2}">
  <ds:schemaRefs/>
</ds:datastoreItem>
</file>

<file path=customXml/itemProps29.xml><?xml version="1.0" encoding="utf-8"?>
<ds:datastoreItem xmlns:ds="http://schemas.openxmlformats.org/officeDocument/2006/customXml" ds:itemID="{5ED27F7E-C571-422B-9902-9569992C4313}">
  <ds:schemaRefs/>
</ds:datastoreItem>
</file>

<file path=customXml/itemProps30.xml><?xml version="1.0" encoding="utf-8"?>
<ds:datastoreItem xmlns:ds="http://schemas.openxmlformats.org/officeDocument/2006/customXml" ds:itemID="{6A8520A4-7368-4FC3-8075-D2C339EDBD00}">
  <ds:schemaRefs/>
</ds:datastoreItem>
</file>

<file path=customXml/itemProps31.xml><?xml version="1.0" encoding="utf-8"?>
<ds:datastoreItem xmlns:ds="http://schemas.openxmlformats.org/officeDocument/2006/customXml" ds:itemID="{499B9748-1D1A-4B19-8ECD-149B92D08244}">
  <ds:schemaRefs/>
</ds:datastoreItem>
</file>

<file path=customXml/itemProps32.xml><?xml version="1.0" encoding="utf-8"?>
<ds:datastoreItem xmlns:ds="http://schemas.openxmlformats.org/officeDocument/2006/customXml" ds:itemID="{671619A3-DB46-4BEC-8336-BABAFCE893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Calcule_Pivot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Andrei Sebastian</dc:creator>
  <cp:lastModifiedBy>Andrei Sebastian</cp:lastModifiedBy>
  <dcterms:created xsi:type="dcterms:W3CDTF">2015-06-05T18:17:20Z</dcterms:created>
  <dcterms:modified xsi:type="dcterms:W3CDTF">2026-10-04T08:28:27Z</dcterms:modified>
</cp:coreProperties>
</file>