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 1" sheetId="1" r:id="rId1"/>
    <sheet name="Лист 2" sheetId="2" r:id="rId2"/>
    <sheet name="Лист 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E7" i="2"/>
  <c r="E6" i="2"/>
  <c r="F6" i="2" s="1"/>
  <c r="E5" i="2"/>
  <c r="F4" i="2" s="1"/>
  <c r="E4" i="2"/>
  <c r="E8" i="2" s="1"/>
  <c r="F8" i="2" s="1"/>
  <c r="E3" i="2"/>
  <c r="F3" i="2" s="1"/>
  <c r="F13" i="2" l="1"/>
  <c r="B4" i="1"/>
  <c r="B5" i="1"/>
  <c r="B10" i="1"/>
  <c r="B11" i="1"/>
  <c r="B7" i="1"/>
  <c r="E4" i="1"/>
  <c r="B13" i="1"/>
  <c r="B9" i="1"/>
  <c r="B6" i="1"/>
  <c r="B8" i="1"/>
  <c r="D4" i="1"/>
  <c r="B12" i="1"/>
  <c r="D13" i="1"/>
  <c r="C13" i="1"/>
  <c r="E13" i="1"/>
  <c r="E7" i="1"/>
  <c r="C7" i="1"/>
  <c r="D7" i="1"/>
  <c r="D12" i="1"/>
  <c r="C12" i="1"/>
  <c r="E12" i="1"/>
  <c r="E10" i="1"/>
  <c r="C10" i="1"/>
  <c r="D10" i="1"/>
  <c r="D5" i="1"/>
  <c r="C5" i="1"/>
  <c r="E5" i="1"/>
  <c r="B3" i="1"/>
  <c r="E3" i="1"/>
  <c r="E11" i="1"/>
  <c r="C11" i="1"/>
  <c r="D11" i="1"/>
  <c r="E8" i="1"/>
  <c r="C8" i="1"/>
  <c r="D8" i="1"/>
  <c r="E6" i="1"/>
  <c r="C6" i="1"/>
  <c r="D6" i="1"/>
  <c r="E9" i="1"/>
  <c r="C9" i="1"/>
  <c r="D9" i="1"/>
  <c r="C4" i="1"/>
  <c r="C3" i="1"/>
  <c r="D3" i="1"/>
</calcChain>
</file>

<file path=xl/sharedStrings.xml><?xml version="1.0" encoding="utf-8"?>
<sst xmlns="http://schemas.openxmlformats.org/spreadsheetml/2006/main" count="41" uniqueCount="35">
  <si>
    <t>Месяцы</t>
  </si>
  <si>
    <t>Платеж</t>
  </si>
  <si>
    <t>Тело</t>
  </si>
  <si>
    <t>Проценты</t>
  </si>
  <si>
    <t>Остаток</t>
  </si>
  <si>
    <t>№ п.п</t>
  </si>
  <si>
    <t>Услуга</t>
  </si>
  <si>
    <t>ИТОГО:</t>
  </si>
  <si>
    <t>Электроэнергия</t>
  </si>
  <si>
    <t>Холодная вода</t>
  </si>
  <si>
    <t>Гарячая вода</t>
  </si>
  <si>
    <t>Водоотведение</t>
  </si>
  <si>
    <t>Квартплата</t>
  </si>
  <si>
    <t>Вывоз ТБО</t>
  </si>
  <si>
    <t>Отопление</t>
  </si>
  <si>
    <t>MASKULINUM</t>
  </si>
  <si>
    <t>N</t>
  </si>
  <si>
    <t>mladý moderní</t>
  </si>
  <si>
    <t>pán</t>
  </si>
  <si>
    <t>muž</t>
  </si>
  <si>
    <t>G</t>
  </si>
  <si>
    <t>mladého moderního</t>
  </si>
  <si>
    <t>pána</t>
  </si>
  <si>
    <t>muže</t>
  </si>
  <si>
    <t>D</t>
  </si>
  <si>
    <t>mladému modernímu</t>
  </si>
  <si>
    <t>pánovi</t>
  </si>
  <si>
    <t>muži               (-ovi)</t>
  </si>
  <si>
    <t>Ak</t>
  </si>
  <si>
    <t>L</t>
  </si>
  <si>
    <t>o mladém
o moderním</t>
  </si>
  <si>
    <t>I</t>
  </si>
  <si>
    <t>mladým moderním</t>
  </si>
  <si>
    <t>pánem</t>
  </si>
  <si>
    <t>mužem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</si>
</sst>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2" fontId="0" fillId="3" borderId="10" xfId="0" applyNumberFormat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2" fontId="0" fillId="3" borderId="12" xfId="0" applyNumberForma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17" fontId="0" fillId="2" borderId="11" xfId="0" applyNumberFormat="1" applyFill="1" applyBorder="1" applyAlignment="1">
      <alignment horizontal="center" vertical="center"/>
    </xf>
    <xf numFmtId="17" fontId="0" fillId="2" borderId="13" xfId="0" applyNumberFormat="1" applyFill="1" applyBorder="1" applyAlignment="1">
      <alignment horizontal="center" vertical="center"/>
    </xf>
    <xf numFmtId="17" fontId="0" fillId="2" borderId="14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11" xfId="0" applyNumberFormat="1" applyFill="1" applyBorder="1" applyAlignment="1">
      <alignment horizontal="left" vertical="center"/>
    </xf>
    <xf numFmtId="0" fontId="0" fillId="4" borderId="11" xfId="0" applyNumberFormat="1" applyFill="1" applyBorder="1" applyAlignment="1" applyProtection="1">
      <alignment horizontal="left" vertical="center"/>
      <protection locked="0"/>
    </xf>
    <xf numFmtId="2" fontId="0" fillId="3" borderId="11" xfId="0" applyNumberForma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2" fontId="0" fillId="3" borderId="15" xfId="0" applyNumberFormat="1" applyFill="1" applyBorder="1" applyAlignment="1">
      <alignment horizontal="left" vertical="center"/>
    </xf>
    <xf numFmtId="2" fontId="0" fillId="3" borderId="16" xfId="0" applyNumberFormat="1" applyFill="1" applyBorder="1" applyAlignment="1">
      <alignment horizontal="left" vertical="center"/>
    </xf>
    <xf numFmtId="2" fontId="0" fillId="4" borderId="11" xfId="0" applyNumberForma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74;&#1072;&#1088;&#1090;&#1087;&#1083;&#1072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лата"/>
      <sheetName val="Тарифы"/>
    </sheetNames>
    <sheetDataSet>
      <sheetData sheetId="0" refreshError="1"/>
      <sheetData sheetId="1">
        <row r="3">
          <cell r="C3">
            <v>1.68</v>
          </cell>
        </row>
        <row r="4">
          <cell r="C4">
            <v>16.079999999999998</v>
          </cell>
        </row>
        <row r="5">
          <cell r="C5">
            <v>93.22</v>
          </cell>
        </row>
        <row r="6">
          <cell r="C6">
            <v>8.9280000000000008</v>
          </cell>
        </row>
        <row r="7">
          <cell r="C7">
            <v>135.84</v>
          </cell>
        </row>
        <row r="8">
          <cell r="C8">
            <v>46.94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H8" sqref="H8"/>
    </sheetView>
  </sheetViews>
  <sheetFormatPr defaultRowHeight="15" x14ac:dyDescent="0.25"/>
  <sheetData>
    <row r="1" spans="1:5" ht="15.75" thickBot="1" x14ac:dyDescent="0.3"/>
    <row r="2" spans="1:5" ht="30.75" thickBot="1" x14ac:dyDescent="0.3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5">
        <v>1</v>
      </c>
      <c r="B3" s="6">
        <f ca="1">IF(A3&lt;=$C$4,C3+D3,"")</f>
        <v>833.33333333333337</v>
      </c>
      <c r="C3" s="7">
        <f t="shared" ref="C3:C13" ca="1" si="0">IF(A3&lt;=$C$4,$B$4/$C$4,"")</f>
        <v>833.33333333333337</v>
      </c>
      <c r="D3" s="7">
        <f ca="1">IF(C3="","",0)</f>
        <v>0</v>
      </c>
      <c r="E3" s="8">
        <f ca="1">IF(B3="","",#REF!-C3)</f>
        <v>9166.6666666666661</v>
      </c>
    </row>
    <row r="4" spans="1:5" x14ac:dyDescent="0.25">
      <c r="A4" s="9">
        <v>2</v>
      </c>
      <c r="B4" s="10">
        <f t="shared" ref="B4:B13" ca="1" si="1">IF(A4&lt;=$C$4,C4+D4,"")</f>
        <v>1216.5069444444443</v>
      </c>
      <c r="C4" s="11">
        <f t="shared" ca="1" si="0"/>
        <v>833.33333333333337</v>
      </c>
      <c r="D4" s="11">
        <f ca="1">IF(C4="","",(($D$4/12)*#REF!)/100+(($D$4/12)*E3)/100)</f>
        <v>383.17361111111109</v>
      </c>
      <c r="E4" s="12">
        <f t="shared" ref="E4:E13" ca="1" si="2">IF(C4="","",E3-C4)</f>
        <v>8333.3333333333321</v>
      </c>
    </row>
    <row r="5" spans="1:5" x14ac:dyDescent="0.25">
      <c r="A5" s="9">
        <v>3</v>
      </c>
      <c r="B5" s="10">
        <f t="shared" ca="1" si="1"/>
        <v>999.93055555555554</v>
      </c>
      <c r="C5" s="11">
        <f t="shared" ca="1" si="0"/>
        <v>833.33333333333337</v>
      </c>
      <c r="D5" s="11">
        <f ca="1">IF(C5="","",(($D$4/12)*E4)/100)</f>
        <v>166.5972222222222</v>
      </c>
      <c r="E5" s="12">
        <f t="shared" ca="1" si="2"/>
        <v>7499.9999999999991</v>
      </c>
    </row>
    <row r="6" spans="1:5" x14ac:dyDescent="0.25">
      <c r="A6" s="9">
        <v>4</v>
      </c>
      <c r="B6" s="10">
        <f t="shared" ca="1" si="1"/>
        <v>983.27083333333337</v>
      </c>
      <c r="C6" s="11">
        <f t="shared" ca="1" si="0"/>
        <v>833.33333333333337</v>
      </c>
      <c r="D6" s="11">
        <f t="shared" ref="D6:D13" ca="1" si="3">IF(C6="","",(($D$4/12)*E5)/100)</f>
        <v>149.93749999999997</v>
      </c>
      <c r="E6" s="12">
        <f t="shared" ca="1" si="2"/>
        <v>6666.6666666666661</v>
      </c>
    </row>
    <row r="7" spans="1:5" x14ac:dyDescent="0.25">
      <c r="A7" s="9">
        <v>5</v>
      </c>
      <c r="B7" s="10">
        <f t="shared" ca="1" si="1"/>
        <v>966.61111111111109</v>
      </c>
      <c r="C7" s="11">
        <f t="shared" ca="1" si="0"/>
        <v>833.33333333333337</v>
      </c>
      <c r="D7" s="11">
        <f t="shared" ca="1" si="3"/>
        <v>133.27777777777774</v>
      </c>
      <c r="E7" s="12">
        <f t="shared" ca="1" si="2"/>
        <v>5833.333333333333</v>
      </c>
    </row>
    <row r="8" spans="1:5" x14ac:dyDescent="0.25">
      <c r="A8" s="9">
        <v>6</v>
      </c>
      <c r="B8" s="10">
        <f t="shared" ca="1" si="1"/>
        <v>949.95138888888891</v>
      </c>
      <c r="C8" s="11">
        <f t="shared" ca="1" si="0"/>
        <v>833.33333333333337</v>
      </c>
      <c r="D8" s="11">
        <f t="shared" ca="1" si="3"/>
        <v>116.61805555555554</v>
      </c>
      <c r="E8" s="12">
        <f t="shared" ca="1" si="2"/>
        <v>5000</v>
      </c>
    </row>
    <row r="9" spans="1:5" x14ac:dyDescent="0.25">
      <c r="A9" s="9">
        <v>7</v>
      </c>
      <c r="B9" s="10">
        <f t="shared" ca="1" si="1"/>
        <v>933.29166666666674</v>
      </c>
      <c r="C9" s="11">
        <f t="shared" ca="1" si="0"/>
        <v>833.33333333333337</v>
      </c>
      <c r="D9" s="11">
        <f t="shared" ca="1" si="3"/>
        <v>99.958333333333314</v>
      </c>
      <c r="E9" s="12">
        <f t="shared" ca="1" si="2"/>
        <v>4166.666666666667</v>
      </c>
    </row>
    <row r="10" spans="1:5" x14ac:dyDescent="0.25">
      <c r="A10" s="9">
        <v>8</v>
      </c>
      <c r="B10" s="10">
        <f t="shared" ca="1" si="1"/>
        <v>916.63194444444446</v>
      </c>
      <c r="C10" s="11">
        <f t="shared" ca="1" si="0"/>
        <v>833.33333333333337</v>
      </c>
      <c r="D10" s="11">
        <f t="shared" ca="1" si="3"/>
        <v>83.298611111111114</v>
      </c>
      <c r="E10" s="12">
        <f t="shared" ca="1" si="2"/>
        <v>3333.3333333333335</v>
      </c>
    </row>
    <row r="11" spans="1:5" x14ac:dyDescent="0.25">
      <c r="A11" s="9">
        <v>9</v>
      </c>
      <c r="B11" s="10">
        <f t="shared" ca="1" si="1"/>
        <v>899.97222222222229</v>
      </c>
      <c r="C11" s="11">
        <f t="shared" ca="1" si="0"/>
        <v>833.33333333333337</v>
      </c>
      <c r="D11" s="11">
        <f t="shared" ca="1" si="3"/>
        <v>66.638888888888886</v>
      </c>
      <c r="E11" s="12">
        <f t="shared" ca="1" si="2"/>
        <v>2500</v>
      </c>
    </row>
    <row r="12" spans="1:5" x14ac:dyDescent="0.25">
      <c r="A12" s="9">
        <v>10</v>
      </c>
      <c r="B12" s="10">
        <f t="shared" ca="1" si="1"/>
        <v>883.3125</v>
      </c>
      <c r="C12" s="11">
        <f t="shared" ca="1" si="0"/>
        <v>833.33333333333337</v>
      </c>
      <c r="D12" s="11">
        <f t="shared" ca="1" si="3"/>
        <v>49.979166666666657</v>
      </c>
      <c r="E12" s="12">
        <f t="shared" ca="1" si="2"/>
        <v>1666.6666666666665</v>
      </c>
    </row>
    <row r="13" spans="1:5" x14ac:dyDescent="0.25">
      <c r="A13" s="9">
        <v>11</v>
      </c>
      <c r="B13" s="10">
        <f t="shared" ca="1" si="1"/>
        <v>866.65277777777783</v>
      </c>
      <c r="C13" s="11">
        <f t="shared" ca="1" si="0"/>
        <v>833.33333333333337</v>
      </c>
      <c r="D13" s="11">
        <f t="shared" ca="1" si="3"/>
        <v>33.319444444444436</v>
      </c>
      <c r="E13" s="12">
        <f t="shared" ca="1" si="2"/>
        <v>833.33333333333314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zoomScale="145" zoomScaleNormal="145" workbookViewId="0">
      <selection activeCell="I5" sqref="I5"/>
    </sheetView>
  </sheetViews>
  <sheetFormatPr defaultRowHeight="15" x14ac:dyDescent="0.25"/>
  <cols>
    <col min="1" max="1" width="4.85546875" customWidth="1"/>
    <col min="2" max="2" width="20.5703125" customWidth="1"/>
  </cols>
  <sheetData>
    <row r="2" spans="1:6" ht="33" customHeight="1" x14ac:dyDescent="0.25">
      <c r="A2" s="13" t="s">
        <v>5</v>
      </c>
      <c r="B2" s="14" t="s">
        <v>6</v>
      </c>
      <c r="C2" s="15">
        <v>44228</v>
      </c>
      <c r="D2" s="16">
        <v>44256</v>
      </c>
      <c r="E2" s="17"/>
      <c r="F2" s="14" t="s">
        <v>7</v>
      </c>
    </row>
    <row r="3" spans="1:6" x14ac:dyDescent="0.25">
      <c r="A3" s="14">
        <v>1</v>
      </c>
      <c r="B3" s="18" t="s">
        <v>8</v>
      </c>
      <c r="C3" s="19">
        <v>17737</v>
      </c>
      <c r="D3" s="20">
        <v>17846</v>
      </c>
      <c r="E3" s="19">
        <f>IF(OR(D3="",D3=0),0,D3-C3)</f>
        <v>109</v>
      </c>
      <c r="F3" s="21">
        <f>E3*[1]Тарифы!$C$3</f>
        <v>183.12</v>
      </c>
    </row>
    <row r="4" spans="1:6" x14ac:dyDescent="0.25">
      <c r="A4" s="22">
        <v>2</v>
      </c>
      <c r="B4" s="23" t="s">
        <v>9</v>
      </c>
      <c r="C4" s="19">
        <v>453</v>
      </c>
      <c r="D4" s="20">
        <v>460</v>
      </c>
      <c r="E4" s="19">
        <f t="shared" ref="E4:E7" si="0">IF(OR(D4="",D4=0),0,D4-C4)</f>
        <v>7</v>
      </c>
      <c r="F4" s="24">
        <f>[1]Тарифы!$C$4*(E4+E5)</f>
        <v>128.63999999999999</v>
      </c>
    </row>
    <row r="5" spans="1:6" x14ac:dyDescent="0.25">
      <c r="A5" s="22"/>
      <c r="B5" s="23"/>
      <c r="C5" s="19">
        <v>37</v>
      </c>
      <c r="D5" s="20">
        <v>38</v>
      </c>
      <c r="E5" s="19">
        <f t="shared" si="0"/>
        <v>1</v>
      </c>
      <c r="F5" s="25"/>
    </row>
    <row r="6" spans="1:6" x14ac:dyDescent="0.25">
      <c r="A6" s="22">
        <v>3</v>
      </c>
      <c r="B6" s="23" t="s">
        <v>10</v>
      </c>
      <c r="C6" s="19">
        <v>77</v>
      </c>
      <c r="D6" s="20">
        <v>79</v>
      </c>
      <c r="E6" s="19">
        <f t="shared" si="0"/>
        <v>2</v>
      </c>
      <c r="F6" s="24">
        <f>[1]Тарифы!$C$5*(E6+E7)</f>
        <v>1025.42</v>
      </c>
    </row>
    <row r="7" spans="1:6" x14ac:dyDescent="0.25">
      <c r="A7" s="22"/>
      <c r="B7" s="23"/>
      <c r="C7" s="19">
        <v>17</v>
      </c>
      <c r="D7" s="20">
        <v>26</v>
      </c>
      <c r="E7" s="19">
        <f t="shared" si="0"/>
        <v>9</v>
      </c>
      <c r="F7" s="25"/>
    </row>
    <row r="8" spans="1:6" x14ac:dyDescent="0.25">
      <c r="A8" s="14">
        <v>4</v>
      </c>
      <c r="B8" s="18" t="s">
        <v>11</v>
      </c>
      <c r="C8" s="19"/>
      <c r="D8" s="19"/>
      <c r="E8" s="19">
        <f>SUM(E4:E7)</f>
        <v>19</v>
      </c>
      <c r="F8" s="21">
        <f>E8*[1]Тарифы!$C$6</f>
        <v>169.63200000000001</v>
      </c>
    </row>
    <row r="9" spans="1:6" x14ac:dyDescent="0.25">
      <c r="A9" s="14">
        <v>5</v>
      </c>
      <c r="B9" s="18" t="s">
        <v>12</v>
      </c>
      <c r="C9" s="19"/>
      <c r="D9" s="19"/>
      <c r="E9" s="19"/>
      <c r="F9" s="21">
        <f>[1]Тарифы!$C$7</f>
        <v>135.84</v>
      </c>
    </row>
    <row r="10" spans="1:6" x14ac:dyDescent="0.25">
      <c r="A10" s="14">
        <v>6</v>
      </c>
      <c r="B10" s="18" t="s">
        <v>13</v>
      </c>
      <c r="C10" s="19"/>
      <c r="D10" s="19"/>
      <c r="E10" s="19"/>
      <c r="F10" s="21">
        <f>[1]Тарифы!$C$8</f>
        <v>46.94</v>
      </c>
    </row>
    <row r="11" spans="1:6" x14ac:dyDescent="0.25">
      <c r="A11" s="14">
        <v>7</v>
      </c>
      <c r="B11" s="18" t="s">
        <v>14</v>
      </c>
      <c r="C11" s="19"/>
      <c r="D11" s="19"/>
      <c r="E11" s="19"/>
      <c r="F11" s="26">
        <v>1901.18</v>
      </c>
    </row>
    <row r="12" spans="1:6" x14ac:dyDescent="0.25">
      <c r="A12" s="27"/>
      <c r="B12" s="28"/>
      <c r="C12" s="29"/>
      <c r="D12" s="29"/>
      <c r="E12" s="29"/>
      <c r="F12" s="29"/>
    </row>
    <row r="13" spans="1:6" ht="15.75" x14ac:dyDescent="0.25">
      <c r="A13" s="30"/>
      <c r="B13" s="31" t="s">
        <v>7</v>
      </c>
      <c r="C13" s="31"/>
      <c r="D13" s="31"/>
      <c r="E13" s="31"/>
      <c r="F13" s="32">
        <f>SUM(F3:F11)</f>
        <v>3590.7719999999999</v>
      </c>
    </row>
  </sheetData>
  <mergeCells count="7">
    <mergeCell ref="D2:E2"/>
    <mergeCell ref="A4:A5"/>
    <mergeCell ref="B4:B5"/>
    <mergeCell ref="F4:F5"/>
    <mergeCell ref="A6:A7"/>
    <mergeCell ref="B6:B7"/>
    <mergeCell ref="F6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2" sqref="G2"/>
    </sheetView>
  </sheetViews>
  <sheetFormatPr defaultRowHeight="15" x14ac:dyDescent="0.25"/>
  <cols>
    <col min="1" max="1" width="3.5703125" customWidth="1"/>
    <col min="3" max="3" width="16.7109375" customWidth="1"/>
  </cols>
  <sheetData>
    <row r="1" spans="1:5" ht="16.5" thickBot="1" x14ac:dyDescent="0.3">
      <c r="A1" s="33"/>
      <c r="B1" s="33"/>
      <c r="C1" s="33"/>
      <c r="D1" s="33"/>
      <c r="E1" s="33"/>
    </row>
    <row r="2" spans="1:5" ht="24.75" customHeight="1" thickBot="1" x14ac:dyDescent="0.3">
      <c r="A2" s="33"/>
      <c r="B2" s="34"/>
      <c r="C2" s="35" t="s">
        <v>15</v>
      </c>
      <c r="D2" s="36"/>
      <c r="E2" s="37"/>
    </row>
    <row r="3" spans="1:5" ht="31.5" x14ac:dyDescent="0.25">
      <c r="A3" s="33"/>
      <c r="B3" s="38" t="s">
        <v>16</v>
      </c>
      <c r="C3" s="39" t="s">
        <v>17</v>
      </c>
      <c r="D3" s="40" t="s">
        <v>18</v>
      </c>
      <c r="E3" s="41" t="s">
        <v>19</v>
      </c>
    </row>
    <row r="4" spans="1:5" ht="47.25" x14ac:dyDescent="0.25">
      <c r="A4" s="33"/>
      <c r="B4" s="42" t="s">
        <v>20</v>
      </c>
      <c r="C4" s="43" t="s">
        <v>21</v>
      </c>
      <c r="D4" s="44" t="s">
        <v>22</v>
      </c>
      <c r="E4" s="45" t="s">
        <v>23</v>
      </c>
    </row>
    <row r="5" spans="1:5" ht="47.25" x14ac:dyDescent="0.25">
      <c r="A5" s="33"/>
      <c r="B5" s="42" t="s">
        <v>24</v>
      </c>
      <c r="C5" s="43" t="s">
        <v>25</v>
      </c>
      <c r="D5" s="44" t="s">
        <v>26</v>
      </c>
      <c r="E5" s="45" t="s">
        <v>27</v>
      </c>
    </row>
    <row r="6" spans="1:5" ht="47.25" x14ac:dyDescent="0.25">
      <c r="A6" s="33"/>
      <c r="B6" s="42" t="s">
        <v>28</v>
      </c>
      <c r="C6" s="43" t="s">
        <v>21</v>
      </c>
      <c r="D6" s="44" t="s">
        <v>22</v>
      </c>
      <c r="E6" s="45" t="s">
        <v>23</v>
      </c>
    </row>
    <row r="7" spans="1:5" ht="78.75" x14ac:dyDescent="0.25">
      <c r="A7" s="33"/>
      <c r="B7" s="42" t="s">
        <v>29</v>
      </c>
      <c r="C7" s="43" t="s">
        <v>30</v>
      </c>
      <c r="D7" s="44" t="s">
        <v>26</v>
      </c>
      <c r="E7" s="45" t="s">
        <v>27</v>
      </c>
    </row>
    <row r="8" spans="1:5" ht="48" thickBot="1" x14ac:dyDescent="0.3">
      <c r="A8" s="33"/>
      <c r="B8" s="46" t="s">
        <v>31</v>
      </c>
      <c r="C8" s="47" t="s">
        <v>32</v>
      </c>
      <c r="D8" s="48" t="s">
        <v>33</v>
      </c>
      <c r="E8" s="49" t="s">
        <v>34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1</vt:lpstr>
      <vt:lpstr>Лист 2</vt:lpstr>
      <vt:lpstr>Лист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2021-04-28T19:25:38Z</dcterms:modified>
</cp:coreProperties>
</file>