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purits/Desktop/Git/Master/"/>
    </mc:Choice>
  </mc:AlternateContent>
  <xr:revisionPtr revIDLastSave="0" documentId="8_{271A7DB4-3F49-AA44-A0DB-A0C6CFCCC905}" xr6:coauthVersionLast="47" xr6:coauthVersionMax="47" xr10:uidLastSave="{00000000-0000-0000-0000-000000000000}"/>
  <bookViews>
    <workbookView xWindow="960" yWindow="500" windowWidth="27840" windowHeight="17500" tabRatio="721" xr2:uid="{709075DF-ABC3-44EE-B31D-D1EF2BF14A2C}"/>
  </bookViews>
  <sheets>
    <sheet name="SystemParameter" sheetId="8" r:id="rId1"/>
    <sheet name="Dia - Position - Planar" sheetId="11" r:id="rId2"/>
    <sheet name="Dia - Position - R&amp;T" sheetId="12" r:id="rId3"/>
    <sheet name="Dia - Pixelgröße" sheetId="14" r:id="rId4"/>
    <sheet name="Kameraposition" sheetId="9" r:id="rId5"/>
    <sheet name="Objekte" sheetId="10" r:id="rId6"/>
    <sheet name="Bilddaten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3" l="1"/>
  <c r="P6" i="13"/>
  <c r="F21" i="10" l="1"/>
  <c r="D21" i="10"/>
  <c r="F33" i="10"/>
  <c r="F37" i="10"/>
  <c r="B6" i="10"/>
  <c r="B5" i="10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6" i="13"/>
  <c r="B4" i="13"/>
  <c r="F6" i="8"/>
  <c r="F25" i="10"/>
  <c r="F11" i="8"/>
  <c r="D4" i="10" s="1"/>
  <c r="F10" i="8"/>
  <c r="D3" i="9" s="1"/>
  <c r="F9" i="8"/>
  <c r="F5" i="8"/>
  <c r="F19" i="8"/>
  <c r="B3" i="10" s="1"/>
  <c r="A9" i="10" s="1"/>
  <c r="F17" i="8"/>
  <c r="F16" i="8"/>
  <c r="F15" i="8"/>
  <c r="F4" i="9" s="1"/>
  <c r="F12" i="8"/>
  <c r="D5" i="10" s="1"/>
  <c r="F3" i="8"/>
  <c r="F4" i="8"/>
  <c r="D4" i="9" l="1"/>
  <c r="J15" i="10"/>
  <c r="E6" i="13" s="1"/>
  <c r="D5" i="9"/>
  <c r="H15" i="10"/>
  <c r="D6" i="13" s="1"/>
  <c r="B3" i="9"/>
  <c r="F4" i="10"/>
  <c r="F3" i="9"/>
  <c r="B9" i="9"/>
  <c r="B29" i="9"/>
  <c r="B13" i="9"/>
  <c r="G9" i="9"/>
  <c r="G26" i="9"/>
  <c r="B41" i="9"/>
  <c r="B37" i="9"/>
  <c r="B45" i="9"/>
  <c r="B33" i="9"/>
  <c r="B49" i="9"/>
  <c r="B25" i="9"/>
  <c r="G46" i="9"/>
  <c r="B21" i="9"/>
  <c r="G42" i="9"/>
  <c r="B17" i="9"/>
  <c r="G34" i="9"/>
  <c r="B32" i="9"/>
  <c r="B24" i="9"/>
  <c r="B16" i="9"/>
  <c r="B40" i="9"/>
  <c r="B48" i="9"/>
  <c r="G45" i="9"/>
  <c r="G37" i="9"/>
  <c r="G29" i="9"/>
  <c r="G21" i="9"/>
  <c r="G13" i="9"/>
  <c r="D3" i="10"/>
  <c r="G9" i="10" s="1"/>
  <c r="B10" i="9"/>
  <c r="B31" i="9"/>
  <c r="B23" i="9"/>
  <c r="B15" i="9"/>
  <c r="B39" i="9"/>
  <c r="G44" i="9"/>
  <c r="H44" i="9" s="1"/>
  <c r="G36" i="9"/>
  <c r="H36" i="9" s="1"/>
  <c r="G28" i="9"/>
  <c r="H28" i="9" s="1"/>
  <c r="G20" i="9"/>
  <c r="G12" i="9"/>
  <c r="B38" i="9"/>
  <c r="B30" i="9"/>
  <c r="B22" i="9"/>
  <c r="B14" i="9"/>
  <c r="B46" i="9"/>
  <c r="B47" i="9"/>
  <c r="G43" i="9"/>
  <c r="G35" i="9"/>
  <c r="G27" i="9"/>
  <c r="G19" i="9"/>
  <c r="G11" i="9"/>
  <c r="G18" i="9"/>
  <c r="G10" i="9"/>
  <c r="H10" i="9" s="1"/>
  <c r="B36" i="9"/>
  <c r="B28" i="9"/>
  <c r="B20" i="9"/>
  <c r="B12" i="9"/>
  <c r="B44" i="9"/>
  <c r="G49" i="9"/>
  <c r="G41" i="9"/>
  <c r="G33" i="9"/>
  <c r="G25" i="9"/>
  <c r="G17" i="9"/>
  <c r="B35" i="9"/>
  <c r="B27" i="9"/>
  <c r="B19" i="9"/>
  <c r="B11" i="9"/>
  <c r="G48" i="9"/>
  <c r="H48" i="9" s="1"/>
  <c r="G40" i="9"/>
  <c r="H40" i="9" s="1"/>
  <c r="G32" i="9"/>
  <c r="H32" i="9" s="1"/>
  <c r="G24" i="9"/>
  <c r="H24" i="9" s="1"/>
  <c r="G16" i="9"/>
  <c r="H16" i="9" s="1"/>
  <c r="B34" i="9"/>
  <c r="B26" i="9"/>
  <c r="B18" i="9"/>
  <c r="B42" i="9"/>
  <c r="B43" i="9"/>
  <c r="G47" i="9"/>
  <c r="H47" i="9" s="1"/>
  <c r="G39" i="9"/>
  <c r="G31" i="9"/>
  <c r="G23" i="9"/>
  <c r="G15" i="9"/>
  <c r="G38" i="9"/>
  <c r="G30" i="9"/>
  <c r="G22" i="9"/>
  <c r="G14" i="9"/>
  <c r="H20" i="9"/>
  <c r="H12" i="9"/>
  <c r="C22" i="9" l="1"/>
  <c r="I22" i="9" s="1"/>
  <c r="L22" i="9" s="1"/>
  <c r="C11" i="9"/>
  <c r="D11" i="9" s="1"/>
  <c r="K21" i="10"/>
  <c r="M21" i="10"/>
  <c r="C23" i="9"/>
  <c r="I23" i="9" s="1"/>
  <c r="L23" i="9" s="1"/>
  <c r="H9" i="10"/>
  <c r="B25" i="10" s="1"/>
  <c r="A29" i="10"/>
  <c r="C46" i="9"/>
  <c r="D46" i="9" s="1"/>
  <c r="C39" i="9"/>
  <c r="E39" i="9" s="1"/>
  <c r="F39" i="9" s="1"/>
  <c r="C26" i="9"/>
  <c r="I15" i="10"/>
  <c r="C24" i="9"/>
  <c r="D24" i="9" s="1"/>
  <c r="C36" i="9"/>
  <c r="D36" i="9" s="1"/>
  <c r="C10" i="9"/>
  <c r="C13" i="9"/>
  <c r="D13" i="9" s="1"/>
  <c r="C18" i="9"/>
  <c r="I18" i="9" s="1"/>
  <c r="L18" i="9" s="1"/>
  <c r="C43" i="9"/>
  <c r="C14" i="9"/>
  <c r="I14" i="9" s="1"/>
  <c r="C32" i="9"/>
  <c r="E32" i="9" s="1"/>
  <c r="F32" i="9" s="1"/>
  <c r="C33" i="9"/>
  <c r="D33" i="9" s="1"/>
  <c r="C29" i="9"/>
  <c r="I29" i="9" s="1"/>
  <c r="L29" i="9" s="1"/>
  <c r="C40" i="9"/>
  <c r="D40" i="9" s="1"/>
  <c r="C34" i="9"/>
  <c r="C19" i="9"/>
  <c r="C44" i="9"/>
  <c r="I44" i="9" s="1"/>
  <c r="C30" i="9"/>
  <c r="D30" i="9" s="1"/>
  <c r="C15" i="9"/>
  <c r="C17" i="9"/>
  <c r="E17" i="9" s="1"/>
  <c r="F17" i="9" s="1"/>
  <c r="C37" i="9"/>
  <c r="D37" i="9" s="1"/>
  <c r="C49" i="9"/>
  <c r="E49" i="9" s="1"/>
  <c r="F49" i="9" s="1"/>
  <c r="C28" i="9"/>
  <c r="D28" i="9" s="1"/>
  <c r="C27" i="9"/>
  <c r="C12" i="9"/>
  <c r="D12" i="9" s="1"/>
  <c r="C38" i="9"/>
  <c r="C41" i="9"/>
  <c r="C45" i="9"/>
  <c r="D45" i="9" s="1"/>
  <c r="C42" i="9"/>
  <c r="E42" i="9" s="1"/>
  <c r="F42" i="9" s="1"/>
  <c r="C35" i="9"/>
  <c r="C20" i="9"/>
  <c r="D20" i="9" s="1"/>
  <c r="C31" i="9"/>
  <c r="C48" i="9"/>
  <c r="C21" i="9"/>
  <c r="I21" i="9" s="1"/>
  <c r="B9" i="10"/>
  <c r="C16" i="9"/>
  <c r="D16" i="9" s="1"/>
  <c r="C9" i="9"/>
  <c r="E9" i="9" s="1"/>
  <c r="F9" i="9" s="1"/>
  <c r="C47" i="9"/>
  <c r="D47" i="9" s="1"/>
  <c r="F3" i="10"/>
  <c r="C25" i="9"/>
  <c r="I26" i="9"/>
  <c r="L26" i="9" s="1"/>
  <c r="B15" i="10"/>
  <c r="D15" i="10"/>
  <c r="H49" i="9"/>
  <c r="H46" i="9"/>
  <c r="H43" i="9"/>
  <c r="H45" i="9"/>
  <c r="H39" i="9"/>
  <c r="H41" i="9"/>
  <c r="H42" i="9"/>
  <c r="H18" i="9"/>
  <c r="H27" i="9"/>
  <c r="H19" i="9"/>
  <c r="H25" i="9"/>
  <c r="H31" i="9"/>
  <c r="H29" i="9"/>
  <c r="H33" i="9"/>
  <c r="H22" i="9"/>
  <c r="H11" i="9"/>
  <c r="H13" i="9"/>
  <c r="H38" i="9"/>
  <c r="H21" i="9"/>
  <c r="H34" i="9"/>
  <c r="H15" i="9"/>
  <c r="H14" i="9"/>
  <c r="H37" i="9"/>
  <c r="H23" i="9"/>
  <c r="H35" i="9"/>
  <c r="H30" i="9"/>
  <c r="H26" i="9"/>
  <c r="H17" i="9"/>
  <c r="D29" i="9" l="1"/>
  <c r="I11" i="9"/>
  <c r="J11" i="9" s="1"/>
  <c r="K11" i="9" s="1"/>
  <c r="E11" i="9"/>
  <c r="F11" i="9" s="1"/>
  <c r="E45" i="9"/>
  <c r="F45" i="9" s="1"/>
  <c r="E36" i="9"/>
  <c r="F36" i="9" s="1"/>
  <c r="D39" i="9"/>
  <c r="E29" i="9"/>
  <c r="F29" i="9" s="1"/>
  <c r="I39" i="9"/>
  <c r="L39" i="9" s="1"/>
  <c r="E22" i="9"/>
  <c r="F22" i="9" s="1"/>
  <c r="E12" i="9"/>
  <c r="F12" i="9" s="1"/>
  <c r="D23" i="9"/>
  <c r="D22" i="9"/>
  <c r="E44" i="9"/>
  <c r="F44" i="9" s="1"/>
  <c r="E23" i="9"/>
  <c r="F23" i="9" s="1"/>
  <c r="E21" i="10"/>
  <c r="E33" i="10"/>
  <c r="I36" i="9"/>
  <c r="J36" i="9" s="1"/>
  <c r="K36" i="9" s="1"/>
  <c r="B29" i="10"/>
  <c r="B33" i="10"/>
  <c r="A33" i="10"/>
  <c r="B37" i="10"/>
  <c r="A37" i="10"/>
  <c r="L21" i="10"/>
  <c r="B21" i="10"/>
  <c r="A21" i="10"/>
  <c r="A25" i="10"/>
  <c r="I24" i="9"/>
  <c r="L24" i="9" s="1"/>
  <c r="I20" i="9"/>
  <c r="J20" i="9" s="1"/>
  <c r="K20" i="9" s="1"/>
  <c r="I34" i="9"/>
  <c r="L34" i="9" s="1"/>
  <c r="E28" i="9"/>
  <c r="F28" i="9" s="1"/>
  <c r="D42" i="9"/>
  <c r="I46" i="9"/>
  <c r="L46" i="9" s="1"/>
  <c r="D32" i="9"/>
  <c r="E24" i="9"/>
  <c r="F24" i="9" s="1"/>
  <c r="J23" i="9"/>
  <c r="K23" i="9" s="1"/>
  <c r="I15" i="9"/>
  <c r="L15" i="9" s="1"/>
  <c r="I28" i="9"/>
  <c r="J28" i="9" s="1"/>
  <c r="K28" i="9" s="1"/>
  <c r="E34" i="9"/>
  <c r="F34" i="9" s="1"/>
  <c r="J26" i="9"/>
  <c r="K26" i="9" s="1"/>
  <c r="J29" i="9"/>
  <c r="K29" i="9" s="1"/>
  <c r="E26" i="9"/>
  <c r="F26" i="9" s="1"/>
  <c r="D34" i="9"/>
  <c r="I42" i="9"/>
  <c r="L42" i="9" s="1"/>
  <c r="E15" i="9"/>
  <c r="F15" i="9" s="1"/>
  <c r="D25" i="10"/>
  <c r="A47" i="10"/>
  <c r="B47" i="10" s="1"/>
  <c r="E20" i="9"/>
  <c r="F20" i="9" s="1"/>
  <c r="E46" i="9"/>
  <c r="F46" i="9" s="1"/>
  <c r="D44" i="9"/>
  <c r="D48" i="9"/>
  <c r="E48" i="9"/>
  <c r="F48" i="9" s="1"/>
  <c r="D26" i="9"/>
  <c r="E43" i="9"/>
  <c r="F43" i="9" s="1"/>
  <c r="I12" i="9"/>
  <c r="L12" i="9" s="1"/>
  <c r="D10" i="9"/>
  <c r="J22" i="9"/>
  <c r="K22" i="9" s="1"/>
  <c r="I48" i="9"/>
  <c r="L48" i="9" s="1"/>
  <c r="D43" i="9"/>
  <c r="E41" i="9"/>
  <c r="F41" i="9" s="1"/>
  <c r="I45" i="9"/>
  <c r="L45" i="9" s="1"/>
  <c r="I33" i="9"/>
  <c r="L33" i="9" s="1"/>
  <c r="D15" i="9"/>
  <c r="D41" i="9"/>
  <c r="D31" i="9"/>
  <c r="I16" i="9"/>
  <c r="J16" i="9" s="1"/>
  <c r="K16" i="9" s="1"/>
  <c r="I41" i="9"/>
  <c r="L41" i="9" s="1"/>
  <c r="E21" i="9"/>
  <c r="F21" i="9" s="1"/>
  <c r="I31" i="9"/>
  <c r="L31" i="9" s="1"/>
  <c r="I10" i="9"/>
  <c r="I30" i="9"/>
  <c r="L30" i="9" s="1"/>
  <c r="E14" i="9"/>
  <c r="F14" i="9" s="1"/>
  <c r="D9" i="9"/>
  <c r="E10" i="9"/>
  <c r="F10" i="9" s="1"/>
  <c r="D35" i="9"/>
  <c r="I35" i="9"/>
  <c r="L35" i="9" s="1"/>
  <c r="E35" i="9"/>
  <c r="F35" i="9" s="1"/>
  <c r="E40" i="9"/>
  <c r="F40" i="9" s="1"/>
  <c r="I40" i="9"/>
  <c r="J40" i="9" s="1"/>
  <c r="K40" i="9" s="1"/>
  <c r="I49" i="9"/>
  <c r="L49" i="9" s="1"/>
  <c r="I9" i="9"/>
  <c r="L9" i="9" s="1"/>
  <c r="D49" i="9"/>
  <c r="L14" i="9"/>
  <c r="J14" i="9"/>
  <c r="K14" i="9" s="1"/>
  <c r="L21" i="9"/>
  <c r="J21" i="9"/>
  <c r="K21" i="9" s="1"/>
  <c r="E25" i="9"/>
  <c r="F25" i="9" s="1"/>
  <c r="I25" i="9"/>
  <c r="D25" i="9"/>
  <c r="D19" i="9"/>
  <c r="I47" i="9"/>
  <c r="J47" i="9" s="1"/>
  <c r="K47" i="9" s="1"/>
  <c r="D27" i="9"/>
  <c r="I38" i="9"/>
  <c r="L38" i="9" s="1"/>
  <c r="I43" i="9"/>
  <c r="D18" i="9"/>
  <c r="E19" i="9"/>
  <c r="F19" i="9" s="1"/>
  <c r="E47" i="9"/>
  <c r="F47" i="9" s="1"/>
  <c r="D14" i="9"/>
  <c r="E31" i="9"/>
  <c r="F31" i="9" s="1"/>
  <c r="E38" i="9"/>
  <c r="F38" i="9" s="1"/>
  <c r="E13" i="9"/>
  <c r="F13" i="9" s="1"/>
  <c r="I13" i="9"/>
  <c r="I27" i="9"/>
  <c r="L27" i="9" s="1"/>
  <c r="D38" i="9"/>
  <c r="E18" i="9"/>
  <c r="F18" i="9" s="1"/>
  <c r="I37" i="9"/>
  <c r="E37" i="9"/>
  <c r="F37" i="9" s="1"/>
  <c r="I19" i="9"/>
  <c r="L19" i="9" s="1"/>
  <c r="E30" i="9"/>
  <c r="F30" i="9" s="1"/>
  <c r="E27" i="9"/>
  <c r="F27" i="9" s="1"/>
  <c r="D21" i="9"/>
  <c r="D17" i="9"/>
  <c r="I17" i="9"/>
  <c r="E33" i="9"/>
  <c r="F33" i="9" s="1"/>
  <c r="E16" i="9"/>
  <c r="F16" i="9" s="1"/>
  <c r="C9" i="10"/>
  <c r="I32" i="9"/>
  <c r="J18" i="9"/>
  <c r="K18" i="9" s="1"/>
  <c r="L44" i="9"/>
  <c r="J44" i="9"/>
  <c r="K44" i="9" s="1"/>
  <c r="M15" i="10"/>
  <c r="E8" i="13" s="1"/>
  <c r="E15" i="10"/>
  <c r="K15" i="10"/>
  <c r="D8" i="13" s="1"/>
  <c r="J48" i="9"/>
  <c r="K48" i="9" s="1"/>
  <c r="J10" i="9"/>
  <c r="K10" i="9" s="1"/>
  <c r="L10" i="9"/>
  <c r="L11" i="9" l="1"/>
  <c r="J39" i="9"/>
  <c r="K39" i="9" s="1"/>
  <c r="J42" i="9"/>
  <c r="K42" i="9" s="1"/>
  <c r="L36" i="9"/>
  <c r="J24" i="9"/>
  <c r="K24" i="9" s="1"/>
  <c r="L20" i="9"/>
  <c r="J41" i="9"/>
  <c r="K41" i="9" s="1"/>
  <c r="J34" i="9"/>
  <c r="K34" i="9" s="1"/>
  <c r="E25" i="10"/>
  <c r="E37" i="10"/>
  <c r="J15" i="9"/>
  <c r="K15" i="9" s="1"/>
  <c r="J46" i="9"/>
  <c r="K46" i="9" s="1"/>
  <c r="H47" i="10"/>
  <c r="J19" i="9"/>
  <c r="K19" i="9" s="1"/>
  <c r="J45" i="9"/>
  <c r="K45" i="9" s="1"/>
  <c r="L40" i="9"/>
  <c r="L28" i="9"/>
  <c r="L16" i="9"/>
  <c r="J12" i="9"/>
  <c r="K12" i="9" s="1"/>
  <c r="J49" i="9"/>
  <c r="K49" i="9" s="1"/>
  <c r="M25" i="10"/>
  <c r="J35" i="9"/>
  <c r="K35" i="9" s="1"/>
  <c r="L47" i="9"/>
  <c r="J9" i="9"/>
  <c r="K9" i="9" s="1"/>
  <c r="J33" i="9"/>
  <c r="K33" i="9" s="1"/>
  <c r="J31" i="9"/>
  <c r="K31" i="9" s="1"/>
  <c r="J30" i="9"/>
  <c r="K30" i="9" s="1"/>
  <c r="J27" i="9"/>
  <c r="K27" i="9" s="1"/>
  <c r="L17" i="9"/>
  <c r="J17" i="9"/>
  <c r="K17" i="9" s="1"/>
  <c r="L25" i="9"/>
  <c r="J25" i="9"/>
  <c r="K25" i="9" s="1"/>
  <c r="J38" i="9"/>
  <c r="K38" i="9" s="1"/>
  <c r="J37" i="9"/>
  <c r="K37" i="9" s="1"/>
  <c r="L37" i="9"/>
  <c r="L32" i="9"/>
  <c r="J32" i="9"/>
  <c r="K32" i="9" s="1"/>
  <c r="D9" i="10"/>
  <c r="I9" i="10"/>
  <c r="E9" i="10"/>
  <c r="F9" i="10" s="1"/>
  <c r="L13" i="9"/>
  <c r="J13" i="9"/>
  <c r="K13" i="9" s="1"/>
  <c r="L15" i="10"/>
  <c r="K25" i="10"/>
  <c r="L43" i="9"/>
  <c r="J43" i="9"/>
  <c r="K43" i="9" s="1"/>
  <c r="H9" i="9"/>
  <c r="C29" i="10" l="1"/>
  <c r="C33" i="10"/>
  <c r="C37" i="10"/>
  <c r="L25" i="10"/>
  <c r="D4" i="13"/>
  <c r="I47" i="10"/>
  <c r="C21" i="10"/>
  <c r="C25" i="10"/>
  <c r="L9" i="10"/>
  <c r="J9" i="10"/>
  <c r="E4" i="13" l="1"/>
  <c r="J33" i="10"/>
  <c r="J37" i="10"/>
  <c r="J29" i="10"/>
  <c r="H37" i="10"/>
  <c r="H29" i="10"/>
  <c r="H33" i="10"/>
  <c r="H25" i="10"/>
  <c r="A43" i="10"/>
  <c r="C43" i="10" s="1"/>
  <c r="D43" i="10" s="1"/>
  <c r="D37" i="10" s="1"/>
  <c r="A41" i="10"/>
  <c r="C41" i="10" s="1"/>
  <c r="D41" i="10" s="1"/>
  <c r="D33" i="10" s="1"/>
  <c r="K9" i="10"/>
  <c r="H21" i="10"/>
  <c r="J25" i="10"/>
  <c r="J21" i="10"/>
  <c r="B41" i="10" l="1"/>
  <c r="I33" i="10"/>
  <c r="I37" i="10"/>
  <c r="I29" i="10"/>
  <c r="E41" i="10"/>
  <c r="F41" i="10" s="1"/>
  <c r="A45" i="10" s="1"/>
  <c r="H41" i="10"/>
  <c r="H43" i="10"/>
  <c r="J43" i="10" s="1"/>
  <c r="K43" i="10" s="1"/>
  <c r="B43" i="10"/>
  <c r="I21" i="10"/>
  <c r="I25" i="10"/>
  <c r="K37" i="10" l="1"/>
  <c r="L37" i="10" s="1"/>
  <c r="I43" i="10"/>
  <c r="I41" i="10"/>
  <c r="J41" i="10"/>
  <c r="L41" i="10"/>
  <c r="M37" i="10" l="1"/>
  <c r="K41" i="10"/>
  <c r="M41" i="10"/>
  <c r="H45" i="10" s="1"/>
  <c r="K33" i="10" l="1"/>
  <c r="D15" i="13"/>
  <c r="I45" i="10"/>
  <c r="K29" i="10" s="1"/>
  <c r="D13" i="13" s="1"/>
  <c r="B45" i="10"/>
  <c r="D29" i="10" s="1"/>
  <c r="E29" i="10" s="1"/>
  <c r="L33" i="10" l="1"/>
  <c r="M33" i="10"/>
  <c r="F29" i="10"/>
  <c r="L29" i="10" l="1"/>
  <c r="M29" i="10"/>
  <c r="E13" i="13" s="1"/>
  <c r="E15" i="13" s="1"/>
  <c r="D19" i="13" l="1"/>
  <c r="D17" i="13"/>
  <c r="E17" i="13" s="1"/>
  <c r="E19" i="13" l="1"/>
  <c r="E22" i="13" s="1"/>
  <c r="D22" i="13"/>
  <c r="K339" i="13" l="1"/>
  <c r="K489" i="13"/>
  <c r="K577" i="13"/>
  <c r="K643" i="13"/>
  <c r="K41" i="13"/>
  <c r="K131" i="13"/>
  <c r="K21" i="13"/>
  <c r="K180" i="13"/>
  <c r="K521" i="13"/>
  <c r="K49" i="13"/>
  <c r="K46" i="13"/>
  <c r="K137" i="13"/>
  <c r="K13" i="13"/>
  <c r="K86" i="13"/>
  <c r="K139" i="13"/>
  <c r="K146" i="13"/>
  <c r="K201" i="13"/>
  <c r="K637" i="13"/>
  <c r="K465" i="13"/>
  <c r="K164" i="13"/>
  <c r="K281" i="13"/>
  <c r="K358" i="13"/>
  <c r="K20" i="13"/>
  <c r="K507" i="13"/>
  <c r="K392" i="13"/>
  <c r="K470" i="13"/>
  <c r="K511" i="13"/>
  <c r="K176" i="13"/>
  <c r="K422" i="13"/>
  <c r="K327" i="13"/>
  <c r="K568" i="13"/>
  <c r="K197" i="13"/>
  <c r="K252" i="13"/>
  <c r="K452" i="13"/>
  <c r="K58" i="13"/>
  <c r="K156" i="13"/>
  <c r="K150" i="13"/>
  <c r="K98" i="13"/>
  <c r="K233" i="13"/>
  <c r="K258" i="13"/>
  <c r="K264" i="13"/>
  <c r="K157" i="13"/>
  <c r="K536" i="13"/>
  <c r="K257" i="13"/>
  <c r="K223" i="13"/>
  <c r="K263" i="13"/>
  <c r="K154" i="13"/>
  <c r="K135" i="13"/>
  <c r="K345" i="13"/>
  <c r="K415" i="13"/>
  <c r="K56" i="13"/>
  <c r="K554" i="13"/>
  <c r="K627" i="13"/>
  <c r="K142" i="13"/>
  <c r="K232" i="13"/>
  <c r="K75" i="13"/>
  <c r="K132" i="13"/>
  <c r="K492" i="13"/>
  <c r="K598" i="13"/>
  <c r="K474" i="13"/>
  <c r="K645" i="13"/>
  <c r="K580" i="13"/>
  <c r="K276" i="13"/>
  <c r="K424" i="13"/>
  <c r="K22" i="13"/>
  <c r="K134" i="13"/>
  <c r="K267" i="13"/>
  <c r="K116" i="13"/>
  <c r="K129" i="13"/>
  <c r="K167" i="13"/>
  <c r="K166" i="13"/>
  <c r="K230" i="13"/>
  <c r="K106" i="13"/>
  <c r="K461" i="13"/>
  <c r="K623" i="13"/>
  <c r="K504" i="13"/>
  <c r="K468" i="13"/>
  <c r="K602" i="13"/>
  <c r="K181" i="13"/>
  <c r="K480" i="13"/>
  <c r="K591" i="13"/>
  <c r="K535" i="13"/>
  <c r="K330" i="13"/>
  <c r="K640" i="13"/>
  <c r="K314" i="13"/>
  <c r="K560" i="13"/>
  <c r="K63" i="13"/>
  <c r="K59" i="13"/>
  <c r="K565" i="13"/>
  <c r="K398" i="13"/>
  <c r="K296" i="13"/>
  <c r="K347" i="13"/>
  <c r="K583" i="13"/>
  <c r="K285" i="13"/>
  <c r="K320" i="13"/>
  <c r="K226" i="13"/>
  <c r="K562" i="13"/>
  <c r="K256" i="13"/>
  <c r="K133" i="13"/>
  <c r="K642" i="13"/>
  <c r="K193" i="13"/>
  <c r="K513" i="13"/>
  <c r="K37" i="13"/>
  <c r="K538" i="13"/>
  <c r="K447" i="13"/>
  <c r="K246" i="13"/>
  <c r="K138" i="13"/>
  <c r="K360" i="13"/>
  <c r="K93" i="13"/>
  <c r="K85" i="13"/>
  <c r="K584" i="13"/>
  <c r="K527" i="13"/>
  <c r="K356" i="13"/>
  <c r="K644" i="13"/>
  <c r="K30" i="13"/>
  <c r="K334" i="13"/>
  <c r="K630" i="13"/>
  <c r="K585" i="13"/>
  <c r="K569" i="13"/>
  <c r="K596" i="13"/>
  <c r="K574" i="13"/>
  <c r="K429" i="13"/>
  <c r="K573" i="13"/>
  <c r="K553" i="13"/>
  <c r="K436" i="13"/>
  <c r="K331" i="13"/>
  <c r="K440" i="13"/>
  <c r="K444" i="13"/>
  <c r="K438" i="13"/>
  <c r="K43" i="13"/>
  <c r="K225" i="13"/>
  <c r="K136" i="13"/>
  <c r="K332" i="13"/>
  <c r="K249" i="13"/>
  <c r="K306" i="13"/>
  <c r="K27" i="13"/>
  <c r="K636" i="13"/>
  <c r="K261" i="13"/>
  <c r="K605" i="13"/>
  <c r="K183" i="13"/>
  <c r="K593" i="13"/>
  <c r="K550" i="13"/>
  <c r="K26" i="13"/>
  <c r="K32" i="13"/>
  <c r="K561" i="13"/>
  <c r="K349" i="13"/>
  <c r="K456" i="13"/>
  <c r="K15" i="13"/>
  <c r="K291" i="13"/>
  <c r="K127" i="13"/>
  <c r="K121" i="13"/>
  <c r="K311" i="13"/>
  <c r="K119" i="13"/>
  <c r="K10" i="13"/>
  <c r="K209" i="13"/>
  <c r="K120" i="13"/>
  <c r="K186" i="13"/>
  <c r="K71" i="13"/>
  <c r="K228" i="13"/>
  <c r="K265" i="13"/>
  <c r="K109" i="13"/>
  <c r="K198" i="13"/>
  <c r="K601" i="13"/>
  <c r="K540" i="13"/>
  <c r="K322" i="13"/>
  <c r="K611" i="13"/>
  <c r="K494" i="13"/>
  <c r="K169" i="13"/>
  <c r="K600" i="13"/>
  <c r="K282" i="13"/>
  <c r="K499" i="13"/>
  <c r="K171" i="13"/>
  <c r="K571" i="13"/>
  <c r="K52" i="13"/>
  <c r="K543" i="13"/>
  <c r="K551" i="13"/>
  <c r="K309" i="13"/>
  <c r="K292" i="13"/>
  <c r="K359" i="13"/>
  <c r="K432" i="13"/>
  <c r="K450" i="13"/>
  <c r="K80" i="13"/>
  <c r="K143" i="13"/>
  <c r="K310" i="13"/>
  <c r="K283" i="13"/>
  <c r="K126" i="13"/>
  <c r="K244" i="13"/>
  <c r="K463" i="13"/>
  <c r="K509" i="13"/>
  <c r="K526" i="13"/>
  <c r="K177" i="13"/>
  <c r="K618" i="13"/>
  <c r="K53" i="13"/>
  <c r="K373" i="13"/>
  <c r="K547" i="13"/>
  <c r="K31" i="13"/>
  <c r="K384" i="13"/>
  <c r="K284" i="13"/>
  <c r="K14" i="13"/>
  <c r="K253" i="13"/>
  <c r="K97" i="13"/>
  <c r="K533" i="13"/>
  <c r="K243" i="13"/>
  <c r="K590" i="13"/>
  <c r="K77" i="13"/>
  <c r="K210" i="13"/>
  <c r="K74" i="13"/>
  <c r="K254" i="13"/>
  <c r="K524" i="13"/>
  <c r="K467" i="13"/>
  <c r="K151" i="13"/>
  <c r="K34" i="13"/>
  <c r="K366" i="13"/>
  <c r="K175" i="13"/>
  <c r="K50" i="13"/>
  <c r="K342" i="13"/>
  <c r="K614" i="13"/>
  <c r="K620" i="13"/>
  <c r="K522" i="13"/>
  <c r="K35" i="13"/>
  <c r="K325" i="13"/>
  <c r="K305" i="13"/>
  <c r="K289" i="13"/>
  <c r="K412" i="13"/>
  <c r="K337" i="13"/>
  <c r="K442" i="13"/>
  <c r="K404" i="13"/>
  <c r="J383" i="13"/>
  <c r="J437" i="13"/>
  <c r="J316" i="13"/>
  <c r="J416" i="13"/>
  <c r="J471" i="13"/>
  <c r="J274" i="13"/>
  <c r="J379" i="13"/>
  <c r="J440" i="13"/>
  <c r="L440" i="13" s="1"/>
  <c r="M440" i="13" s="1"/>
  <c r="N440" i="13" s="1"/>
  <c r="J202" i="13"/>
  <c r="J426" i="13"/>
  <c r="J268" i="13"/>
  <c r="J375" i="13"/>
  <c r="J443" i="13"/>
  <c r="J189" i="13"/>
  <c r="J366" i="13"/>
  <c r="J436" i="13"/>
  <c r="J446" i="13"/>
  <c r="J551" i="13"/>
  <c r="J565" i="13"/>
  <c r="J492" i="13"/>
  <c r="J558" i="13"/>
  <c r="J503" i="13"/>
  <c r="J530" i="13"/>
  <c r="J39" i="13"/>
  <c r="J273" i="13"/>
  <c r="J493" i="13"/>
  <c r="J570" i="13"/>
  <c r="J44" i="13"/>
  <c r="J475" i="13"/>
  <c r="J550" i="13"/>
  <c r="J7" i="13"/>
  <c r="J548" i="13"/>
  <c r="J528" i="13"/>
  <c r="J385" i="13"/>
  <c r="J497" i="13"/>
  <c r="J557" i="13"/>
  <c r="J538" i="13"/>
  <c r="J353" i="13"/>
  <c r="J326" i="13"/>
  <c r="J236" i="13"/>
  <c r="J43" i="13"/>
  <c r="J617" i="13"/>
  <c r="J591" i="13"/>
  <c r="J329" i="13"/>
  <c r="J368" i="13"/>
  <c r="J460" i="13"/>
  <c r="J597" i="13"/>
  <c r="J632" i="13"/>
  <c r="J174" i="13"/>
  <c r="J612" i="13"/>
  <c r="J623" i="13"/>
  <c r="J583" i="13"/>
  <c r="J593" i="13"/>
  <c r="J298" i="13"/>
  <c r="J237" i="13"/>
  <c r="J83" i="13"/>
  <c r="J79" i="13"/>
  <c r="J262" i="13"/>
  <c r="J170" i="13"/>
  <c r="J162" i="13"/>
  <c r="J229" i="13"/>
  <c r="J96" i="13"/>
  <c r="J92" i="13"/>
  <c r="J240" i="13"/>
  <c r="J113" i="13"/>
  <c r="J129" i="13"/>
  <c r="J78" i="13"/>
  <c r="J645" i="13"/>
  <c r="J217" i="13"/>
  <c r="J81" i="13"/>
  <c r="J28" i="13"/>
  <c r="J225" i="13"/>
  <c r="L225" i="13" s="1"/>
  <c r="M225" i="13" s="1"/>
  <c r="N225" i="13" s="1"/>
  <c r="J143" i="13"/>
  <c r="J142" i="13"/>
  <c r="J328" i="13"/>
  <c r="J252" i="13"/>
  <c r="J250" i="13"/>
  <c r="J122" i="13"/>
  <c r="J255" i="13"/>
  <c r="J267" i="13"/>
  <c r="L267" i="13" s="1"/>
  <c r="J90" i="13"/>
  <c r="J310" i="13"/>
  <c r="J300" i="13"/>
  <c r="J151" i="13"/>
  <c r="J322" i="13"/>
  <c r="J390" i="13"/>
  <c r="J444" i="13"/>
  <c r="J347" i="13"/>
  <c r="J430" i="13"/>
  <c r="J477" i="13"/>
  <c r="J284" i="13"/>
  <c r="J381" i="13"/>
  <c r="J447" i="13"/>
  <c r="J308" i="13"/>
  <c r="J433" i="13"/>
  <c r="J292" i="13"/>
  <c r="J377" i="13"/>
  <c r="J445" i="13"/>
  <c r="J207" i="13"/>
  <c r="J382" i="13"/>
  <c r="J448" i="13"/>
  <c r="J451" i="13"/>
  <c r="J553" i="13"/>
  <c r="J168" i="13"/>
  <c r="J504" i="13"/>
  <c r="J569" i="13"/>
  <c r="J204" i="13"/>
  <c r="J532" i="13"/>
  <c r="J47" i="13"/>
  <c r="J325" i="13"/>
  <c r="J502" i="13"/>
  <c r="J55" i="13"/>
  <c r="J293" i="13"/>
  <c r="J490" i="13"/>
  <c r="J581" i="13"/>
  <c r="J309" i="13"/>
  <c r="J552" i="13"/>
  <c r="J544" i="13"/>
  <c r="J415" i="13"/>
  <c r="J500" i="13"/>
  <c r="J578" i="13"/>
  <c r="J561" i="13"/>
  <c r="L561" i="13" s="1"/>
  <c r="M561" i="13" s="1"/>
  <c r="N561" i="13" s="1"/>
  <c r="J280" i="13"/>
  <c r="J580" i="13"/>
  <c r="J358" i="13"/>
  <c r="L358" i="13" s="1"/>
  <c r="J345" i="13"/>
  <c r="L345" i="13" s="1"/>
  <c r="M345" i="13" s="1"/>
  <c r="N345" i="13" s="1"/>
  <c r="J585" i="13"/>
  <c r="J540" i="13"/>
  <c r="J279" i="13"/>
  <c r="J539" i="13"/>
  <c r="J312" i="13"/>
  <c r="J512" i="13"/>
  <c r="J634" i="13"/>
  <c r="J22" i="13"/>
  <c r="L22" i="13" s="1"/>
  <c r="M22" i="13" s="1"/>
  <c r="N22" i="13" s="1"/>
  <c r="J601" i="13"/>
  <c r="J594" i="13"/>
  <c r="J349" i="13"/>
  <c r="J595" i="13"/>
  <c r="J261" i="13"/>
  <c r="J110" i="13"/>
  <c r="J141" i="13"/>
  <c r="J140" i="13"/>
  <c r="J249" i="13"/>
  <c r="J242" i="13"/>
  <c r="J307" i="13"/>
  <c r="J105" i="13"/>
  <c r="J130" i="13"/>
  <c r="J65" i="13"/>
  <c r="J270" i="13"/>
  <c r="J234" i="13"/>
  <c r="J212" i="13"/>
  <c r="J205" i="13"/>
  <c r="J337" i="13"/>
  <c r="J86" i="13"/>
  <c r="J226" i="13"/>
  <c r="J369" i="13"/>
  <c r="J245" i="13"/>
  <c r="J135" i="13"/>
  <c r="J134" i="13"/>
  <c r="J163" i="13"/>
  <c r="J178" i="13"/>
  <c r="J85" i="13"/>
  <c r="J599" i="13"/>
  <c r="J99" i="13"/>
  <c r="J149" i="13"/>
  <c r="J127" i="13"/>
  <c r="J157" i="13"/>
  <c r="L157" i="13" s="1"/>
  <c r="M157" i="13" s="1"/>
  <c r="N157" i="13" s="1"/>
  <c r="J332" i="13"/>
  <c r="J404" i="13"/>
  <c r="J456" i="13"/>
  <c r="J351" i="13"/>
  <c r="J435" i="13"/>
  <c r="J483" i="13"/>
  <c r="J327" i="13"/>
  <c r="J386" i="13"/>
  <c r="J459" i="13"/>
  <c r="J324" i="13"/>
  <c r="J438" i="13"/>
  <c r="J301" i="13"/>
  <c r="J398" i="13"/>
  <c r="J450" i="13"/>
  <c r="J276" i="13"/>
  <c r="J387" i="13"/>
  <c r="J472" i="13"/>
  <c r="J467" i="13"/>
  <c r="J31" i="13"/>
  <c r="J175" i="13"/>
  <c r="J510" i="13"/>
  <c r="J54" i="13"/>
  <c r="J318" i="13"/>
  <c r="J543" i="13"/>
  <c r="J62" i="13"/>
  <c r="J373" i="13"/>
  <c r="J505" i="13"/>
  <c r="J12" i="13"/>
  <c r="J350" i="13"/>
  <c r="J496" i="13"/>
  <c r="J26" i="13"/>
  <c r="J582" i="13"/>
  <c r="J574" i="13"/>
  <c r="J18" i="13"/>
  <c r="J420" i="13"/>
  <c r="J506" i="13"/>
  <c r="J586" i="13"/>
  <c r="J36" i="13"/>
  <c r="J296" i="13"/>
  <c r="J529" i="13"/>
  <c r="J640" i="13"/>
  <c r="J148" i="13"/>
  <c r="J525" i="13"/>
  <c r="J338" i="13"/>
  <c r="J320" i="13"/>
  <c r="J340" i="13"/>
  <c r="J287" i="13"/>
  <c r="J625" i="13"/>
  <c r="J641" i="13"/>
  <c r="J560" i="13"/>
  <c r="J603" i="13"/>
  <c r="J607" i="13"/>
  <c r="J271" i="13"/>
  <c r="J613" i="13"/>
  <c r="J244" i="13"/>
  <c r="J109" i="13"/>
  <c r="J133" i="13"/>
  <c r="L133" i="13" s="1"/>
  <c r="M133" i="13" s="1"/>
  <c r="N133" i="13" s="1"/>
  <c r="J132" i="13"/>
  <c r="J275" i="13"/>
  <c r="J210" i="13"/>
  <c r="J239" i="13"/>
  <c r="J77" i="13"/>
  <c r="J98" i="13"/>
  <c r="J45" i="13"/>
  <c r="J223" i="13"/>
  <c r="L223" i="13" s="1"/>
  <c r="M223" i="13" s="1"/>
  <c r="N223" i="13" s="1"/>
  <c r="J193" i="13"/>
  <c r="J215" i="13"/>
  <c r="J131" i="13"/>
  <c r="J577" i="13"/>
  <c r="J220" i="13"/>
  <c r="J203" i="13"/>
  <c r="J596" i="13"/>
  <c r="J213" i="13"/>
  <c r="J112" i="13"/>
  <c r="J108" i="13"/>
  <c r="J323" i="13"/>
  <c r="J164" i="13"/>
  <c r="L164" i="13" s="1"/>
  <c r="M164" i="13" s="1"/>
  <c r="N164" i="13" s="1"/>
  <c r="J89" i="13"/>
  <c r="J144" i="13"/>
  <c r="J243" i="13"/>
  <c r="J76" i="13"/>
  <c r="J208" i="13"/>
  <c r="J146" i="13"/>
  <c r="J181" i="13"/>
  <c r="J335" i="13"/>
  <c r="J411" i="13"/>
  <c r="J176" i="13"/>
  <c r="L176" i="13" s="1"/>
  <c r="M176" i="13" s="1"/>
  <c r="N176" i="13" s="1"/>
  <c r="J374" i="13"/>
  <c r="J442" i="13"/>
  <c r="J486" i="13"/>
  <c r="J330" i="13"/>
  <c r="J400" i="13"/>
  <c r="J468" i="13"/>
  <c r="L468" i="13" s="1"/>
  <c r="M468" i="13" s="1"/>
  <c r="N468" i="13" s="1"/>
  <c r="J384" i="13"/>
  <c r="J452" i="13"/>
  <c r="J317" i="13"/>
  <c r="J403" i="13"/>
  <c r="J455" i="13"/>
  <c r="J285" i="13"/>
  <c r="J389" i="13"/>
  <c r="J334" i="13"/>
  <c r="J481" i="13"/>
  <c r="J38" i="13"/>
  <c r="J392" i="13"/>
  <c r="L392" i="13" s="1"/>
  <c r="M392" i="13" s="1"/>
  <c r="N392" i="13" s="1"/>
  <c r="J520" i="13"/>
  <c r="J60" i="13"/>
  <c r="J342" i="13"/>
  <c r="J556" i="13"/>
  <c r="J11" i="13"/>
  <c r="J378" i="13"/>
  <c r="J507" i="13"/>
  <c r="J24" i="13"/>
  <c r="J394" i="13"/>
  <c r="J499" i="13"/>
  <c r="J33" i="13"/>
  <c r="J200" i="13"/>
  <c r="J42" i="13"/>
  <c r="J269" i="13"/>
  <c r="J476" i="13"/>
  <c r="J514" i="13"/>
  <c r="J30" i="13"/>
  <c r="L30" i="13" s="1"/>
  <c r="M30" i="13" s="1"/>
  <c r="N30" i="13" s="1"/>
  <c r="J646" i="13"/>
  <c r="J341" i="13"/>
  <c r="J568" i="13"/>
  <c r="J638" i="13"/>
  <c r="J272" i="13"/>
  <c r="J619" i="13"/>
  <c r="J59" i="13"/>
  <c r="J311" i="13"/>
  <c r="J571" i="13"/>
  <c r="J609" i="13"/>
  <c r="J602" i="13"/>
  <c r="L602" i="13" s="1"/>
  <c r="M602" i="13" s="1"/>
  <c r="N602" i="13" s="1"/>
  <c r="J263" i="13"/>
  <c r="J29" i="13"/>
  <c r="J616" i="13"/>
  <c r="J537" i="13"/>
  <c r="J622" i="13"/>
  <c r="J297" i="13"/>
  <c r="J182" i="13"/>
  <c r="J196" i="13"/>
  <c r="J104" i="13"/>
  <c r="J100" i="13"/>
  <c r="J227" i="13"/>
  <c r="J156" i="13"/>
  <c r="L156" i="13" s="1"/>
  <c r="J247" i="13"/>
  <c r="J145" i="13"/>
  <c r="J66" i="13"/>
  <c r="J608" i="13"/>
  <c r="J258" i="13"/>
  <c r="J169" i="13"/>
  <c r="J224" i="13"/>
  <c r="J117" i="13"/>
  <c r="J80" i="13"/>
  <c r="J465" i="13"/>
  <c r="J428" i="13"/>
  <c r="J199" i="13"/>
  <c r="J184" i="13"/>
  <c r="J441" i="13"/>
  <c r="J549" i="13"/>
  <c r="J155" i="13"/>
  <c r="J191" i="13"/>
  <c r="J343" i="13"/>
  <c r="J413" i="13"/>
  <c r="J187" i="13"/>
  <c r="J388" i="13"/>
  <c r="J449" i="13"/>
  <c r="J152" i="13"/>
  <c r="J355" i="13"/>
  <c r="J407" i="13"/>
  <c r="J474" i="13"/>
  <c r="J391" i="13"/>
  <c r="J463" i="13"/>
  <c r="L463" i="13" s="1"/>
  <c r="M463" i="13" s="1"/>
  <c r="N463" i="13" s="1"/>
  <c r="J331" i="13"/>
  <c r="J405" i="13"/>
  <c r="J457" i="13"/>
  <c r="J305" i="13"/>
  <c r="J396" i="13"/>
  <c r="J401" i="13"/>
  <c r="J485" i="13"/>
  <c r="J46" i="13"/>
  <c r="J432" i="13"/>
  <c r="J523" i="13"/>
  <c r="J10" i="13"/>
  <c r="J367" i="13"/>
  <c r="J566" i="13"/>
  <c r="J23" i="13"/>
  <c r="J408" i="13"/>
  <c r="J513" i="13"/>
  <c r="J180" i="13"/>
  <c r="J429" i="13"/>
  <c r="J516" i="13"/>
  <c r="J40" i="13"/>
  <c r="J399" i="13"/>
  <c r="J50" i="13"/>
  <c r="J289" i="13"/>
  <c r="J480" i="13"/>
  <c r="J517" i="13"/>
  <c r="J58" i="13"/>
  <c r="L58" i="13" s="1"/>
  <c r="M58" i="13" s="1"/>
  <c r="N58" i="13" s="1"/>
  <c r="J637" i="13"/>
  <c r="J319" i="13"/>
  <c r="J219" i="13"/>
  <c r="J629" i="13"/>
  <c r="J288" i="13"/>
  <c r="J600" i="13"/>
  <c r="J630" i="13"/>
  <c r="J576" i="13"/>
  <c r="J564" i="13"/>
  <c r="J572" i="13"/>
  <c r="J615" i="13"/>
  <c r="J304" i="13"/>
  <c r="J627" i="13"/>
  <c r="J584" i="13"/>
  <c r="J508" i="13"/>
  <c r="J590" i="13"/>
  <c r="J299" i="13"/>
  <c r="J257" i="13"/>
  <c r="L257" i="13" s="1"/>
  <c r="J177" i="13"/>
  <c r="J72" i="13"/>
  <c r="J68" i="13"/>
  <c r="J241" i="13"/>
  <c r="J126" i="13"/>
  <c r="J256" i="13"/>
  <c r="J107" i="13"/>
  <c r="J103" i="13"/>
  <c r="J620" i="13"/>
  <c r="J216" i="13"/>
  <c r="J121" i="13"/>
  <c r="J232" i="13"/>
  <c r="J67" i="13"/>
  <c r="J281" i="13"/>
  <c r="L281" i="13" s="1"/>
  <c r="M281" i="13" s="1"/>
  <c r="N281" i="13" s="1"/>
  <c r="J209" i="13"/>
  <c r="J185" i="13"/>
  <c r="J291" i="13"/>
  <c r="J73" i="13"/>
  <c r="J114" i="13"/>
  <c r="J13" i="13"/>
  <c r="L13" i="13" s="1"/>
  <c r="M13" i="13" s="1"/>
  <c r="N13" i="13" s="1"/>
  <c r="J136" i="13"/>
  <c r="J116" i="13"/>
  <c r="J248" i="13"/>
  <c r="J161" i="13"/>
  <c r="J82" i="13"/>
  <c r="J57" i="13"/>
  <c r="J218" i="13"/>
  <c r="J172" i="13"/>
  <c r="J160" i="13"/>
  <c r="J201" i="13"/>
  <c r="L201" i="13" s="1"/>
  <c r="M201" i="13" s="1"/>
  <c r="N201" i="13" s="1"/>
  <c r="J354" i="13"/>
  <c r="J418" i="13"/>
  <c r="J197" i="13"/>
  <c r="J395" i="13"/>
  <c r="J454" i="13"/>
  <c r="J165" i="13"/>
  <c r="J359" i="13"/>
  <c r="J409" i="13"/>
  <c r="J159" i="13"/>
  <c r="J393" i="13"/>
  <c r="J487" i="13"/>
  <c r="J344" i="13"/>
  <c r="J412" i="13"/>
  <c r="J466" i="13"/>
  <c r="J313" i="13"/>
  <c r="J410" i="13"/>
  <c r="J406" i="13"/>
  <c r="J495" i="13"/>
  <c r="J52" i="13"/>
  <c r="J473" i="13"/>
  <c r="J535" i="13"/>
  <c r="J20" i="13"/>
  <c r="J482" i="13"/>
  <c r="J573" i="13"/>
  <c r="L573" i="13" s="1"/>
  <c r="J511" i="13"/>
  <c r="J453" i="13"/>
  <c r="J521" i="13"/>
  <c r="L521" i="13" s="1"/>
  <c r="M521" i="13" s="1"/>
  <c r="N521" i="13" s="1"/>
  <c r="J488" i="13"/>
  <c r="J434" i="13"/>
  <c r="J524" i="13"/>
  <c r="L524" i="13" s="1"/>
  <c r="M524" i="13" s="1"/>
  <c r="N524" i="13" s="1"/>
  <c r="J48" i="13"/>
  <c r="J470" i="13"/>
  <c r="L470" i="13" s="1"/>
  <c r="J56" i="13"/>
  <c r="J302" i="13"/>
  <c r="J484" i="13"/>
  <c r="J519" i="13"/>
  <c r="J64" i="13"/>
  <c r="J644" i="13"/>
  <c r="J626" i="13"/>
  <c r="J370" i="13"/>
  <c r="J636" i="13"/>
  <c r="L636" i="13" s="1"/>
  <c r="J333" i="13"/>
  <c r="J605" i="13"/>
  <c r="L605" i="13" s="1"/>
  <c r="M605" i="13" s="1"/>
  <c r="N605" i="13" s="1"/>
  <c r="J357" i="13"/>
  <c r="J606" i="13"/>
  <c r="J264" i="13"/>
  <c r="L264" i="13" s="1"/>
  <c r="M264" i="13" s="1"/>
  <c r="N264" i="13" s="1"/>
  <c r="J611" i="13"/>
  <c r="J336" i="13"/>
  <c r="J562" i="13"/>
  <c r="L562" i="13" s="1"/>
  <c r="M562" i="13" s="1"/>
  <c r="N562" i="13" s="1"/>
  <c r="J361" i="13"/>
  <c r="J621" i="13"/>
  <c r="J639" i="13"/>
  <c r="J559" i="13"/>
  <c r="J254" i="13"/>
  <c r="J260" i="13"/>
  <c r="J153" i="13"/>
  <c r="J106" i="13"/>
  <c r="L106" i="13" s="1"/>
  <c r="J53" i="13"/>
  <c r="J230" i="13"/>
  <c r="J49" i="13"/>
  <c r="J190" i="13"/>
  <c r="J75" i="13"/>
  <c r="J71" i="13"/>
  <c r="J101" i="13"/>
  <c r="J118" i="13"/>
  <c r="J41" i="13"/>
  <c r="L41" i="13" s="1"/>
  <c r="M41" i="13" s="1"/>
  <c r="N41" i="13" s="1"/>
  <c r="J166" i="13"/>
  <c r="J137" i="13"/>
  <c r="L137" i="13" s="1"/>
  <c r="M137" i="13" s="1"/>
  <c r="N137" i="13" s="1"/>
  <c r="J315" i="13"/>
  <c r="J246" i="13"/>
  <c r="J253" i="13"/>
  <c r="J125" i="13"/>
  <c r="J61" i="13"/>
  <c r="J27" i="13"/>
  <c r="J425" i="13"/>
  <c r="J372" i="13"/>
  <c r="J419" i="13"/>
  <c r="J431" i="13"/>
  <c r="J356" i="13"/>
  <c r="J501" i="13"/>
  <c r="J461" i="13"/>
  <c r="J167" i="13"/>
  <c r="J277" i="13"/>
  <c r="J364" i="13"/>
  <c r="J423" i="13"/>
  <c r="J290" i="13"/>
  <c r="J397" i="13"/>
  <c r="J462" i="13"/>
  <c r="J192" i="13"/>
  <c r="J362" i="13"/>
  <c r="J421" i="13"/>
  <c r="J183" i="13"/>
  <c r="J414" i="13"/>
  <c r="J173" i="13"/>
  <c r="J352" i="13"/>
  <c r="J424" i="13"/>
  <c r="L424" i="13" s="1"/>
  <c r="M424" i="13" s="1"/>
  <c r="N424" i="13" s="1"/>
  <c r="J469" i="13"/>
  <c r="J321" i="13"/>
  <c r="J417" i="13"/>
  <c r="J427" i="13"/>
  <c r="J498" i="13"/>
  <c r="J9" i="13"/>
  <c r="J478" i="13"/>
  <c r="J547" i="13"/>
  <c r="L547" i="13" s="1"/>
  <c r="M547" i="13" s="1"/>
  <c r="N547" i="13" s="1"/>
  <c r="J195" i="13"/>
  <c r="J515" i="13"/>
  <c r="J25" i="13"/>
  <c r="J531" i="13"/>
  <c r="J458" i="13"/>
  <c r="J545" i="13"/>
  <c r="J526" i="13"/>
  <c r="J439" i="13"/>
  <c r="J527" i="13"/>
  <c r="J63" i="13"/>
  <c r="J522" i="13"/>
  <c r="L522" i="13" s="1"/>
  <c r="M522" i="13" s="1"/>
  <c r="N522" i="13" s="1"/>
  <c r="J16" i="13"/>
  <c r="J339" i="13"/>
  <c r="L339" i="13" s="1"/>
  <c r="M339" i="13" s="1"/>
  <c r="N339" i="13" s="1"/>
  <c r="J491" i="13"/>
  <c r="J546" i="13"/>
  <c r="J17" i="13"/>
  <c r="J51" i="13"/>
  <c r="J614" i="13"/>
  <c r="J294" i="13"/>
  <c r="J575" i="13"/>
  <c r="J303" i="13"/>
  <c r="J604" i="13"/>
  <c r="J628" i="13"/>
  <c r="J259" i="13"/>
  <c r="J642" i="13"/>
  <c r="J563" i="13"/>
  <c r="J567" i="13"/>
  <c r="J624" i="13"/>
  <c r="J633" i="13"/>
  <c r="J589" i="13"/>
  <c r="J14" i="13"/>
  <c r="J631" i="13"/>
  <c r="J69" i="13"/>
  <c r="J211" i="13"/>
  <c r="J93" i="13"/>
  <c r="J74" i="13"/>
  <c r="J265" i="13"/>
  <c r="J150" i="13"/>
  <c r="L150" i="13" s="1"/>
  <c r="M150" i="13" s="1"/>
  <c r="N150" i="13" s="1"/>
  <c r="J228" i="13"/>
  <c r="J154" i="13"/>
  <c r="L154" i="13" s="1"/>
  <c r="J139" i="13"/>
  <c r="J138" i="13"/>
  <c r="L138" i="13" s="1"/>
  <c r="M138" i="13" s="1"/>
  <c r="N138" i="13" s="1"/>
  <c r="J360" i="13"/>
  <c r="J222" i="13"/>
  <c r="J618" i="13"/>
  <c r="J70" i="13"/>
  <c r="J120" i="13"/>
  <c r="J179" i="13"/>
  <c r="J214" i="13"/>
  <c r="J94" i="13"/>
  <c r="J97" i="13"/>
  <c r="J123" i="13"/>
  <c r="J119" i="13"/>
  <c r="J238" i="13"/>
  <c r="J348" i="13"/>
  <c r="J95" i="13"/>
  <c r="J402" i="13"/>
  <c r="J206" i="13"/>
  <c r="J188" i="13"/>
  <c r="J363" i="13"/>
  <c r="J422" i="13"/>
  <c r="J19" i="13"/>
  <c r="J479" i="13"/>
  <c r="J380" i="13"/>
  <c r="J588" i="13"/>
  <c r="J295" i="13"/>
  <c r="J231" i="13"/>
  <c r="J282" i="13"/>
  <c r="J87" i="13"/>
  <c r="J314" i="13"/>
  <c r="J128" i="13"/>
  <c r="J158" i="13"/>
  <c r="J233" i="13"/>
  <c r="J91" i="13"/>
  <c r="J554" i="13"/>
  <c r="L554" i="13" s="1"/>
  <c r="M554" i="13" s="1"/>
  <c r="N554" i="13" s="1"/>
  <c r="J494" i="13"/>
  <c r="J610" i="13"/>
  <c r="J541" i="13"/>
  <c r="J198" i="13"/>
  <c r="J221" i="13"/>
  <c r="J587" i="13"/>
  <c r="J365" i="13"/>
  <c r="J84" i="13"/>
  <c r="J124" i="13"/>
  <c r="J509" i="13"/>
  <c r="L509" i="13" s="1"/>
  <c r="M509" i="13" s="1"/>
  <c r="N509" i="13" s="1"/>
  <c r="J286" i="13"/>
  <c r="J542" i="13"/>
  <c r="J555" i="13"/>
  <c r="J635" i="13"/>
  <c r="J21" i="13"/>
  <c r="J235" i="13"/>
  <c r="J88" i="13"/>
  <c r="J37" i="13"/>
  <c r="J102" i="13"/>
  <c r="J346" i="13"/>
  <c r="J592" i="13"/>
  <c r="J283" i="13"/>
  <c r="L283" i="13" s="1"/>
  <c r="M283" i="13" s="1"/>
  <c r="N283" i="13" s="1"/>
  <c r="J111" i="13"/>
  <c r="J376" i="13"/>
  <c r="J464" i="13"/>
  <c r="J371" i="13"/>
  <c r="J251" i="13"/>
  <c r="J266" i="13"/>
  <c r="J8" i="13"/>
  <c r="J489" i="13"/>
  <c r="J536" i="13"/>
  <c r="L536" i="13" s="1"/>
  <c r="M536" i="13" s="1"/>
  <c r="N536" i="13" s="1"/>
  <c r="J579" i="13"/>
  <c r="J6" i="13"/>
  <c r="J186" i="13"/>
  <c r="L186" i="13" s="1"/>
  <c r="M186" i="13" s="1"/>
  <c r="N186" i="13" s="1"/>
  <c r="J35" i="13"/>
  <c r="J194" i="13"/>
  <c r="J518" i="13"/>
  <c r="J15" i="13"/>
  <c r="J533" i="13"/>
  <c r="L533" i="13" s="1"/>
  <c r="M533" i="13" s="1"/>
  <c r="N533" i="13" s="1"/>
  <c r="J34" i="13"/>
  <c r="J643" i="13"/>
  <c r="L643" i="13" s="1"/>
  <c r="M643" i="13" s="1"/>
  <c r="N643" i="13" s="1"/>
  <c r="J32" i="13"/>
  <c r="J534" i="13"/>
  <c r="J278" i="13"/>
  <c r="J115" i="13"/>
  <c r="J598" i="13"/>
  <c r="K390" i="13"/>
  <c r="K409" i="13"/>
  <c r="K416" i="13"/>
  <c r="K343" i="13"/>
  <c r="J147" i="13"/>
  <c r="L438" i="13"/>
  <c r="M438" i="13" s="1"/>
  <c r="N438" i="13" s="1"/>
  <c r="K381" i="13"/>
  <c r="L381" i="13" s="1"/>
  <c r="M381" i="13" s="1"/>
  <c r="N381" i="13" s="1"/>
  <c r="K388" i="13"/>
  <c r="K277" i="13"/>
  <c r="J306" i="13"/>
  <c r="K419" i="13"/>
  <c r="K379" i="13"/>
  <c r="K374" i="13"/>
  <c r="K458" i="13"/>
  <c r="J171" i="13"/>
  <c r="K449" i="13"/>
  <c r="K423" i="13"/>
  <c r="K273" i="13"/>
  <c r="L273" i="13" s="1"/>
  <c r="M273" i="13" s="1"/>
  <c r="N273" i="13" s="1"/>
  <c r="K148" i="13"/>
  <c r="L148" i="13" s="1"/>
  <c r="M148" i="13" s="1"/>
  <c r="N148" i="13" s="1"/>
  <c r="K399" i="13"/>
  <c r="K303" i="13"/>
  <c r="K411" i="13"/>
  <c r="K287" i="13"/>
  <c r="K395" i="13"/>
  <c r="K454" i="13"/>
  <c r="K333" i="13"/>
  <c r="L333" i="13" s="1"/>
  <c r="M333" i="13" s="1"/>
  <c r="N333" i="13" s="1"/>
  <c r="K386" i="13"/>
  <c r="K459" i="13"/>
  <c r="K391" i="13"/>
  <c r="K268" i="13"/>
  <c r="K363" i="13"/>
  <c r="K431" i="13"/>
  <c r="K353" i="13"/>
  <c r="K575" i="13"/>
  <c r="K329" i="13"/>
  <c r="K579" i="13"/>
  <c r="K361" i="13"/>
  <c r="K55" i="13"/>
  <c r="K33" i="13"/>
  <c r="K408" i="13"/>
  <c r="L408" i="13" s="1"/>
  <c r="M408" i="13" s="1"/>
  <c r="N408" i="13" s="1"/>
  <c r="K357" i="13"/>
  <c r="K567" i="13"/>
  <c r="K555" i="13"/>
  <c r="K36" i="13"/>
  <c r="K516" i="13"/>
  <c r="K478" i="13"/>
  <c r="K525" i="13"/>
  <c r="K599" i="13"/>
  <c r="K286" i="13"/>
  <c r="K152" i="13"/>
  <c r="K219" i="13"/>
  <c r="K496" i="13"/>
  <c r="K472" i="13"/>
  <c r="K588" i="13"/>
  <c r="K512" i="13"/>
  <c r="K485" i="13"/>
  <c r="L485" i="13" s="1"/>
  <c r="K515" i="13"/>
  <c r="K483" i="13"/>
  <c r="K629" i="13"/>
  <c r="K539" i="13"/>
  <c r="L539" i="13" s="1"/>
  <c r="K189" i="13"/>
  <c r="L189" i="13" s="1"/>
  <c r="M189" i="13" s="1"/>
  <c r="N189" i="13" s="1"/>
  <c r="K165" i="13"/>
  <c r="K628" i="13"/>
  <c r="K57" i="13"/>
  <c r="K510" i="13"/>
  <c r="K270" i="13"/>
  <c r="K635" i="13"/>
  <c r="K350" i="13"/>
  <c r="K200" i="13"/>
  <c r="K172" i="13"/>
  <c r="K634" i="13"/>
  <c r="K294" i="13"/>
  <c r="K170" i="13"/>
  <c r="K192" i="13"/>
  <c r="K260" i="13"/>
  <c r="K115" i="13"/>
  <c r="K111" i="13"/>
  <c r="K195" i="13"/>
  <c r="K275" i="13"/>
  <c r="K514" i="13"/>
  <c r="K235" i="13"/>
  <c r="K102" i="13"/>
  <c r="K128" i="13"/>
  <c r="K124" i="13"/>
  <c r="K259" i="13"/>
  <c r="K216" i="13"/>
  <c r="K559" i="13"/>
  <c r="K70" i="13"/>
  <c r="K88" i="13"/>
  <c r="K84" i="13"/>
  <c r="K315" i="13"/>
  <c r="K214" i="13"/>
  <c r="K73" i="13"/>
  <c r="K245" i="13"/>
  <c r="K213" i="13"/>
  <c r="K24" i="13"/>
  <c r="K108" i="13"/>
  <c r="L108" i="13" s="1"/>
  <c r="K7" i="13"/>
  <c r="L7" i="13" s="1"/>
  <c r="M7" i="13" s="1"/>
  <c r="N7" i="13" s="1"/>
  <c r="K81" i="13"/>
  <c r="K8" i="13"/>
  <c r="K269" i="13"/>
  <c r="K406" i="13"/>
  <c r="K319" i="13"/>
  <c r="K413" i="13"/>
  <c r="L413" i="13" s="1"/>
  <c r="M413" i="13" s="1"/>
  <c r="N413" i="13" s="1"/>
  <c r="K300" i="13"/>
  <c r="K397" i="13"/>
  <c r="K206" i="13"/>
  <c r="K341" i="13"/>
  <c r="K400" i="13"/>
  <c r="K147" i="13"/>
  <c r="K393" i="13"/>
  <c r="K272" i="13"/>
  <c r="K375" i="13"/>
  <c r="K443" i="13"/>
  <c r="K371" i="13"/>
  <c r="K582" i="13"/>
  <c r="K387" i="13"/>
  <c r="K587" i="13"/>
  <c r="K382" i="13"/>
  <c r="K380" i="13"/>
  <c r="K40" i="13"/>
  <c r="K453" i="13"/>
  <c r="K389" i="13"/>
  <c r="K581" i="13"/>
  <c r="K578" i="13"/>
  <c r="K44" i="13"/>
  <c r="K38" i="13"/>
  <c r="K188" i="13"/>
  <c r="K595" i="13"/>
  <c r="L595" i="13" s="1"/>
  <c r="K338" i="13"/>
  <c r="K45" i="13"/>
  <c r="K168" i="13"/>
  <c r="K236" i="13"/>
  <c r="K495" i="13"/>
  <c r="K207" i="13"/>
  <c r="K617" i="13"/>
  <c r="L617" i="13" s="1"/>
  <c r="M617" i="13" s="1"/>
  <c r="N617" i="13" s="1"/>
  <c r="K604" i="13"/>
  <c r="K497" i="13"/>
  <c r="K523" i="13"/>
  <c r="K205" i="13"/>
  <c r="K174" i="13"/>
  <c r="K487" i="13"/>
  <c r="K352" i="13"/>
  <c r="K609" i="13"/>
  <c r="L609" i="13" s="1"/>
  <c r="M609" i="13" s="1"/>
  <c r="N609" i="13" s="1"/>
  <c r="K597" i="13"/>
  <c r="K519" i="13"/>
  <c r="K479" i="13"/>
  <c r="K471" i="13"/>
  <c r="K224" i="13"/>
  <c r="K54" i="13"/>
  <c r="K484" i="13"/>
  <c r="K153" i="13"/>
  <c r="K621" i="13"/>
  <c r="K208" i="13"/>
  <c r="L208" i="13" s="1"/>
  <c r="K250" i="13"/>
  <c r="K297" i="13"/>
  <c r="K211" i="13"/>
  <c r="K83" i="13"/>
  <c r="K79" i="13"/>
  <c r="L79" i="13" s="1"/>
  <c r="M79" i="13" s="1"/>
  <c r="N79" i="13" s="1"/>
  <c r="K462" i="13"/>
  <c r="K227" i="13"/>
  <c r="K502" i="13"/>
  <c r="K307" i="13"/>
  <c r="L307" i="13" s="1"/>
  <c r="M307" i="13" s="1"/>
  <c r="N307" i="13" s="1"/>
  <c r="K229" i="13"/>
  <c r="K96" i="13"/>
  <c r="K92" i="13"/>
  <c r="K101" i="13"/>
  <c r="K118" i="13"/>
  <c r="K326" i="13"/>
  <c r="K221" i="13"/>
  <c r="K122" i="13"/>
  <c r="K534" i="13"/>
  <c r="K163" i="13"/>
  <c r="K178" i="13"/>
  <c r="K125" i="13"/>
  <c r="K123" i="13"/>
  <c r="K91" i="13"/>
  <c r="K16" i="13"/>
  <c r="K23" i="13"/>
  <c r="K295" i="13"/>
  <c r="K114" i="13"/>
  <c r="K18" i="13"/>
  <c r="K82" i="13"/>
  <c r="K158" i="13"/>
  <c r="K293" i="13"/>
  <c r="L293" i="13" s="1"/>
  <c r="K420" i="13"/>
  <c r="L420" i="13" s="1"/>
  <c r="M420" i="13" s="1"/>
  <c r="N420" i="13" s="1"/>
  <c r="K335" i="13"/>
  <c r="K418" i="13"/>
  <c r="K316" i="13"/>
  <c r="K402" i="13"/>
  <c r="K271" i="13"/>
  <c r="K355" i="13"/>
  <c r="K407" i="13"/>
  <c r="K288" i="13"/>
  <c r="K414" i="13"/>
  <c r="K280" i="13"/>
  <c r="K377" i="13"/>
  <c r="L377" i="13" s="1"/>
  <c r="M377" i="13" s="1"/>
  <c r="N377" i="13" s="1"/>
  <c r="K445" i="13"/>
  <c r="L445" i="13" s="1"/>
  <c r="M445" i="13" s="1"/>
  <c r="N445" i="13" s="1"/>
  <c r="K396" i="13"/>
  <c r="K60" i="13"/>
  <c r="L60" i="13" s="1"/>
  <c r="K401" i="13"/>
  <c r="K25" i="13"/>
  <c r="K417" i="13"/>
  <c r="K448" i="13"/>
  <c r="K48" i="13"/>
  <c r="K545" i="13"/>
  <c r="K394" i="13"/>
  <c r="K29" i="13"/>
  <c r="K321" i="13"/>
  <c r="K51" i="13"/>
  <c r="K493" i="13"/>
  <c r="L493" i="13" s="1"/>
  <c r="K362" i="13"/>
  <c r="K608" i="13"/>
  <c r="K531" i="13"/>
  <c r="K530" i="13"/>
  <c r="K155" i="13"/>
  <c r="K340" i="13"/>
  <c r="K191" i="13"/>
  <c r="K469" i="13"/>
  <c r="K619" i="13"/>
  <c r="K610" i="13"/>
  <c r="K501" i="13"/>
  <c r="K196" i="13"/>
  <c r="K161" i="13"/>
  <c r="K42" i="13"/>
  <c r="K28" i="13"/>
  <c r="K199" i="13"/>
  <c r="K572" i="13"/>
  <c r="K625" i="13"/>
  <c r="K491" i="13"/>
  <c r="K204" i="13"/>
  <c r="K187" i="13"/>
  <c r="K503" i="13"/>
  <c r="L503" i="13" s="1"/>
  <c r="M503" i="13" s="1"/>
  <c r="N503" i="13" s="1"/>
  <c r="K505" i="13"/>
  <c r="L505" i="13" s="1"/>
  <c r="K344" i="13"/>
  <c r="L344" i="13" s="1"/>
  <c r="M344" i="13" s="1"/>
  <c r="N344" i="13" s="1"/>
  <c r="K612" i="13"/>
  <c r="L612" i="13" s="1"/>
  <c r="M612" i="13" s="1"/>
  <c r="N612" i="13" s="1"/>
  <c r="K589" i="13"/>
  <c r="K323" i="13"/>
  <c r="K218" i="13"/>
  <c r="K299" i="13"/>
  <c r="L299" i="13" s="1"/>
  <c r="K190" i="13"/>
  <c r="L190" i="13" s="1"/>
  <c r="M190" i="13" s="1"/>
  <c r="N190" i="13" s="1"/>
  <c r="K141" i="13"/>
  <c r="K140" i="13"/>
  <c r="K529" i="13"/>
  <c r="K241" i="13"/>
  <c r="K313" i="13"/>
  <c r="K239" i="13"/>
  <c r="K105" i="13"/>
  <c r="L105" i="13" s="1"/>
  <c r="M105" i="13" s="1"/>
  <c r="N105" i="13" s="1"/>
  <c r="K130" i="13"/>
  <c r="K65" i="13"/>
  <c r="K460" i="13"/>
  <c r="K222" i="13"/>
  <c r="K370" i="13"/>
  <c r="K78" i="13"/>
  <c r="K90" i="13"/>
  <c r="L90" i="13" s="1"/>
  <c r="M90" i="13" s="1"/>
  <c r="N90" i="13" s="1"/>
  <c r="K318" i="13"/>
  <c r="L318" i="13" s="1"/>
  <c r="M318" i="13" s="1"/>
  <c r="N318" i="13" s="1"/>
  <c r="K217" i="13"/>
  <c r="K367" i="13"/>
  <c r="L367" i="13" s="1"/>
  <c r="M367" i="13" s="1"/>
  <c r="N367" i="13" s="1"/>
  <c r="K446" i="13"/>
  <c r="L446" i="13" s="1"/>
  <c r="M446" i="13" s="1"/>
  <c r="N446" i="13" s="1"/>
  <c r="K376" i="13"/>
  <c r="K425" i="13"/>
  <c r="K351" i="13"/>
  <c r="K430" i="13"/>
  <c r="L430" i="13" s="1"/>
  <c r="M430" i="13" s="1"/>
  <c r="N430" i="13" s="1"/>
  <c r="K304" i="13"/>
  <c r="L304" i="13" s="1"/>
  <c r="K369" i="13"/>
  <c r="K421" i="13"/>
  <c r="K308" i="13"/>
  <c r="K426" i="13"/>
  <c r="L426" i="13" s="1"/>
  <c r="M426" i="13" s="1"/>
  <c r="N426" i="13" s="1"/>
  <c r="K301" i="13"/>
  <c r="K403" i="13"/>
  <c r="K455" i="13"/>
  <c r="L455" i="13" s="1"/>
  <c r="M455" i="13" s="1"/>
  <c r="N455" i="13" s="1"/>
  <c r="K542" i="13"/>
  <c r="K546" i="13"/>
  <c r="K427" i="13"/>
  <c r="K39" i="13"/>
  <c r="K549" i="13"/>
  <c r="K556" i="13"/>
  <c r="K410" i="13"/>
  <c r="K564" i="13"/>
  <c r="K434" i="13"/>
  <c r="L434" i="13" s="1"/>
  <c r="M434" i="13" s="1"/>
  <c r="N434" i="13" s="1"/>
  <c r="K64" i="13"/>
  <c r="K548" i="13"/>
  <c r="K364" i="13"/>
  <c r="L364" i="13" s="1"/>
  <c r="M364" i="13" s="1"/>
  <c r="N364" i="13" s="1"/>
  <c r="K532" i="13"/>
  <c r="K173" i="13"/>
  <c r="K632" i="13"/>
  <c r="K506" i="13"/>
  <c r="K473" i="13"/>
  <c r="L473" i="13" s="1"/>
  <c r="K639" i="13"/>
  <c r="K528" i="13"/>
  <c r="L528" i="13" s="1"/>
  <c r="K518" i="13"/>
  <c r="K486" i="13"/>
  <c r="L486" i="13" s="1"/>
  <c r="M486" i="13" s="1"/>
  <c r="N486" i="13" s="1"/>
  <c r="K646" i="13"/>
  <c r="K336" i="13"/>
  <c r="K185" i="13"/>
  <c r="K203" i="13"/>
  <c r="L203" i="13" s="1"/>
  <c r="K576" i="13"/>
  <c r="K346" i="13"/>
  <c r="K482" i="13"/>
  <c r="K274" i="13"/>
  <c r="L274" i="13" s="1"/>
  <c r="K563" i="13"/>
  <c r="K615" i="13"/>
  <c r="K464" i="13"/>
  <c r="K184" i="13"/>
  <c r="K159" i="13"/>
  <c r="K517" i="13"/>
  <c r="K354" i="13"/>
  <c r="K368" i="13"/>
  <c r="K603" i="13"/>
  <c r="L603" i="13" s="1"/>
  <c r="M603" i="13" s="1"/>
  <c r="N603" i="13" s="1"/>
  <c r="K594" i="13"/>
  <c r="K248" i="13"/>
  <c r="K89" i="13"/>
  <c r="K69" i="13"/>
  <c r="K237" i="13"/>
  <c r="L237" i="13" s="1"/>
  <c r="M237" i="13" s="1"/>
  <c r="N237" i="13" s="1"/>
  <c r="K104" i="13"/>
  <c r="K100" i="13"/>
  <c r="K231" i="13"/>
  <c r="K194" i="13"/>
  <c r="K622" i="13"/>
  <c r="K279" i="13"/>
  <c r="L279" i="13" s="1"/>
  <c r="K145" i="13"/>
  <c r="L145" i="13" s="1"/>
  <c r="M145" i="13" s="1"/>
  <c r="N145" i="13" s="1"/>
  <c r="K66" i="13"/>
  <c r="L66" i="13" s="1"/>
  <c r="M66" i="13" s="1"/>
  <c r="N66" i="13" s="1"/>
  <c r="K61" i="13"/>
  <c r="K179" i="13"/>
  <c r="K113" i="13"/>
  <c r="L113" i="13" s="1"/>
  <c r="M113" i="13" s="1"/>
  <c r="N113" i="13" s="1"/>
  <c r="K212" i="13"/>
  <c r="K99" i="13"/>
  <c r="K95" i="13"/>
  <c r="K641" i="13"/>
  <c r="K220" i="13"/>
  <c r="K117" i="13"/>
  <c r="K19" i="13"/>
  <c r="K149" i="13"/>
  <c r="K17" i="13"/>
  <c r="K12" i="13"/>
  <c r="K633" i="13"/>
  <c r="L633" i="13" s="1"/>
  <c r="M633" i="13" s="1"/>
  <c r="N633" i="13" s="1"/>
  <c r="K87" i="13"/>
  <c r="K378" i="13"/>
  <c r="K451" i="13"/>
  <c r="K383" i="13"/>
  <c r="L383" i="13" s="1"/>
  <c r="K437" i="13"/>
  <c r="L437" i="13" s="1"/>
  <c r="M437" i="13" s="1"/>
  <c r="N437" i="13" s="1"/>
  <c r="K365" i="13"/>
  <c r="K435" i="13"/>
  <c r="K312" i="13"/>
  <c r="K372" i="13"/>
  <c r="K428" i="13"/>
  <c r="L428" i="13" s="1"/>
  <c r="M428" i="13" s="1"/>
  <c r="N428" i="13" s="1"/>
  <c r="K324" i="13"/>
  <c r="L324" i="13" s="1"/>
  <c r="M324" i="13" s="1"/>
  <c r="N324" i="13" s="1"/>
  <c r="K433" i="13"/>
  <c r="K317" i="13"/>
  <c r="K405" i="13"/>
  <c r="K457" i="13"/>
  <c r="K544" i="13"/>
  <c r="L544" i="13" s="1"/>
  <c r="M544" i="13" s="1"/>
  <c r="N544" i="13" s="1"/>
  <c r="K586" i="13"/>
  <c r="K441" i="13"/>
  <c r="K47" i="13"/>
  <c r="K558" i="13"/>
  <c r="K566" i="13"/>
  <c r="K557" i="13"/>
  <c r="K570" i="13"/>
  <c r="K439" i="13"/>
  <c r="K6" i="13"/>
  <c r="K552" i="13"/>
  <c r="K508" i="13"/>
  <c r="K298" i="13"/>
  <c r="K160" i="13"/>
  <c r="K613" i="13"/>
  <c r="K302" i="13"/>
  <c r="K475" i="13"/>
  <c r="K631" i="13"/>
  <c r="K500" i="13"/>
  <c r="K498" i="13"/>
  <c r="L498" i="13" s="1"/>
  <c r="M498" i="13" s="1"/>
  <c r="N498" i="13" s="1"/>
  <c r="K290" i="13"/>
  <c r="K638" i="13"/>
  <c r="K262" i="13"/>
  <c r="L262" i="13" s="1"/>
  <c r="M262" i="13" s="1"/>
  <c r="N262" i="13" s="1"/>
  <c r="K490" i="13"/>
  <c r="L490" i="13" s="1"/>
  <c r="M490" i="13" s="1"/>
  <c r="N490" i="13" s="1"/>
  <c r="K466" i="13"/>
  <c r="K606" i="13"/>
  <c r="L606" i="13" s="1"/>
  <c r="K541" i="13"/>
  <c r="K520" i="13"/>
  <c r="K477" i="13"/>
  <c r="L477" i="13" s="1"/>
  <c r="K592" i="13"/>
  <c r="K537" i="13"/>
  <c r="K62" i="13"/>
  <c r="K348" i="13"/>
  <c r="K624" i="13"/>
  <c r="K476" i="13"/>
  <c r="K626" i="13"/>
  <c r="K266" i="13"/>
  <c r="K616" i="13"/>
  <c r="K607" i="13"/>
  <c r="K238" i="13"/>
  <c r="K488" i="13"/>
  <c r="L488" i="13" s="1"/>
  <c r="K162" i="13"/>
  <c r="K110" i="13"/>
  <c r="K72" i="13"/>
  <c r="L72" i="13" s="1"/>
  <c r="M72" i="13" s="1"/>
  <c r="N72" i="13" s="1"/>
  <c r="K68" i="13"/>
  <c r="L68" i="13" s="1"/>
  <c r="M68" i="13" s="1"/>
  <c r="N68" i="13" s="1"/>
  <c r="K278" i="13"/>
  <c r="K242" i="13"/>
  <c r="K251" i="13"/>
  <c r="K247" i="13"/>
  <c r="K107" i="13"/>
  <c r="K103" i="13"/>
  <c r="L103" i="13" s="1"/>
  <c r="M103" i="13" s="1"/>
  <c r="N103" i="13" s="1"/>
  <c r="K481" i="13"/>
  <c r="K240" i="13"/>
  <c r="K234" i="13"/>
  <c r="K215" i="13"/>
  <c r="L215" i="13" s="1"/>
  <c r="M215" i="13" s="1"/>
  <c r="N215" i="13" s="1"/>
  <c r="K67" i="13"/>
  <c r="K144" i="13"/>
  <c r="L144" i="13" s="1"/>
  <c r="K328" i="13"/>
  <c r="K255" i="13"/>
  <c r="L255" i="13" s="1"/>
  <c r="M255" i="13" s="1"/>
  <c r="N255" i="13" s="1"/>
  <c r="K94" i="13"/>
  <c r="K11" i="13"/>
  <c r="K202" i="13"/>
  <c r="L202" i="13" s="1"/>
  <c r="K9" i="13"/>
  <c r="K182" i="13"/>
  <c r="L182" i="13" s="1"/>
  <c r="K112" i="13"/>
  <c r="L112" i="13" s="1"/>
  <c r="K76" i="13"/>
  <c r="K385" i="13"/>
  <c r="L385" i="13" s="1"/>
  <c r="M385" i="13" s="1"/>
  <c r="N385" i="13" s="1"/>
  <c r="L119" i="13"/>
  <c r="M119" i="13" s="1"/>
  <c r="N119" i="13" s="1"/>
  <c r="L456" i="13"/>
  <c r="M456" i="13" s="1"/>
  <c r="N456" i="13" s="1"/>
  <c r="L121" i="13"/>
  <c r="L193" i="13"/>
  <c r="M193" i="13" s="1"/>
  <c r="N193" i="13" s="1"/>
  <c r="L571" i="13"/>
  <c r="M571" i="13" s="1"/>
  <c r="N571" i="13" s="1"/>
  <c r="L337" i="13"/>
  <c r="M337" i="13" s="1"/>
  <c r="N337" i="13" s="1"/>
  <c r="L415" i="13"/>
  <c r="L174" i="13"/>
  <c r="M174" i="13" s="1"/>
  <c r="N174" i="13" s="1"/>
  <c r="L627" i="13"/>
  <c r="M627" i="13" s="1"/>
  <c r="N627" i="13" s="1"/>
  <c r="L129" i="13"/>
  <c r="M129" i="13" s="1"/>
  <c r="N129" i="13" s="1"/>
  <c r="L132" i="13"/>
  <c r="M132" i="13" s="1"/>
  <c r="N132" i="13" s="1"/>
  <c r="L422" i="13"/>
  <c r="M422" i="13" s="1"/>
  <c r="N422" i="13" s="1"/>
  <c r="L610" i="13"/>
  <c r="M610" i="13" s="1"/>
  <c r="N610" i="13" s="1"/>
  <c r="L123" i="13" l="1"/>
  <c r="L458" i="13"/>
  <c r="L499" i="13"/>
  <c r="M499" i="13" s="1"/>
  <c r="N499" i="13" s="1"/>
  <c r="L330" i="13"/>
  <c r="M330" i="13" s="1"/>
  <c r="N330" i="13" s="1"/>
  <c r="L374" i="13"/>
  <c r="M374" i="13" s="1"/>
  <c r="N374" i="13" s="1"/>
  <c r="L349" i="13"/>
  <c r="M349" i="13" s="1"/>
  <c r="N349" i="13" s="1"/>
  <c r="L212" i="13"/>
  <c r="M212" i="13" s="1"/>
  <c r="N212" i="13" s="1"/>
  <c r="L92" i="13"/>
  <c r="M92" i="13" s="1"/>
  <c r="N92" i="13" s="1"/>
  <c r="L359" i="13"/>
  <c r="M359" i="13" s="1"/>
  <c r="N359" i="13" s="1"/>
  <c r="L577" i="13"/>
  <c r="M577" i="13" s="1"/>
  <c r="N577" i="13" s="1"/>
  <c r="Q577" i="13" s="1"/>
  <c r="L492" i="13"/>
  <c r="M492" i="13" s="1"/>
  <c r="N492" i="13" s="1"/>
  <c r="L46" i="13"/>
  <c r="M46" i="13" s="1"/>
  <c r="N46" i="13" s="1"/>
  <c r="L623" i="13"/>
  <c r="M623" i="13" s="1"/>
  <c r="N623" i="13" s="1"/>
  <c r="L240" i="13"/>
  <c r="M240" i="13" s="1"/>
  <c r="N240" i="13" s="1"/>
  <c r="L49" i="13"/>
  <c r="M49" i="13" s="1"/>
  <c r="N49" i="13" s="1"/>
  <c r="L161" i="13"/>
  <c r="M161" i="13" s="1"/>
  <c r="N161" i="13" s="1"/>
  <c r="L155" i="13"/>
  <c r="M155" i="13" s="1"/>
  <c r="N155" i="13" s="1"/>
  <c r="L355" i="13"/>
  <c r="M355" i="13" s="1"/>
  <c r="N355" i="13" s="1"/>
  <c r="L24" i="13"/>
  <c r="L514" i="13"/>
  <c r="L598" i="13"/>
  <c r="M598" i="13" s="1"/>
  <c r="N598" i="13" s="1"/>
  <c r="L489" i="13"/>
  <c r="M489" i="13" s="1"/>
  <c r="N489" i="13" s="1"/>
  <c r="L69" i="13"/>
  <c r="M69" i="13" s="1"/>
  <c r="N69" i="13" s="1"/>
  <c r="L56" i="13"/>
  <c r="M56" i="13" s="1"/>
  <c r="N56" i="13" s="1"/>
  <c r="L511" i="13"/>
  <c r="M511" i="13" s="1"/>
  <c r="N511" i="13" s="1"/>
  <c r="L209" i="13"/>
  <c r="M209" i="13" s="1"/>
  <c r="N209" i="13" s="1"/>
  <c r="L637" i="13"/>
  <c r="M637" i="13" s="1"/>
  <c r="N637" i="13" s="1"/>
  <c r="L452" i="13"/>
  <c r="M452" i="13" s="1"/>
  <c r="N452" i="13" s="1"/>
  <c r="L244" i="13"/>
  <c r="M244" i="13" s="1"/>
  <c r="N244" i="13" s="1"/>
  <c r="L296" i="13"/>
  <c r="M296" i="13" s="1"/>
  <c r="N296" i="13" s="1"/>
  <c r="L390" i="13"/>
  <c r="M390" i="13" s="1"/>
  <c r="N390" i="13" s="1"/>
  <c r="L320" i="13"/>
  <c r="M320" i="13" s="1"/>
  <c r="N320" i="13" s="1"/>
  <c r="L21" i="13"/>
  <c r="M21" i="13" s="1"/>
  <c r="N21" i="13" s="1"/>
  <c r="L616" i="13"/>
  <c r="L96" i="13"/>
  <c r="M96" i="13" s="1"/>
  <c r="N96" i="13" s="1"/>
  <c r="L298" i="13"/>
  <c r="M298" i="13" s="1"/>
  <c r="N298" i="13" s="1"/>
  <c r="L549" i="13"/>
  <c r="M549" i="13" s="1"/>
  <c r="N549" i="13" s="1"/>
  <c r="L619" i="13"/>
  <c r="M619" i="13" s="1"/>
  <c r="N619" i="13" s="1"/>
  <c r="Q619" i="13" s="1"/>
  <c r="L205" i="13"/>
  <c r="L168" i="13"/>
  <c r="M168" i="13" s="1"/>
  <c r="N168" i="13" s="1"/>
  <c r="O168" i="13" s="1"/>
  <c r="L459" i="13"/>
  <c r="M459" i="13" s="1"/>
  <c r="N459" i="13" s="1"/>
  <c r="L234" i="13"/>
  <c r="L451" i="13"/>
  <c r="L308" i="13"/>
  <c r="M308" i="13" s="1"/>
  <c r="N308" i="13" s="1"/>
  <c r="L460" i="13"/>
  <c r="M460" i="13" s="1"/>
  <c r="N460" i="13" s="1"/>
  <c r="L140" i="13"/>
  <c r="M140" i="13" s="1"/>
  <c r="N140" i="13" s="1"/>
  <c r="L81" i="13"/>
  <c r="M81" i="13" s="1"/>
  <c r="N81" i="13" s="1"/>
  <c r="L465" i="13"/>
  <c r="M465" i="13" s="1"/>
  <c r="N465" i="13" s="1"/>
  <c r="L243" i="13"/>
  <c r="M243" i="13" s="1"/>
  <c r="N243" i="13" s="1"/>
  <c r="L601" i="13"/>
  <c r="L11" i="13"/>
  <c r="L532" i="13"/>
  <c r="M532" i="13" s="1"/>
  <c r="N532" i="13" s="1"/>
  <c r="L626" i="13"/>
  <c r="M626" i="13" s="1"/>
  <c r="N626" i="13" s="1"/>
  <c r="L508" i="13"/>
  <c r="M508" i="13" s="1"/>
  <c r="N508" i="13" s="1"/>
  <c r="L104" i="13"/>
  <c r="M104" i="13" s="1"/>
  <c r="N104" i="13" s="1"/>
  <c r="L65" i="13"/>
  <c r="M65" i="13" s="1"/>
  <c r="N65" i="13" s="1"/>
  <c r="L110" i="13"/>
  <c r="M110" i="13" s="1"/>
  <c r="N110" i="13" s="1"/>
  <c r="L517" i="13"/>
  <c r="M517" i="13" s="1"/>
  <c r="N517" i="13" s="1"/>
  <c r="L42" i="13"/>
  <c r="M42" i="13" s="1"/>
  <c r="N42" i="13" s="1"/>
  <c r="L233" i="13"/>
  <c r="M233" i="13" s="1"/>
  <c r="N233" i="13" s="1"/>
  <c r="L139" i="13"/>
  <c r="M139" i="13" s="1"/>
  <c r="N139" i="13" s="1"/>
  <c r="L216" i="13"/>
  <c r="M216" i="13" s="1"/>
  <c r="N216" i="13" s="1"/>
  <c r="L646" i="13"/>
  <c r="M646" i="13" s="1"/>
  <c r="N646" i="13" s="1"/>
  <c r="Q646" i="13" s="1"/>
  <c r="L427" i="13"/>
  <c r="M427" i="13" s="1"/>
  <c r="N427" i="13" s="1"/>
  <c r="L372" i="13"/>
  <c r="M372" i="13" s="1"/>
  <c r="N372" i="13" s="1"/>
  <c r="L639" i="13"/>
  <c r="M639" i="13" s="1"/>
  <c r="N639" i="13" s="1"/>
  <c r="Q639" i="13" s="1"/>
  <c r="L401" i="13"/>
  <c r="M401" i="13" s="1"/>
  <c r="N401" i="13" s="1"/>
  <c r="L357" i="13"/>
  <c r="M357" i="13" s="1"/>
  <c r="N357" i="13" s="1"/>
  <c r="L395" i="13"/>
  <c r="M395" i="13" s="1"/>
  <c r="N395" i="13" s="1"/>
  <c r="L114" i="13"/>
  <c r="M114" i="13" s="1"/>
  <c r="N114" i="13" s="1"/>
  <c r="L417" i="13"/>
  <c r="M417" i="13" s="1"/>
  <c r="N417" i="13" s="1"/>
  <c r="L87" i="13"/>
  <c r="M87" i="13" s="1"/>
  <c r="N87" i="13" s="1"/>
  <c r="L64" i="13"/>
  <c r="M64" i="13" s="1"/>
  <c r="N64" i="13" s="1"/>
  <c r="L454" i="13"/>
  <c r="M454" i="13" s="1"/>
  <c r="N454" i="13" s="1"/>
  <c r="L151" i="13"/>
  <c r="M151" i="13" s="1"/>
  <c r="N151" i="13" s="1"/>
  <c r="L376" i="13"/>
  <c r="M376" i="13" s="1"/>
  <c r="N376" i="13" s="1"/>
  <c r="L399" i="13"/>
  <c r="M399" i="13" s="1"/>
  <c r="N399" i="13" s="1"/>
  <c r="L20" i="13"/>
  <c r="M20" i="13" s="1"/>
  <c r="N20" i="13" s="1"/>
  <c r="L568" i="13"/>
  <c r="M568" i="13" s="1"/>
  <c r="N568" i="13" s="1"/>
  <c r="Q568" i="13" s="1"/>
  <c r="L266" i="13"/>
  <c r="M266" i="13" s="1"/>
  <c r="N266" i="13" s="1"/>
  <c r="L350" i="13"/>
  <c r="M350" i="13" s="1"/>
  <c r="N350" i="13" s="1"/>
  <c r="L289" i="13"/>
  <c r="M289" i="13" s="1"/>
  <c r="N289" i="13" s="1"/>
  <c r="L482" i="13"/>
  <c r="M482" i="13" s="1"/>
  <c r="N482" i="13" s="1"/>
  <c r="L335" i="13"/>
  <c r="M335" i="13" s="1"/>
  <c r="N335" i="13" s="1"/>
  <c r="L329" i="13"/>
  <c r="M329" i="13" s="1"/>
  <c r="N329" i="13" s="1"/>
  <c r="L423" i="13"/>
  <c r="M423" i="13" s="1"/>
  <c r="N423" i="13" s="1"/>
  <c r="Q627" i="13"/>
  <c r="Q598" i="13"/>
  <c r="Q603" i="13"/>
  <c r="Q13" i="13"/>
  <c r="Q602" i="13"/>
  <c r="Q623" i="13"/>
  <c r="Q612" i="13"/>
  <c r="Q561" i="13"/>
  <c r="Q643" i="13"/>
  <c r="Q571" i="13"/>
  <c r="Q7" i="13"/>
  <c r="Q605" i="13"/>
  <c r="Q610" i="13"/>
  <c r="Q633" i="13"/>
  <c r="Q609" i="13"/>
  <c r="Q617" i="13"/>
  <c r="Q562" i="13"/>
  <c r="L406" i="13"/>
  <c r="M406" i="13" s="1"/>
  <c r="N406" i="13" s="1"/>
  <c r="Q637" i="13"/>
  <c r="L354" i="13"/>
  <c r="M354" i="13" s="1"/>
  <c r="N354" i="13" s="1"/>
  <c r="L479" i="13"/>
  <c r="L128" i="13"/>
  <c r="M128" i="13" s="1"/>
  <c r="N128" i="13" s="1"/>
  <c r="L260" i="13"/>
  <c r="M260" i="13" s="1"/>
  <c r="N260" i="13" s="1"/>
  <c r="L107" i="13"/>
  <c r="M107" i="13" s="1"/>
  <c r="N107" i="13" s="1"/>
  <c r="L159" i="13"/>
  <c r="M159" i="13" s="1"/>
  <c r="N159" i="13" s="1"/>
  <c r="L447" i="13"/>
  <c r="M447" i="13" s="1"/>
  <c r="N447" i="13" s="1"/>
  <c r="L412" i="13"/>
  <c r="M412" i="13" s="1"/>
  <c r="N412" i="13" s="1"/>
  <c r="L342" i="13"/>
  <c r="M342" i="13" s="1"/>
  <c r="N342" i="13" s="1"/>
  <c r="L253" i="13"/>
  <c r="M253" i="13" s="1"/>
  <c r="N253" i="13" s="1"/>
  <c r="L551" i="13"/>
  <c r="M551" i="13" s="1"/>
  <c r="N551" i="13" s="1"/>
  <c r="L27" i="13"/>
  <c r="M27" i="13" s="1"/>
  <c r="N27" i="13" s="1"/>
  <c r="L135" i="13"/>
  <c r="M135" i="13" s="1"/>
  <c r="N135" i="13" s="1"/>
  <c r="L197" i="13"/>
  <c r="M197" i="13" s="1"/>
  <c r="N197" i="13" s="1"/>
  <c r="L146" i="13"/>
  <c r="M146" i="13" s="1"/>
  <c r="N146" i="13" s="1"/>
  <c r="L180" i="13"/>
  <c r="M180" i="13" s="1"/>
  <c r="N180" i="13" s="1"/>
  <c r="O164" i="13"/>
  <c r="O577" i="13"/>
  <c r="O264" i="13"/>
  <c r="O13" i="13"/>
  <c r="O568" i="13"/>
  <c r="O509" i="13"/>
  <c r="O643" i="13"/>
  <c r="O521" i="13"/>
  <c r="O30" i="13"/>
  <c r="O225" i="13"/>
  <c r="O547" i="13"/>
  <c r="O41" i="13"/>
  <c r="O562" i="13"/>
  <c r="O637" i="13"/>
  <c r="O452" i="13"/>
  <c r="L351" i="13"/>
  <c r="M351" i="13" s="1"/>
  <c r="N351" i="13" s="1"/>
  <c r="L98" i="13"/>
  <c r="M98" i="13" s="1"/>
  <c r="N98" i="13" s="1"/>
  <c r="L131" i="13"/>
  <c r="M131" i="13" s="1"/>
  <c r="N131" i="13" s="1"/>
  <c r="L290" i="13"/>
  <c r="L280" i="13"/>
  <c r="M280" i="13" s="1"/>
  <c r="N280" i="13" s="1"/>
  <c r="L199" i="13"/>
  <c r="M199" i="13" s="1"/>
  <c r="N199" i="13" s="1"/>
  <c r="L389" i="13"/>
  <c r="M389" i="13" s="1"/>
  <c r="N389" i="13" s="1"/>
  <c r="L241" i="13"/>
  <c r="M241" i="13" s="1"/>
  <c r="N241" i="13" s="1"/>
  <c r="L607" i="13"/>
  <c r="M607" i="13" s="1"/>
  <c r="N607" i="13" s="1"/>
  <c r="L175" i="13"/>
  <c r="M175" i="13" s="1"/>
  <c r="N175" i="13" s="1"/>
  <c r="L127" i="13"/>
  <c r="M127" i="13" s="1"/>
  <c r="N127" i="13" s="1"/>
  <c r="L550" i="13"/>
  <c r="M550" i="13" s="1"/>
  <c r="N550" i="13" s="1"/>
  <c r="L85" i="13"/>
  <c r="M85" i="13" s="1"/>
  <c r="N85" i="13" s="1"/>
  <c r="L513" i="13"/>
  <c r="M513" i="13" s="1"/>
  <c r="N513" i="13" s="1"/>
  <c r="O513" i="13" s="1"/>
  <c r="L327" i="13"/>
  <c r="M327" i="13" s="1"/>
  <c r="N327" i="13" s="1"/>
  <c r="L86" i="13"/>
  <c r="M86" i="13" s="1"/>
  <c r="N86" i="13" s="1"/>
  <c r="L254" i="13"/>
  <c r="M254" i="13" s="1"/>
  <c r="N254" i="13" s="1"/>
  <c r="L226" i="13"/>
  <c r="M226" i="13" s="1"/>
  <c r="N226" i="13" s="1"/>
  <c r="L480" i="13"/>
  <c r="M480" i="13" s="1"/>
  <c r="N480" i="13" s="1"/>
  <c r="L75" i="13"/>
  <c r="M75" i="13" s="1"/>
  <c r="N75" i="13" s="1"/>
  <c r="L476" i="13"/>
  <c r="M476" i="13" s="1"/>
  <c r="N476" i="13" s="1"/>
  <c r="L541" i="13"/>
  <c r="M541" i="13" s="1"/>
  <c r="N541" i="13" s="1"/>
  <c r="L497" i="13"/>
  <c r="M497" i="13" s="1"/>
  <c r="N497" i="13" s="1"/>
  <c r="L338" i="13"/>
  <c r="M338" i="13" s="1"/>
  <c r="N338" i="13" s="1"/>
  <c r="L102" i="13"/>
  <c r="M102" i="13" s="1"/>
  <c r="N102" i="13" s="1"/>
  <c r="L192" i="13"/>
  <c r="M192" i="13" s="1"/>
  <c r="N192" i="13" s="1"/>
  <c r="L611" i="13"/>
  <c r="M611" i="13" s="1"/>
  <c r="N611" i="13" s="1"/>
  <c r="L263" i="13"/>
  <c r="M263" i="13" s="1"/>
  <c r="N263" i="13" s="1"/>
  <c r="L252" i="13"/>
  <c r="M252" i="13" s="1"/>
  <c r="N252" i="13" s="1"/>
  <c r="L118" i="13"/>
  <c r="M118" i="13" s="1"/>
  <c r="N118" i="13" s="1"/>
  <c r="L457" i="13"/>
  <c r="M457" i="13" s="1"/>
  <c r="N457" i="13" s="1"/>
  <c r="M293" i="13"/>
  <c r="N293" i="13" s="1"/>
  <c r="L224" i="13"/>
  <c r="M224" i="13" s="1"/>
  <c r="N224" i="13" s="1"/>
  <c r="L516" i="13"/>
  <c r="M516" i="13" s="1"/>
  <c r="N516" i="13" s="1"/>
  <c r="L19" i="13"/>
  <c r="M19" i="13" s="1"/>
  <c r="N19" i="13" s="1"/>
  <c r="L534" i="13"/>
  <c r="M534" i="13" s="1"/>
  <c r="N534" i="13" s="1"/>
  <c r="L581" i="13"/>
  <c r="M581" i="13" s="1"/>
  <c r="N581" i="13" s="1"/>
  <c r="L147" i="13"/>
  <c r="M147" i="13" s="1"/>
  <c r="N147" i="13" s="1"/>
  <c r="M528" i="13"/>
  <c r="N528" i="13" s="1"/>
  <c r="L258" i="13"/>
  <c r="M258" i="13" s="1"/>
  <c r="N258" i="13" s="1"/>
  <c r="L221" i="13"/>
  <c r="M221" i="13" s="1"/>
  <c r="N221" i="13" s="1"/>
  <c r="L587" i="13"/>
  <c r="M587" i="13" s="1"/>
  <c r="N587" i="13" s="1"/>
  <c r="L402" i="13"/>
  <c r="M402" i="13" s="1"/>
  <c r="N402" i="13" s="1"/>
  <c r="L507" i="13"/>
  <c r="M507" i="13" s="1"/>
  <c r="N507" i="13" s="1"/>
  <c r="L248" i="13"/>
  <c r="M248" i="13" s="1"/>
  <c r="N248" i="13" s="1"/>
  <c r="L564" i="13"/>
  <c r="M564" i="13" s="1"/>
  <c r="N564" i="13" s="1"/>
  <c r="L218" i="13"/>
  <c r="M218" i="13" s="1"/>
  <c r="N218" i="13" s="1"/>
  <c r="L546" i="13"/>
  <c r="M546" i="13" s="1"/>
  <c r="N546" i="13" s="1"/>
  <c r="L478" i="13"/>
  <c r="M478" i="13" s="1"/>
  <c r="N478" i="13" s="1"/>
  <c r="L356" i="13"/>
  <c r="M356" i="13" s="1"/>
  <c r="N356" i="13" s="1"/>
  <c r="L48" i="13"/>
  <c r="M48" i="13" s="1"/>
  <c r="N48" i="13" s="1"/>
  <c r="L388" i="13"/>
  <c r="M388" i="13" s="1"/>
  <c r="N388" i="13" s="1"/>
  <c r="L510" i="13"/>
  <c r="M510" i="13" s="1"/>
  <c r="N510" i="13" s="1"/>
  <c r="L369" i="13"/>
  <c r="M369" i="13" s="1"/>
  <c r="N369" i="13" s="1"/>
  <c r="L309" i="13"/>
  <c r="M309" i="13" s="1"/>
  <c r="N309" i="13" s="1"/>
  <c r="L645" i="13"/>
  <c r="M645" i="13" s="1"/>
  <c r="N645" i="13" s="1"/>
  <c r="L162" i="13"/>
  <c r="M162" i="13" s="1"/>
  <c r="N162" i="13" s="1"/>
  <c r="L583" i="13"/>
  <c r="M583" i="13" s="1"/>
  <c r="N583" i="13" s="1"/>
  <c r="L375" i="13"/>
  <c r="M375" i="13" s="1"/>
  <c r="N375" i="13" s="1"/>
  <c r="L50" i="13"/>
  <c r="M50" i="13" s="1"/>
  <c r="N50" i="13" s="1"/>
  <c r="L74" i="13"/>
  <c r="M74" i="13" s="1"/>
  <c r="N74" i="13" s="1"/>
  <c r="L14" i="13"/>
  <c r="M14" i="13" s="1"/>
  <c r="N14" i="13" s="1"/>
  <c r="L543" i="13"/>
  <c r="M543" i="13" s="1"/>
  <c r="N543" i="13" s="1"/>
  <c r="L494" i="13"/>
  <c r="M494" i="13" s="1"/>
  <c r="N494" i="13" s="1"/>
  <c r="L228" i="13"/>
  <c r="M228" i="13" s="1"/>
  <c r="N228" i="13" s="1"/>
  <c r="L26" i="13"/>
  <c r="M26" i="13" s="1"/>
  <c r="N26" i="13" s="1"/>
  <c r="L569" i="13"/>
  <c r="M569" i="13" s="1"/>
  <c r="N569" i="13" s="1"/>
  <c r="L232" i="13"/>
  <c r="M232" i="13" s="1"/>
  <c r="N232" i="13" s="1"/>
  <c r="L169" i="13"/>
  <c r="M169" i="13" s="1"/>
  <c r="N169" i="13" s="1"/>
  <c r="L538" i="13"/>
  <c r="M538" i="13" s="1"/>
  <c r="N538" i="13" s="1"/>
  <c r="L589" i="13"/>
  <c r="M589" i="13" s="1"/>
  <c r="N589" i="13" s="1"/>
  <c r="L172" i="13"/>
  <c r="M172" i="13" s="1"/>
  <c r="N172" i="13" s="1"/>
  <c r="L600" i="13"/>
  <c r="M600" i="13" s="1"/>
  <c r="N600" i="13" s="1"/>
  <c r="L608" i="13"/>
  <c r="M608" i="13" s="1"/>
  <c r="N608" i="13" s="1"/>
  <c r="L200" i="13"/>
  <c r="M200" i="13" s="1"/>
  <c r="N200" i="13" s="1"/>
  <c r="L556" i="13"/>
  <c r="M556" i="13" s="1"/>
  <c r="N556" i="13" s="1"/>
  <c r="L400" i="13"/>
  <c r="M400" i="13" s="1"/>
  <c r="N400" i="13" s="1"/>
  <c r="L323" i="13"/>
  <c r="M323" i="13" s="1"/>
  <c r="N323" i="13" s="1"/>
  <c r="L300" i="13"/>
  <c r="M300" i="13" s="1"/>
  <c r="N300" i="13" s="1"/>
  <c r="L328" i="13"/>
  <c r="M328" i="13" s="1"/>
  <c r="N328" i="13" s="1"/>
  <c r="L78" i="13"/>
  <c r="M78" i="13" s="1"/>
  <c r="N78" i="13" s="1"/>
  <c r="L591" i="13"/>
  <c r="M591" i="13" s="1"/>
  <c r="N591" i="13" s="1"/>
  <c r="L565" i="13"/>
  <c r="M565" i="13" s="1"/>
  <c r="N565" i="13" s="1"/>
  <c r="L305" i="13"/>
  <c r="M305" i="13" s="1"/>
  <c r="N305" i="13" s="1"/>
  <c r="L210" i="13"/>
  <c r="M210" i="13" s="1"/>
  <c r="N210" i="13" s="1"/>
  <c r="L284" i="13"/>
  <c r="M284" i="13" s="1"/>
  <c r="N284" i="13" s="1"/>
  <c r="L526" i="13"/>
  <c r="M526" i="13" s="1"/>
  <c r="N526" i="13" s="1"/>
  <c r="L80" i="13"/>
  <c r="M80" i="13" s="1"/>
  <c r="N80" i="13" s="1"/>
  <c r="L71" i="13"/>
  <c r="M71" i="13" s="1"/>
  <c r="N71" i="13" s="1"/>
  <c r="L331" i="13"/>
  <c r="M331" i="13" s="1"/>
  <c r="N331" i="13" s="1"/>
  <c r="L285" i="13"/>
  <c r="M285" i="13" s="1"/>
  <c r="N285" i="13" s="1"/>
  <c r="L560" i="13"/>
  <c r="M560" i="13" s="1"/>
  <c r="N560" i="13" s="1"/>
  <c r="L580" i="13"/>
  <c r="M580" i="13" s="1"/>
  <c r="N580" i="13" s="1"/>
  <c r="L214" i="13"/>
  <c r="M214" i="13" s="1"/>
  <c r="N214" i="13" s="1"/>
  <c r="L414" i="13"/>
  <c r="M414" i="13" s="1"/>
  <c r="N414" i="13" s="1"/>
  <c r="L371" i="13"/>
  <c r="M371" i="13" s="1"/>
  <c r="N371" i="13" s="1"/>
  <c r="L315" i="13"/>
  <c r="M315" i="13" s="1"/>
  <c r="N315" i="13" s="1"/>
  <c r="L419" i="13"/>
  <c r="M419" i="13" s="1"/>
  <c r="N419" i="13" s="1"/>
  <c r="L97" i="13"/>
  <c r="M97" i="13" s="1"/>
  <c r="N97" i="13" s="1"/>
  <c r="L93" i="13"/>
  <c r="M93" i="13" s="1"/>
  <c r="N93" i="13" s="1"/>
  <c r="L574" i="13"/>
  <c r="M574" i="13" s="1"/>
  <c r="N574" i="13" s="1"/>
  <c r="L51" i="13"/>
  <c r="M51" i="13" s="1"/>
  <c r="N51" i="13" s="1"/>
  <c r="L288" i="13"/>
  <c r="M288" i="13" s="1"/>
  <c r="N288" i="13" s="1"/>
  <c r="L614" i="13"/>
  <c r="M614" i="13" s="1"/>
  <c r="N614" i="13" s="1"/>
  <c r="L53" i="13"/>
  <c r="M53" i="13" s="1"/>
  <c r="N53" i="13" s="1"/>
  <c r="L109" i="13"/>
  <c r="M109" i="13" s="1"/>
  <c r="N109" i="13" s="1"/>
  <c r="L366" i="13"/>
  <c r="M366" i="13" s="1"/>
  <c r="N366" i="13" s="1"/>
  <c r="L586" i="13"/>
  <c r="M586" i="13" s="1"/>
  <c r="N586" i="13" s="1"/>
  <c r="L130" i="13"/>
  <c r="M130" i="13" s="1"/>
  <c r="N130" i="13" s="1"/>
  <c r="L604" i="13"/>
  <c r="M604" i="13" s="1"/>
  <c r="N604" i="13" s="1"/>
  <c r="L170" i="13"/>
  <c r="M170" i="13" s="1"/>
  <c r="N170" i="13" s="1"/>
  <c r="L286" i="13"/>
  <c r="M286" i="13" s="1"/>
  <c r="N286" i="13" s="1"/>
  <c r="L32" i="13"/>
  <c r="M32" i="13" s="1"/>
  <c r="N32" i="13" s="1"/>
  <c r="L618" i="13"/>
  <c r="M618" i="13" s="1"/>
  <c r="N618" i="13" s="1"/>
  <c r="L265" i="13"/>
  <c r="M265" i="13" s="1"/>
  <c r="N265" i="13" s="1"/>
  <c r="L310" i="13"/>
  <c r="M310" i="13" s="1"/>
  <c r="N310" i="13" s="1"/>
  <c r="L142" i="13"/>
  <c r="M142" i="13" s="1"/>
  <c r="N142" i="13" s="1"/>
  <c r="L348" i="13"/>
  <c r="M348" i="13" s="1"/>
  <c r="N348" i="13" s="1"/>
  <c r="L466" i="13"/>
  <c r="M466" i="13" s="1"/>
  <c r="N466" i="13" s="1"/>
  <c r="L312" i="13"/>
  <c r="M312" i="13" s="1"/>
  <c r="N312" i="13" s="1"/>
  <c r="L184" i="13"/>
  <c r="M184" i="13" s="1"/>
  <c r="N184" i="13" s="1"/>
  <c r="L542" i="13"/>
  <c r="M542" i="13" s="1"/>
  <c r="N542" i="13" s="1"/>
  <c r="L187" i="13"/>
  <c r="M187" i="13" s="1"/>
  <c r="N187" i="13" s="1"/>
  <c r="L70" i="13"/>
  <c r="M70" i="13" s="1"/>
  <c r="N70" i="13" s="1"/>
  <c r="L599" i="13"/>
  <c r="M599" i="13" s="1"/>
  <c r="N599" i="13" s="1"/>
  <c r="L431" i="13"/>
  <c r="L416" i="13"/>
  <c r="M416" i="13" s="1"/>
  <c r="N416" i="13" s="1"/>
  <c r="L143" i="13"/>
  <c r="M143" i="13" s="1"/>
  <c r="N143" i="13" s="1"/>
  <c r="L35" i="13"/>
  <c r="M35" i="13" s="1"/>
  <c r="N35" i="13" s="1"/>
  <c r="L432" i="13"/>
  <c r="M432" i="13" s="1"/>
  <c r="N432" i="13" s="1"/>
  <c r="L120" i="13"/>
  <c r="M120" i="13" s="1"/>
  <c r="N120" i="13" s="1"/>
  <c r="L136" i="13"/>
  <c r="M136" i="13" s="1"/>
  <c r="N136" i="13" s="1"/>
  <c r="L334" i="13"/>
  <c r="M334" i="13" s="1"/>
  <c r="N334" i="13" s="1"/>
  <c r="L642" i="13"/>
  <c r="M642" i="13" s="1"/>
  <c r="N642" i="13" s="1"/>
  <c r="L347" i="13"/>
  <c r="M347" i="13" s="1"/>
  <c r="N347" i="13" s="1"/>
  <c r="L640" i="13"/>
  <c r="M640" i="13" s="1"/>
  <c r="N640" i="13" s="1"/>
  <c r="L483" i="13"/>
  <c r="M483" i="13" s="1"/>
  <c r="N483" i="13" s="1"/>
  <c r="L67" i="13"/>
  <c r="M67" i="13" s="1"/>
  <c r="N67" i="13" s="1"/>
  <c r="L251" i="13"/>
  <c r="M251" i="13" s="1"/>
  <c r="N251" i="13" s="1"/>
  <c r="L238" i="13"/>
  <c r="M238" i="13" s="1"/>
  <c r="N238" i="13" s="1"/>
  <c r="L570" i="13"/>
  <c r="M570" i="13" s="1"/>
  <c r="N570" i="13" s="1"/>
  <c r="L435" i="13"/>
  <c r="M435" i="13" s="1"/>
  <c r="N435" i="13" s="1"/>
  <c r="L12" i="13"/>
  <c r="M12" i="13" s="1"/>
  <c r="N12" i="13" s="1"/>
  <c r="L99" i="13"/>
  <c r="M99" i="13" s="1"/>
  <c r="N99" i="13" s="1"/>
  <c r="L506" i="13"/>
  <c r="M506" i="13" s="1"/>
  <c r="N506" i="13" s="1"/>
  <c r="L239" i="13"/>
  <c r="M239" i="13" s="1"/>
  <c r="N239" i="13" s="1"/>
  <c r="L204" i="13"/>
  <c r="M204" i="13" s="1"/>
  <c r="N204" i="13" s="1"/>
  <c r="L196" i="13"/>
  <c r="M196" i="13" s="1"/>
  <c r="N196" i="13" s="1"/>
  <c r="L271" i="13"/>
  <c r="M271" i="13" s="1"/>
  <c r="N271" i="13" s="1"/>
  <c r="L125" i="13"/>
  <c r="M125" i="13" s="1"/>
  <c r="N125" i="13" s="1"/>
  <c r="L101" i="13"/>
  <c r="M101" i="13" s="1"/>
  <c r="N101" i="13" s="1"/>
  <c r="L352" i="13"/>
  <c r="M352" i="13" s="1"/>
  <c r="N352" i="13" s="1"/>
  <c r="L207" i="13"/>
  <c r="M207" i="13" s="1"/>
  <c r="N207" i="13" s="1"/>
  <c r="L382" i="13"/>
  <c r="M382" i="13" s="1"/>
  <c r="N382" i="13" s="1"/>
  <c r="L634" i="13"/>
  <c r="M634" i="13" s="1"/>
  <c r="N634" i="13" s="1"/>
  <c r="L628" i="13"/>
  <c r="M628" i="13" s="1"/>
  <c r="N628" i="13" s="1"/>
  <c r="L512" i="13"/>
  <c r="M512" i="13" s="1"/>
  <c r="N512" i="13" s="1"/>
  <c r="L166" i="13"/>
  <c r="M166" i="13" s="1"/>
  <c r="N166" i="13" s="1"/>
  <c r="L230" i="13"/>
  <c r="M230" i="13" s="1"/>
  <c r="N230" i="13" s="1"/>
  <c r="L52" i="13"/>
  <c r="M52" i="13" s="1"/>
  <c r="N52" i="13" s="1"/>
  <c r="L177" i="13"/>
  <c r="M177" i="13" s="1"/>
  <c r="N177" i="13" s="1"/>
  <c r="L311" i="13"/>
  <c r="M311" i="13" s="1"/>
  <c r="N311" i="13" s="1"/>
  <c r="L346" i="13"/>
  <c r="M346" i="13" s="1"/>
  <c r="N346" i="13" s="1"/>
  <c r="L9" i="13"/>
  <c r="M9" i="13" s="1"/>
  <c r="N9" i="13" s="1"/>
  <c r="L557" i="13"/>
  <c r="M557" i="13" s="1"/>
  <c r="N557" i="13" s="1"/>
  <c r="L194" i="13"/>
  <c r="M194" i="13" s="1"/>
  <c r="N194" i="13" s="1"/>
  <c r="L313" i="13"/>
  <c r="M313" i="13" s="1"/>
  <c r="N313" i="13" s="1"/>
  <c r="L491" i="13"/>
  <c r="M491" i="13" s="1"/>
  <c r="N491" i="13" s="1"/>
  <c r="L545" i="13"/>
  <c r="M545" i="13" s="1"/>
  <c r="N545" i="13" s="1"/>
  <c r="L44" i="13"/>
  <c r="M44" i="13" s="1"/>
  <c r="N44" i="13" s="1"/>
  <c r="L165" i="13"/>
  <c r="M165" i="13" s="1"/>
  <c r="N165" i="13" s="1"/>
  <c r="L268" i="13"/>
  <c r="M268" i="13" s="1"/>
  <c r="N268" i="13" s="1"/>
  <c r="L365" i="13"/>
  <c r="M365" i="13" s="1"/>
  <c r="N365" i="13" s="1"/>
  <c r="L563" i="13"/>
  <c r="M563" i="13" s="1"/>
  <c r="N563" i="13" s="1"/>
  <c r="L515" i="13"/>
  <c r="M515" i="13" s="1"/>
  <c r="N515" i="13" s="1"/>
  <c r="L167" i="13"/>
  <c r="M167" i="13" s="1"/>
  <c r="N167" i="13" s="1"/>
  <c r="L361" i="13"/>
  <c r="M361" i="13" s="1"/>
  <c r="N361" i="13" s="1"/>
  <c r="L453" i="13"/>
  <c r="M453" i="13" s="1"/>
  <c r="N453" i="13" s="1"/>
  <c r="L495" i="13"/>
  <c r="M495" i="13" s="1"/>
  <c r="N495" i="13" s="1"/>
  <c r="L117" i="13"/>
  <c r="M117" i="13" s="1"/>
  <c r="N117" i="13" s="1"/>
  <c r="L537" i="13"/>
  <c r="M537" i="13" s="1"/>
  <c r="N537" i="13" s="1"/>
  <c r="L59" i="13"/>
  <c r="M59" i="13" s="1"/>
  <c r="N59" i="13" s="1"/>
  <c r="L596" i="13"/>
  <c r="M596" i="13" s="1"/>
  <c r="N596" i="13" s="1"/>
  <c r="L625" i="13"/>
  <c r="M625" i="13" s="1"/>
  <c r="N625" i="13" s="1"/>
  <c r="L249" i="13"/>
  <c r="M249" i="13" s="1"/>
  <c r="N249" i="13" s="1"/>
  <c r="L585" i="13"/>
  <c r="M585" i="13" s="1"/>
  <c r="N585" i="13" s="1"/>
  <c r="L502" i="13"/>
  <c r="M502" i="13" s="1"/>
  <c r="N502" i="13" s="1"/>
  <c r="L444" i="13"/>
  <c r="M444" i="13" s="1"/>
  <c r="N444" i="13" s="1"/>
  <c r="L326" i="13"/>
  <c r="M326" i="13" s="1"/>
  <c r="N326" i="13" s="1"/>
  <c r="L467" i="13"/>
  <c r="M467" i="13" s="1"/>
  <c r="N467" i="13" s="1"/>
  <c r="L373" i="13"/>
  <c r="M373" i="13" s="1"/>
  <c r="N373" i="13" s="1"/>
  <c r="L126" i="13"/>
  <c r="M126" i="13" s="1"/>
  <c r="N126" i="13" s="1"/>
  <c r="L198" i="13"/>
  <c r="M198" i="13" s="1"/>
  <c r="N198" i="13" s="1"/>
  <c r="L261" i="13"/>
  <c r="M261" i="13" s="1"/>
  <c r="N261" i="13" s="1"/>
  <c r="L644" i="13"/>
  <c r="M644" i="13" s="1"/>
  <c r="N644" i="13" s="1"/>
  <c r="L246" i="13"/>
  <c r="M246" i="13" s="1"/>
  <c r="N246" i="13" s="1"/>
  <c r="L398" i="13"/>
  <c r="M398" i="13" s="1"/>
  <c r="N398" i="13" s="1"/>
  <c r="L134" i="13"/>
  <c r="M134" i="13" s="1"/>
  <c r="N134" i="13" s="1"/>
  <c r="L397" i="13"/>
  <c r="M397" i="13" s="1"/>
  <c r="N397" i="13" s="1"/>
  <c r="L278" i="13"/>
  <c r="M278" i="13" s="1"/>
  <c r="N278" i="13" s="1"/>
  <c r="L638" i="13"/>
  <c r="M638" i="13" s="1"/>
  <c r="N638" i="13" s="1"/>
  <c r="L160" i="13"/>
  <c r="M160" i="13" s="1"/>
  <c r="N160" i="13" s="1"/>
  <c r="L173" i="13"/>
  <c r="M173" i="13" s="1"/>
  <c r="N173" i="13" s="1"/>
  <c r="L301" i="13"/>
  <c r="M301" i="13" s="1"/>
  <c r="N301" i="13" s="1"/>
  <c r="L316" i="13"/>
  <c r="M316" i="13" s="1"/>
  <c r="N316" i="13" s="1"/>
  <c r="L259" i="13"/>
  <c r="M259" i="13" s="1"/>
  <c r="N259" i="13" s="1"/>
  <c r="L527" i="13"/>
  <c r="M527" i="13" s="1"/>
  <c r="N527" i="13" s="1"/>
  <c r="L276" i="13"/>
  <c r="M276" i="13" s="1"/>
  <c r="N276" i="13" s="1"/>
  <c r="L302" i="13"/>
  <c r="M302" i="13" s="1"/>
  <c r="N302" i="13" s="1"/>
  <c r="L185" i="13"/>
  <c r="M185" i="13" s="1"/>
  <c r="N185" i="13" s="1"/>
  <c r="L530" i="13"/>
  <c r="M530" i="13" s="1"/>
  <c r="N530" i="13" s="1"/>
  <c r="L393" i="13"/>
  <c r="M393" i="13" s="1"/>
  <c r="N393" i="13" s="1"/>
  <c r="L319" i="13"/>
  <c r="M319" i="13" s="1"/>
  <c r="N319" i="13" s="1"/>
  <c r="L559" i="13"/>
  <c r="M559" i="13" s="1"/>
  <c r="N559" i="13" s="1"/>
  <c r="L275" i="13"/>
  <c r="M275" i="13" s="1"/>
  <c r="N275" i="13" s="1"/>
  <c r="L525" i="13"/>
  <c r="M525" i="13" s="1"/>
  <c r="N525" i="13" s="1"/>
  <c r="L33" i="13"/>
  <c r="M33" i="13" s="1"/>
  <c r="N33" i="13" s="1"/>
  <c r="L461" i="13"/>
  <c r="M461" i="13" s="1"/>
  <c r="N461" i="13" s="1"/>
  <c r="L10" i="13"/>
  <c r="M10" i="13" s="1"/>
  <c r="N10" i="13" s="1"/>
  <c r="M60" i="13"/>
  <c r="N60" i="13" s="1"/>
  <c r="M505" i="13"/>
  <c r="N505" i="13" s="1"/>
  <c r="O505" i="13" s="1"/>
  <c r="M144" i="13"/>
  <c r="N144" i="13" s="1"/>
  <c r="L256" i="13"/>
  <c r="M256" i="13" s="1"/>
  <c r="N256" i="13" s="1"/>
  <c r="L429" i="13"/>
  <c r="M429" i="13" s="1"/>
  <c r="N429" i="13" s="1"/>
  <c r="L593" i="13"/>
  <c r="M593" i="13" s="1"/>
  <c r="N593" i="13" s="1"/>
  <c r="L317" i="13"/>
  <c r="M317" i="13" s="1"/>
  <c r="N317" i="13" s="1"/>
  <c r="L211" i="13"/>
  <c r="M211" i="13" s="1"/>
  <c r="N211" i="13" s="1"/>
  <c r="L578" i="13"/>
  <c r="M578" i="13" s="1"/>
  <c r="N578" i="13" s="1"/>
  <c r="L387" i="13"/>
  <c r="M387" i="13" s="1"/>
  <c r="N387" i="13" s="1"/>
  <c r="L73" i="13"/>
  <c r="L111" i="13"/>
  <c r="M111" i="13" s="1"/>
  <c r="N111" i="13" s="1"/>
  <c r="L391" i="13"/>
  <c r="M391" i="13" s="1"/>
  <c r="N391" i="13" s="1"/>
  <c r="L343" i="13"/>
  <c r="M343" i="13" s="1"/>
  <c r="N343" i="13" s="1"/>
  <c r="L630" i="13"/>
  <c r="M630" i="13" s="1"/>
  <c r="N630" i="13" s="1"/>
  <c r="M304" i="13"/>
  <c r="N304" i="13" s="1"/>
  <c r="L433" i="13"/>
  <c r="M433" i="13" s="1"/>
  <c r="N433" i="13" s="1"/>
  <c r="L222" i="13"/>
  <c r="M222" i="13" s="1"/>
  <c r="N222" i="13" s="1"/>
  <c r="L529" i="13"/>
  <c r="M529" i="13" s="1"/>
  <c r="N529" i="13" s="1"/>
  <c r="L572" i="13"/>
  <c r="M572" i="13" s="1"/>
  <c r="N572" i="13" s="1"/>
  <c r="L362" i="13"/>
  <c r="M362" i="13" s="1"/>
  <c r="N362" i="13" s="1"/>
  <c r="L418" i="13"/>
  <c r="M418" i="13" s="1"/>
  <c r="N418" i="13" s="1"/>
  <c r="L295" i="13"/>
  <c r="M295" i="13" s="1"/>
  <c r="N295" i="13" s="1"/>
  <c r="L297" i="13"/>
  <c r="M297" i="13" s="1"/>
  <c r="N297" i="13" s="1"/>
  <c r="L582" i="13"/>
  <c r="M582" i="13" s="1"/>
  <c r="N582" i="13" s="1"/>
  <c r="L341" i="13"/>
  <c r="M341" i="13" s="1"/>
  <c r="N341" i="13" s="1"/>
  <c r="L579" i="13"/>
  <c r="M579" i="13" s="1"/>
  <c r="N579" i="13" s="1"/>
  <c r="L379" i="13"/>
  <c r="M379" i="13" s="1"/>
  <c r="N379" i="13" s="1"/>
  <c r="L314" i="13"/>
  <c r="M314" i="13" s="1"/>
  <c r="N314" i="13" s="1"/>
  <c r="L94" i="13"/>
  <c r="M94" i="13" s="1"/>
  <c r="N94" i="13" s="1"/>
  <c r="L45" i="13"/>
  <c r="M45" i="13" s="1"/>
  <c r="N45" i="13" s="1"/>
  <c r="L206" i="13"/>
  <c r="M206" i="13" s="1"/>
  <c r="N206" i="13" s="1"/>
  <c r="L386" i="13"/>
  <c r="M386" i="13" s="1"/>
  <c r="N386" i="13" s="1"/>
  <c r="L535" i="13"/>
  <c r="M535" i="13" s="1"/>
  <c r="N535" i="13" s="1"/>
  <c r="M473" i="13"/>
  <c r="N473" i="13" s="1"/>
  <c r="L28" i="13"/>
  <c r="M28" i="13" s="1"/>
  <c r="N28" i="13" s="1"/>
  <c r="L282" i="13"/>
  <c r="M282" i="13" s="1"/>
  <c r="N282" i="13" s="1"/>
  <c r="L43" i="13"/>
  <c r="M43" i="13" s="1"/>
  <c r="N43" i="13" s="1"/>
  <c r="L31" i="13"/>
  <c r="M31" i="13" s="1"/>
  <c r="N31" i="13" s="1"/>
  <c r="L553" i="13"/>
  <c r="M553" i="13" s="1"/>
  <c r="N553" i="13" s="1"/>
  <c r="L360" i="13"/>
  <c r="M360" i="13" s="1"/>
  <c r="N360" i="13" s="1"/>
  <c r="L474" i="13"/>
  <c r="M474" i="13" s="1"/>
  <c r="N474" i="13" s="1"/>
  <c r="L321" i="13"/>
  <c r="M321" i="13" s="1"/>
  <c r="N321" i="13" s="1"/>
  <c r="L91" i="13"/>
  <c r="M91" i="13" s="1"/>
  <c r="N91" i="13" s="1"/>
  <c r="L597" i="13"/>
  <c r="M597" i="13" s="1"/>
  <c r="N597" i="13" s="1"/>
  <c r="L40" i="13"/>
  <c r="M40" i="13" s="1"/>
  <c r="N40" i="13" s="1"/>
  <c r="L84" i="13"/>
  <c r="M84" i="13" s="1"/>
  <c r="N84" i="13" s="1"/>
  <c r="L25" i="13"/>
  <c r="M25" i="13" s="1"/>
  <c r="N25" i="13" s="1"/>
  <c r="L421" i="13"/>
  <c r="L425" i="13"/>
  <c r="M425" i="13" s="1"/>
  <c r="N425" i="13" s="1"/>
  <c r="L621" i="13"/>
  <c r="M621" i="13" s="1"/>
  <c r="N621" i="13" s="1"/>
  <c r="L487" i="13"/>
  <c r="M487" i="13" s="1"/>
  <c r="N487" i="13" s="1"/>
  <c r="L291" i="13"/>
  <c r="M291" i="13" s="1"/>
  <c r="N291" i="13" s="1"/>
  <c r="L620" i="13"/>
  <c r="M620" i="13" s="1"/>
  <c r="N620" i="13" s="1"/>
  <c r="L615" i="13"/>
  <c r="M615" i="13" s="1"/>
  <c r="N615" i="13" s="1"/>
  <c r="L407" i="13"/>
  <c r="M407" i="13" s="1"/>
  <c r="N407" i="13" s="1"/>
  <c r="L191" i="13"/>
  <c r="L520" i="13"/>
  <c r="M520" i="13" s="1"/>
  <c r="N520" i="13" s="1"/>
  <c r="L403" i="13"/>
  <c r="M403" i="13" s="1"/>
  <c r="N403" i="13" s="1"/>
  <c r="L442" i="13"/>
  <c r="M442" i="13" s="1"/>
  <c r="N442" i="13" s="1"/>
  <c r="L76" i="13"/>
  <c r="M76" i="13" s="1"/>
  <c r="N76" i="13" s="1"/>
  <c r="L332" i="13"/>
  <c r="M332" i="13" s="1"/>
  <c r="N332" i="13" s="1"/>
  <c r="L242" i="13"/>
  <c r="M242" i="13" s="1"/>
  <c r="N242" i="13" s="1"/>
  <c r="L594" i="13"/>
  <c r="M594" i="13" s="1"/>
  <c r="N594" i="13" s="1"/>
  <c r="L55" i="13"/>
  <c r="L292" i="13"/>
  <c r="M292" i="13" s="1"/>
  <c r="N292" i="13" s="1"/>
  <c r="L83" i="13"/>
  <c r="M83" i="13" s="1"/>
  <c r="N83" i="13" s="1"/>
  <c r="L548" i="13"/>
  <c r="M548" i="13" s="1"/>
  <c r="N548" i="13" s="1"/>
  <c r="L436" i="13"/>
  <c r="M436" i="13" s="1"/>
  <c r="N436" i="13" s="1"/>
  <c r="L404" i="13"/>
  <c r="M404" i="13" s="1"/>
  <c r="N404" i="13" s="1"/>
  <c r="M205" i="13"/>
  <c r="N205" i="13" s="1"/>
  <c r="L277" i="13"/>
  <c r="M277" i="13" s="1"/>
  <c r="N277" i="13" s="1"/>
  <c r="M477" i="13"/>
  <c r="N477" i="13" s="1"/>
  <c r="L500" i="13"/>
  <c r="M500" i="13" s="1"/>
  <c r="N500" i="13" s="1"/>
  <c r="L567" i="13"/>
  <c r="M567" i="13" s="1"/>
  <c r="N567" i="13" s="1"/>
  <c r="L15" i="13"/>
  <c r="M15" i="13" s="1"/>
  <c r="N15" i="13" s="1"/>
  <c r="L635" i="13"/>
  <c r="M635" i="13" s="1"/>
  <c r="N635" i="13" s="1"/>
  <c r="L588" i="13"/>
  <c r="M588" i="13" s="1"/>
  <c r="N588" i="13" s="1"/>
  <c r="L325" i="13"/>
  <c r="M325" i="13" s="1"/>
  <c r="N325" i="13" s="1"/>
  <c r="L540" i="13"/>
  <c r="M540" i="13" s="1"/>
  <c r="N540" i="13" s="1"/>
  <c r="L219" i="13"/>
  <c r="M219" i="13" s="1"/>
  <c r="N219" i="13" s="1"/>
  <c r="L641" i="13"/>
  <c r="M641" i="13" s="1"/>
  <c r="N641" i="13" s="1"/>
  <c r="L235" i="13"/>
  <c r="M235" i="13" s="1"/>
  <c r="N235" i="13" s="1"/>
  <c r="L409" i="13"/>
  <c r="M409" i="13" s="1"/>
  <c r="N409" i="13" s="1"/>
  <c r="L384" i="13"/>
  <c r="M384" i="13" s="1"/>
  <c r="N384" i="13" s="1"/>
  <c r="L77" i="13"/>
  <c r="M77" i="13" s="1"/>
  <c r="N77" i="13" s="1"/>
  <c r="L450" i="13"/>
  <c r="M450" i="13" s="1"/>
  <c r="N450" i="13" s="1"/>
  <c r="L322" i="13"/>
  <c r="M322" i="13" s="1"/>
  <c r="N322" i="13" s="1"/>
  <c r="L34" i="13"/>
  <c r="M34" i="13" s="1"/>
  <c r="N34" i="13" s="1"/>
  <c r="M493" i="13"/>
  <c r="N493" i="13" s="1"/>
  <c r="M290" i="13"/>
  <c r="N290" i="13" s="1"/>
  <c r="L247" i="13"/>
  <c r="M247" i="13" s="1"/>
  <c r="N247" i="13" s="1"/>
  <c r="L188" i="13"/>
  <c r="M188" i="13" s="1"/>
  <c r="N188" i="13" s="1"/>
  <c r="L294" i="13"/>
  <c r="M294" i="13" s="1"/>
  <c r="N294" i="13" s="1"/>
  <c r="L57" i="13"/>
  <c r="M57" i="13" s="1"/>
  <c r="N57" i="13" s="1"/>
  <c r="L62" i="13"/>
  <c r="M62" i="13" s="1"/>
  <c r="N62" i="13" s="1"/>
  <c r="L622" i="13"/>
  <c r="M622" i="13" s="1"/>
  <c r="N622" i="13" s="1"/>
  <c r="L394" i="13"/>
  <c r="M394" i="13" s="1"/>
  <c r="N394" i="13" s="1"/>
  <c r="L396" i="13"/>
  <c r="M396" i="13" s="1"/>
  <c r="N396" i="13" s="1"/>
  <c r="L82" i="13"/>
  <c r="M82" i="13" s="1"/>
  <c r="N82" i="13" s="1"/>
  <c r="L484" i="13"/>
  <c r="M484" i="13" s="1"/>
  <c r="N484" i="13" s="1"/>
  <c r="L213" i="13"/>
  <c r="M213" i="13" s="1"/>
  <c r="N213" i="13" s="1"/>
  <c r="L39" i="13"/>
  <c r="M39" i="13" s="1"/>
  <c r="N39" i="13" s="1"/>
  <c r="M383" i="13"/>
  <c r="N383" i="13" s="1"/>
  <c r="L632" i="13"/>
  <c r="M632" i="13" s="1"/>
  <c r="N632" i="13" s="1"/>
  <c r="M274" i="13"/>
  <c r="N274" i="13" s="1"/>
  <c r="L566" i="13"/>
  <c r="M566" i="13" s="1"/>
  <c r="N566" i="13" s="1"/>
  <c r="L231" i="13"/>
  <c r="M231" i="13" s="1"/>
  <c r="N231" i="13" s="1"/>
  <c r="L163" i="13"/>
  <c r="M163" i="13" s="1"/>
  <c r="N163" i="13" s="1"/>
  <c r="L236" i="13"/>
  <c r="M236" i="13" s="1"/>
  <c r="N236" i="13" s="1"/>
  <c r="L472" i="13"/>
  <c r="M472" i="13" s="1"/>
  <c r="N472" i="13" s="1"/>
  <c r="L124" i="13"/>
  <c r="M124" i="13" s="1"/>
  <c r="N124" i="13" s="1"/>
  <c r="L183" i="13"/>
  <c r="M183" i="13" s="1"/>
  <c r="N183" i="13" s="1"/>
  <c r="L504" i="13"/>
  <c r="M504" i="13" s="1"/>
  <c r="N504" i="13" s="1"/>
  <c r="M616" i="13"/>
  <c r="N616" i="13" s="1"/>
  <c r="L531" i="13"/>
  <c r="M531" i="13" s="1"/>
  <c r="N531" i="13" s="1"/>
  <c r="L18" i="13"/>
  <c r="M18" i="13" s="1"/>
  <c r="N18" i="13" s="1"/>
  <c r="L178" i="13"/>
  <c r="M178" i="13" s="1"/>
  <c r="N178" i="13" s="1"/>
  <c r="L195" i="13"/>
  <c r="M195" i="13" s="1"/>
  <c r="N195" i="13" s="1"/>
  <c r="L63" i="13"/>
  <c r="M63" i="13" s="1"/>
  <c r="N63" i="13" s="1"/>
  <c r="L115" i="13"/>
  <c r="M115" i="13" s="1"/>
  <c r="N115" i="13" s="1"/>
  <c r="L518" i="13"/>
  <c r="M518" i="13" s="1"/>
  <c r="N518" i="13" s="1"/>
  <c r="L592" i="13"/>
  <c r="M592" i="13" s="1"/>
  <c r="N592" i="13" s="1"/>
  <c r="L158" i="13"/>
  <c r="M158" i="13" s="1"/>
  <c r="N158" i="13" s="1"/>
  <c r="L380" i="13"/>
  <c r="M380" i="13" s="1"/>
  <c r="N380" i="13" s="1"/>
  <c r="L95" i="13"/>
  <c r="M95" i="13" s="1"/>
  <c r="N95" i="13" s="1"/>
  <c r="L631" i="13"/>
  <c r="M631" i="13" s="1"/>
  <c r="N631" i="13" s="1"/>
  <c r="L439" i="13"/>
  <c r="M439" i="13" s="1"/>
  <c r="N439" i="13" s="1"/>
  <c r="L462" i="13"/>
  <c r="M462" i="13" s="1"/>
  <c r="N462" i="13" s="1"/>
  <c r="L336" i="13"/>
  <c r="M336" i="13" s="1"/>
  <c r="N336" i="13" s="1"/>
  <c r="L370" i="13"/>
  <c r="M370" i="13" s="1"/>
  <c r="N370" i="13" s="1"/>
  <c r="L116" i="13"/>
  <c r="M116" i="13" s="1"/>
  <c r="N116" i="13" s="1"/>
  <c r="L590" i="13"/>
  <c r="M590" i="13" s="1"/>
  <c r="N590" i="13" s="1"/>
  <c r="L405" i="13"/>
  <c r="M405" i="13" s="1"/>
  <c r="N405" i="13" s="1"/>
  <c r="L449" i="13"/>
  <c r="M449" i="13" s="1"/>
  <c r="N449" i="13" s="1"/>
  <c r="L441" i="13"/>
  <c r="M441" i="13" s="1"/>
  <c r="N441" i="13" s="1"/>
  <c r="L100" i="13"/>
  <c r="M100" i="13" s="1"/>
  <c r="N100" i="13" s="1"/>
  <c r="L272" i="13"/>
  <c r="M272" i="13" s="1"/>
  <c r="N272" i="13" s="1"/>
  <c r="L378" i="13"/>
  <c r="M378" i="13" s="1"/>
  <c r="N378" i="13" s="1"/>
  <c r="L411" i="13"/>
  <c r="M411" i="13" s="1"/>
  <c r="N411" i="13" s="1"/>
  <c r="L89" i="13"/>
  <c r="M89" i="13" s="1"/>
  <c r="N89" i="13" s="1"/>
  <c r="L340" i="13"/>
  <c r="M340" i="13" s="1"/>
  <c r="N340" i="13" s="1"/>
  <c r="L36" i="13"/>
  <c r="M36" i="13" s="1"/>
  <c r="N36" i="13" s="1"/>
  <c r="L496" i="13"/>
  <c r="M496" i="13" s="1"/>
  <c r="N496" i="13" s="1"/>
  <c r="L149" i="13"/>
  <c r="M149" i="13" s="1"/>
  <c r="N149" i="13" s="1"/>
  <c r="L141" i="13"/>
  <c r="M141" i="13" s="1"/>
  <c r="N141" i="13" s="1"/>
  <c r="L552" i="13"/>
  <c r="M552" i="13" s="1"/>
  <c r="N552" i="13" s="1"/>
  <c r="L448" i="13"/>
  <c r="M448" i="13" s="1"/>
  <c r="N448" i="13" s="1"/>
  <c r="L250" i="13"/>
  <c r="M250" i="13" s="1"/>
  <c r="N250" i="13" s="1"/>
  <c r="L229" i="13"/>
  <c r="M229" i="13" s="1"/>
  <c r="N229" i="13" s="1"/>
  <c r="L558" i="13"/>
  <c r="M558" i="13" s="1"/>
  <c r="N558" i="13" s="1"/>
  <c r="L443" i="13"/>
  <c r="M443" i="13" s="1"/>
  <c r="N443" i="13" s="1"/>
  <c r="L471" i="13"/>
  <c r="M471" i="13" s="1"/>
  <c r="N471" i="13" s="1"/>
  <c r="M279" i="13"/>
  <c r="N279" i="13" s="1"/>
  <c r="M24" i="13"/>
  <c r="N24" i="13" s="1"/>
  <c r="M203" i="13"/>
  <c r="N203" i="13" s="1"/>
  <c r="L61" i="13"/>
  <c r="M61" i="13" s="1"/>
  <c r="N61" i="13" s="1"/>
  <c r="L469" i="13"/>
  <c r="M469" i="13" s="1"/>
  <c r="N469" i="13" s="1"/>
  <c r="L23" i="13"/>
  <c r="M23" i="13" s="1"/>
  <c r="N23" i="13" s="1"/>
  <c r="L122" i="13"/>
  <c r="M122" i="13" s="1"/>
  <c r="N122" i="13" s="1"/>
  <c r="L629" i="13"/>
  <c r="M629" i="13" s="1"/>
  <c r="N629" i="13" s="1"/>
  <c r="M202" i="13"/>
  <c r="N202" i="13" s="1"/>
  <c r="L16" i="13"/>
  <c r="M16" i="13" s="1"/>
  <c r="N16" i="13" s="1"/>
  <c r="L519" i="13"/>
  <c r="M519" i="13" s="1"/>
  <c r="N519" i="13" s="1"/>
  <c r="L152" i="13"/>
  <c r="M152" i="13" s="1"/>
  <c r="N152" i="13" s="1"/>
  <c r="L575" i="13"/>
  <c r="M575" i="13" s="1"/>
  <c r="N575" i="13" s="1"/>
  <c r="L306" i="13"/>
  <c r="M306" i="13" s="1"/>
  <c r="N306" i="13" s="1"/>
  <c r="L584" i="13"/>
  <c r="M584" i="13" s="1"/>
  <c r="N584" i="13" s="1"/>
  <c r="L181" i="13"/>
  <c r="M181" i="13" s="1"/>
  <c r="N181" i="13" s="1"/>
  <c r="M234" i="13"/>
  <c r="N234" i="13" s="1"/>
  <c r="M485" i="13"/>
  <c r="N485" i="13" s="1"/>
  <c r="L624" i="13"/>
  <c r="M624" i="13" s="1"/>
  <c r="N624" i="13" s="1"/>
  <c r="L6" i="13"/>
  <c r="M6" i="13" s="1"/>
  <c r="L227" i="13"/>
  <c r="M227" i="13" s="1"/>
  <c r="N227" i="13" s="1"/>
  <c r="L88" i="13"/>
  <c r="M88" i="13" s="1"/>
  <c r="N88" i="13" s="1"/>
  <c r="L353" i="13"/>
  <c r="M353" i="13" s="1"/>
  <c r="N353" i="13" s="1"/>
  <c r="L37" i="13"/>
  <c r="M37" i="13" s="1"/>
  <c r="N37" i="13" s="1"/>
  <c r="L464" i="13"/>
  <c r="M464" i="13" s="1"/>
  <c r="N464" i="13" s="1"/>
  <c r="L38" i="13"/>
  <c r="M38" i="13" s="1"/>
  <c r="N38" i="13" s="1"/>
  <c r="L363" i="13"/>
  <c r="M363" i="13" s="1"/>
  <c r="N363" i="13" s="1"/>
  <c r="L287" i="13"/>
  <c r="M287" i="13" s="1"/>
  <c r="N287" i="13" s="1"/>
  <c r="L171" i="13"/>
  <c r="M171" i="13" s="1"/>
  <c r="N171" i="13" s="1"/>
  <c r="L613" i="13"/>
  <c r="M613" i="13" s="1"/>
  <c r="N613" i="13" s="1"/>
  <c r="L17" i="13"/>
  <c r="M17" i="13" s="1"/>
  <c r="N17" i="13" s="1"/>
  <c r="L410" i="13"/>
  <c r="M410" i="13" s="1"/>
  <c r="N410" i="13" s="1"/>
  <c r="L501" i="13"/>
  <c r="M501" i="13" s="1"/>
  <c r="N501" i="13" s="1"/>
  <c r="L54" i="13"/>
  <c r="M54" i="13" s="1"/>
  <c r="N54" i="13" s="1"/>
  <c r="L245" i="13"/>
  <c r="M245" i="13" s="1"/>
  <c r="N245" i="13" s="1"/>
  <c r="L269" i="13"/>
  <c r="M269" i="13" s="1"/>
  <c r="N269" i="13" s="1"/>
  <c r="L303" i="13"/>
  <c r="M303" i="13" s="1"/>
  <c r="N303" i="13" s="1"/>
  <c r="L179" i="13"/>
  <c r="M179" i="13" s="1"/>
  <c r="N179" i="13" s="1"/>
  <c r="L368" i="13"/>
  <c r="M368" i="13" s="1"/>
  <c r="N368" i="13" s="1"/>
  <c r="L8" i="13"/>
  <c r="M8" i="13" s="1"/>
  <c r="N8" i="13" s="1"/>
  <c r="L481" i="13"/>
  <c r="M481" i="13" s="1"/>
  <c r="N481" i="13" s="1"/>
  <c r="L47" i="13"/>
  <c r="M47" i="13" s="1"/>
  <c r="N47" i="13" s="1"/>
  <c r="L523" i="13"/>
  <c r="M523" i="13" s="1"/>
  <c r="N523" i="13" s="1"/>
  <c r="L555" i="13"/>
  <c r="M555" i="13" s="1"/>
  <c r="N555" i="13" s="1"/>
  <c r="L220" i="13"/>
  <c r="M220" i="13" s="1"/>
  <c r="N220" i="13" s="1"/>
  <c r="L270" i="13"/>
  <c r="M270" i="13" s="1"/>
  <c r="N270" i="13" s="1"/>
  <c r="L576" i="13"/>
  <c r="M576" i="13" s="1"/>
  <c r="N576" i="13" s="1"/>
  <c r="L217" i="13"/>
  <c r="M217" i="13" s="1"/>
  <c r="N217" i="13" s="1"/>
  <c r="L475" i="13"/>
  <c r="M475" i="13" s="1"/>
  <c r="N475" i="13" s="1"/>
  <c r="L29" i="13"/>
  <c r="M29" i="13" s="1"/>
  <c r="N29" i="13" s="1"/>
  <c r="L153" i="13"/>
  <c r="M153" i="13" s="1"/>
  <c r="N153" i="13" s="1"/>
  <c r="O364" i="13"/>
  <c r="M606" i="13"/>
  <c r="N606" i="13" s="1"/>
  <c r="M267" i="13"/>
  <c r="N267" i="13" s="1"/>
  <c r="M156" i="13"/>
  <c r="N156" i="13" s="1"/>
  <c r="O344" i="13"/>
  <c r="O438" i="13"/>
  <c r="O49" i="13"/>
  <c r="M451" i="13"/>
  <c r="N451" i="13" s="1"/>
  <c r="O602" i="13"/>
  <c r="O129" i="13"/>
  <c r="O503" i="13"/>
  <c r="O437" i="13"/>
  <c r="M154" i="13"/>
  <c r="N154" i="13" s="1"/>
  <c r="M573" i="13"/>
  <c r="N573" i="13" s="1"/>
  <c r="O420" i="13"/>
  <c r="O376" i="13"/>
  <c r="O646" i="13"/>
  <c r="O237" i="13"/>
  <c r="O66" i="13"/>
  <c r="O212" i="13"/>
  <c r="O544" i="13"/>
  <c r="M488" i="13"/>
  <c r="N488" i="13" s="1"/>
  <c r="O244" i="13"/>
  <c r="O445" i="13"/>
  <c r="O335" i="13"/>
  <c r="O612" i="13"/>
  <c r="M299" i="13"/>
  <c r="N299" i="13" s="1"/>
  <c r="O105" i="13"/>
  <c r="O318" i="13"/>
  <c r="M479" i="13"/>
  <c r="N479" i="13" s="1"/>
  <c r="O58" i="13"/>
  <c r="O536" i="13"/>
  <c r="O133" i="13"/>
  <c r="O627" i="13"/>
  <c r="O104" i="13"/>
  <c r="O174" i="13"/>
  <c r="O255" i="13"/>
  <c r="M182" i="13"/>
  <c r="N182" i="13" s="1"/>
  <c r="O273" i="13"/>
  <c r="O571" i="13"/>
  <c r="M470" i="13"/>
  <c r="N470" i="13" s="1"/>
  <c r="O137" i="13"/>
  <c r="O498" i="13"/>
  <c r="M112" i="13"/>
  <c r="N112" i="13" s="1"/>
  <c r="M595" i="13"/>
  <c r="N595" i="13" s="1"/>
  <c r="M106" i="13"/>
  <c r="N106" i="13" s="1"/>
  <c r="M257" i="13"/>
  <c r="N257" i="13" s="1"/>
  <c r="O357" i="13"/>
  <c r="O190" i="13"/>
  <c r="O22" i="13"/>
  <c r="O422" i="13"/>
  <c r="O463" i="13"/>
  <c r="O132" i="13"/>
  <c r="O283" i="13"/>
  <c r="M415" i="13"/>
  <c r="N415" i="13" s="1"/>
  <c r="O490" i="13"/>
  <c r="O103" i="13"/>
  <c r="O215" i="13"/>
  <c r="O598" i="13"/>
  <c r="O524" i="13"/>
  <c r="O424" i="13"/>
  <c r="M539" i="13"/>
  <c r="N539" i="13" s="1"/>
  <c r="O7" i="13"/>
  <c r="O355" i="13"/>
  <c r="O345" i="13"/>
  <c r="O201" i="13"/>
  <c r="O413" i="13"/>
  <c r="O307" i="13"/>
  <c r="O367" i="13"/>
  <c r="O430" i="13"/>
  <c r="O633" i="13"/>
  <c r="O428" i="13"/>
  <c r="O150" i="13"/>
  <c r="O330" i="13"/>
  <c r="O417" i="13"/>
  <c r="O81" i="13"/>
  <c r="O79" i="13"/>
  <c r="M601" i="13"/>
  <c r="N601" i="13" s="1"/>
  <c r="O186" i="13"/>
  <c r="O533" i="13"/>
  <c r="O308" i="13"/>
  <c r="O455" i="13"/>
  <c r="O298" i="13"/>
  <c r="M11" i="13"/>
  <c r="N11" i="13" s="1"/>
  <c r="O339" i="13"/>
  <c r="O385" i="13"/>
  <c r="O337" i="13"/>
  <c r="O617" i="13"/>
  <c r="M208" i="13"/>
  <c r="N208" i="13" s="1"/>
  <c r="O377" i="13"/>
  <c r="O610" i="13"/>
  <c r="O42" i="13"/>
  <c r="O90" i="13"/>
  <c r="O114" i="13"/>
  <c r="O554" i="13"/>
  <c r="O623" i="13"/>
  <c r="O446" i="13"/>
  <c r="O426" i="13"/>
  <c r="O434" i="13"/>
  <c r="O532" i="13"/>
  <c r="O486" i="13"/>
  <c r="O603" i="13"/>
  <c r="O69" i="13"/>
  <c r="O145" i="13"/>
  <c r="O113" i="13"/>
  <c r="O324" i="13"/>
  <c r="O72" i="13"/>
  <c r="M458" i="13"/>
  <c r="N458" i="13" s="1"/>
  <c r="O561" i="13"/>
  <c r="M358" i="13"/>
  <c r="N358" i="13" s="1"/>
  <c r="M121" i="13"/>
  <c r="N121" i="13" s="1"/>
  <c r="O209" i="13"/>
  <c r="O139" i="13"/>
  <c r="O281" i="13"/>
  <c r="O408" i="13"/>
  <c r="O216" i="13"/>
  <c r="O609" i="13"/>
  <c r="O262" i="13"/>
  <c r="O68" i="13"/>
  <c r="O390" i="13"/>
  <c r="O550" i="13"/>
  <c r="O157" i="13"/>
  <c r="O605" i="13"/>
  <c r="M636" i="13"/>
  <c r="N636" i="13" s="1"/>
  <c r="O459" i="13"/>
  <c r="O189" i="13"/>
  <c r="O492" i="13"/>
  <c r="O138" i="13"/>
  <c r="O128" i="13"/>
  <c r="O223" i="13"/>
  <c r="O349" i="13"/>
  <c r="O148" i="13"/>
  <c r="O456" i="13"/>
  <c r="O381" i="13"/>
  <c r="O522" i="13"/>
  <c r="O119" i="13"/>
  <c r="M514" i="13"/>
  <c r="N514" i="13" s="1"/>
  <c r="O553" i="13"/>
  <c r="O499" i="13"/>
  <c r="O374" i="13"/>
  <c r="O440" i="13"/>
  <c r="O193" i="13"/>
  <c r="O75" i="13"/>
  <c r="O96" i="13"/>
  <c r="O392" i="13"/>
  <c r="O468" i="13"/>
  <c r="O176" i="13"/>
  <c r="O233" i="13"/>
  <c r="M123" i="13"/>
  <c r="N123" i="13" s="1"/>
  <c r="O333" i="13"/>
  <c r="M108" i="13"/>
  <c r="N108" i="13" s="1"/>
  <c r="O46" i="13" l="1"/>
  <c r="O320" i="13"/>
  <c r="O435" i="13"/>
  <c r="P42" i="13"/>
  <c r="O427" i="13"/>
  <c r="O161" i="13"/>
  <c r="O87" i="13"/>
  <c r="O465" i="13"/>
  <c r="O56" i="13"/>
  <c r="O92" i="13"/>
  <c r="O359" i="13"/>
  <c r="O110" i="13"/>
  <c r="O350" i="13"/>
  <c r="O372" i="13"/>
  <c r="O511" i="13"/>
  <c r="O21" i="13"/>
  <c r="P22" i="13" s="1"/>
  <c r="O243" i="13"/>
  <c r="P244" i="13" s="1"/>
  <c r="Q244" i="13" s="1"/>
  <c r="O551" i="13"/>
  <c r="O240" i="13"/>
  <c r="O296" i="13"/>
  <c r="O20" i="13"/>
  <c r="O619" i="13"/>
  <c r="O423" i="13"/>
  <c r="P424" i="13" s="1"/>
  <c r="Q424" i="13" s="1"/>
  <c r="O489" i="13"/>
  <c r="P490" i="13" s="1"/>
  <c r="Q490" i="13" s="1"/>
  <c r="O253" i="13"/>
  <c r="O258" i="13"/>
  <c r="P522" i="13"/>
  <c r="Q522" i="13" s="1"/>
  <c r="O454" i="13"/>
  <c r="P455" i="13" s="1"/>
  <c r="Q455" i="13" s="1"/>
  <c r="O639" i="13"/>
  <c r="O97" i="13"/>
  <c r="P97" i="13" s="1"/>
  <c r="Q97" i="13" s="1"/>
  <c r="O199" i="13"/>
  <c r="O285" i="13"/>
  <c r="O401" i="13"/>
  <c r="O482" i="13"/>
  <c r="O151" i="13"/>
  <c r="P151" i="13" s="1"/>
  <c r="Q151" i="13" s="1"/>
  <c r="O395" i="13"/>
  <c r="O565" i="13"/>
  <c r="O375" i="13"/>
  <c r="P375" i="13" s="1"/>
  <c r="Q375" i="13" s="1"/>
  <c r="O596" i="13"/>
  <c r="O329" i="13"/>
  <c r="P330" i="13" s="1"/>
  <c r="Q330" i="13" s="1"/>
  <c r="O541" i="13"/>
  <c r="P345" i="13"/>
  <c r="Q345" i="13" s="1"/>
  <c r="P377" i="13"/>
  <c r="Q377" i="13" s="1"/>
  <c r="O162" i="13"/>
  <c r="P138" i="13"/>
  <c r="Q138" i="13" s="1"/>
  <c r="O35" i="13"/>
  <c r="P499" i="13"/>
  <c r="Q499" i="13" s="1"/>
  <c r="P456" i="13"/>
  <c r="Q456" i="13" s="1"/>
  <c r="P139" i="13"/>
  <c r="Q139" i="13" s="1"/>
  <c r="O12" i="13"/>
  <c r="P13" i="13" s="1"/>
  <c r="O371" i="13"/>
  <c r="O260" i="13"/>
  <c r="O289" i="13"/>
  <c r="P308" i="13"/>
  <c r="Q308" i="13" s="1"/>
  <c r="O27" i="13"/>
  <c r="O48" i="13"/>
  <c r="P49" i="13" s="1"/>
  <c r="Q49" i="13" s="1"/>
  <c r="O406" i="13"/>
  <c r="O111" i="13"/>
  <c r="P111" i="13" s="1"/>
  <c r="Q111" i="13" s="1"/>
  <c r="P69" i="13"/>
  <c r="Q69" i="13" s="1"/>
  <c r="O569" i="13"/>
  <c r="P569" i="13" s="1"/>
  <c r="O146" i="13"/>
  <c r="P146" i="13" s="1"/>
  <c r="Q146" i="13" s="1"/>
  <c r="P603" i="13"/>
  <c r="P610" i="13"/>
  <c r="O249" i="13"/>
  <c r="O131" i="13"/>
  <c r="P132" i="13" s="1"/>
  <c r="Q132" i="13" s="1"/>
  <c r="O579" i="13"/>
  <c r="P114" i="13"/>
  <c r="Q114" i="13" s="1"/>
  <c r="P562" i="13"/>
  <c r="P133" i="13"/>
  <c r="Q133" i="13" s="1"/>
  <c r="P216" i="13"/>
  <c r="Q216" i="13" s="1"/>
  <c r="P350" i="13"/>
  <c r="Q350" i="13" s="1"/>
  <c r="O373" i="13"/>
  <c r="P428" i="13"/>
  <c r="Q428" i="13" s="1"/>
  <c r="O99" i="13"/>
  <c r="P104" i="13"/>
  <c r="Q104" i="13" s="1"/>
  <c r="O71" i="13"/>
  <c r="P72" i="13" s="1"/>
  <c r="Q72" i="13" s="1"/>
  <c r="P438" i="13"/>
  <c r="Q438" i="13" s="1"/>
  <c r="O478" i="13"/>
  <c r="O515" i="13"/>
  <c r="O228" i="13"/>
  <c r="O370" i="13"/>
  <c r="P446" i="13"/>
  <c r="Q446" i="13" s="1"/>
  <c r="O600" i="13"/>
  <c r="P190" i="13"/>
  <c r="O397" i="13"/>
  <c r="P427" i="13"/>
  <c r="Q427" i="13" s="1"/>
  <c r="P423" i="13"/>
  <c r="Q423" i="13" s="1"/>
  <c r="O107" i="13"/>
  <c r="Q626" i="13"/>
  <c r="M191" i="13"/>
  <c r="N191" i="13" s="1"/>
  <c r="O191" i="13" s="1"/>
  <c r="Q625" i="13"/>
  <c r="Q591" i="13"/>
  <c r="Q16" i="13"/>
  <c r="Q608" i="13"/>
  <c r="Q618" i="13"/>
  <c r="P533" i="13"/>
  <c r="Q533" i="13" s="1"/>
  <c r="M55" i="13"/>
  <c r="N55" i="13" s="1"/>
  <c r="O55" i="13" s="1"/>
  <c r="M421" i="13"/>
  <c r="N421" i="13" s="1"/>
  <c r="O421" i="13" s="1"/>
  <c r="M73" i="13"/>
  <c r="N73" i="13" s="1"/>
  <c r="O73" i="13" s="1"/>
  <c r="P105" i="13"/>
  <c r="Q105" i="13" s="1"/>
  <c r="Q583" i="13"/>
  <c r="O192" i="13"/>
  <c r="Q42" i="13"/>
  <c r="Q594" i="13"/>
  <c r="Q582" i="13"/>
  <c r="Q596" i="13"/>
  <c r="Q600" i="13"/>
  <c r="Q607" i="13"/>
  <c r="Q606" i="13"/>
  <c r="Q8" i="13"/>
  <c r="Q616" i="13"/>
  <c r="Q566" i="13"/>
  <c r="Q588" i="13"/>
  <c r="Q615" i="13"/>
  <c r="Q578" i="13"/>
  <c r="Q563" i="13"/>
  <c r="Q12" i="13"/>
  <c r="Q640" i="13"/>
  <c r="Q614" i="13"/>
  <c r="Q645" i="13"/>
  <c r="Q601" i="13"/>
  <c r="Q592" i="13"/>
  <c r="Q636" i="13"/>
  <c r="Q11" i="13"/>
  <c r="O226" i="13"/>
  <c r="P226" i="13" s="1"/>
  <c r="Q226" i="13" s="1"/>
  <c r="Q576" i="13"/>
  <c r="Q584" i="13"/>
  <c r="Q629" i="13"/>
  <c r="Q635" i="13"/>
  <c r="Q620" i="13"/>
  <c r="P435" i="13"/>
  <c r="Q435" i="13" s="1"/>
  <c r="Q589" i="13"/>
  <c r="P551" i="13"/>
  <c r="Q551" i="13" s="1"/>
  <c r="Q595" i="13"/>
  <c r="Q613" i="13"/>
  <c r="Q15" i="13"/>
  <c r="Q597" i="13"/>
  <c r="Q630" i="13"/>
  <c r="Q10" i="13"/>
  <c r="Q9" i="13"/>
  <c r="Q570" i="13"/>
  <c r="Q642" i="13"/>
  <c r="Q604" i="13"/>
  <c r="Q14" i="13"/>
  <c r="Q564" i="13"/>
  <c r="P554" i="13"/>
  <c r="Q554" i="13" s="1"/>
  <c r="O26" i="13"/>
  <c r="Q573" i="13"/>
  <c r="O98" i="13"/>
  <c r="Q559" i="13"/>
  <c r="Q575" i="13"/>
  <c r="Q558" i="13"/>
  <c r="Q631" i="13"/>
  <c r="Q632" i="13"/>
  <c r="Q567" i="13"/>
  <c r="Q593" i="13"/>
  <c r="Q644" i="13"/>
  <c r="Q628" i="13"/>
  <c r="Q599" i="13"/>
  <c r="Q574" i="13"/>
  <c r="Q580" i="13"/>
  <c r="Q581" i="13"/>
  <c r="P129" i="13"/>
  <c r="Q129" i="13" s="1"/>
  <c r="N6" i="13"/>
  <c r="Q6" i="13" s="1"/>
  <c r="Q641" i="13"/>
  <c r="Q621" i="13"/>
  <c r="Q572" i="13"/>
  <c r="Q585" i="13"/>
  <c r="Q634" i="13"/>
  <c r="Q586" i="13"/>
  <c r="Q560" i="13"/>
  <c r="Q587" i="13"/>
  <c r="O159" i="13"/>
  <c r="Q624" i="13"/>
  <c r="Q590" i="13"/>
  <c r="Q622" i="13"/>
  <c r="Q579" i="13"/>
  <c r="Q638" i="13"/>
  <c r="Q565" i="13"/>
  <c r="Q569" i="13"/>
  <c r="Q611" i="13"/>
  <c r="O140" i="13"/>
  <c r="P140" i="13" s="1"/>
  <c r="Q140" i="13" s="1"/>
  <c r="O429" i="13"/>
  <c r="P430" i="13" s="1"/>
  <c r="Q430" i="13" s="1"/>
  <c r="O354" i="13"/>
  <c r="O287" i="13"/>
  <c r="O412" i="13"/>
  <c r="O342" i="13"/>
  <c r="O83" i="13"/>
  <c r="O280" i="13"/>
  <c r="P281" i="13" s="1"/>
  <c r="Q281" i="13" s="1"/>
  <c r="O304" i="13"/>
  <c r="O332" i="13"/>
  <c r="O135" i="13"/>
  <c r="O149" i="13"/>
  <c r="P149" i="13" s="1"/>
  <c r="Q149" i="13" s="1"/>
  <c r="O100" i="13"/>
  <c r="O629" i="13"/>
  <c r="O471" i="13"/>
  <c r="O581" i="13"/>
  <c r="O334" i="13"/>
  <c r="P334" i="13" s="1"/>
  <c r="Q334" i="13" s="1"/>
  <c r="O389" i="13"/>
  <c r="O291" i="13"/>
  <c r="O538" i="13"/>
  <c r="O15" i="13"/>
  <c r="O172" i="13"/>
  <c r="O101" i="13"/>
  <c r="O467" i="13"/>
  <c r="O607" i="13"/>
  <c r="O254" i="13"/>
  <c r="O640" i="13"/>
  <c r="P640" i="13" s="1"/>
  <c r="O563" i="13"/>
  <c r="P563" i="13" s="1"/>
  <c r="O546" i="13"/>
  <c r="P547" i="13" s="1"/>
  <c r="Q547" i="13" s="1"/>
  <c r="O197" i="13"/>
  <c r="O319" i="13"/>
  <c r="O351" i="13"/>
  <c r="P351" i="13" s="1"/>
  <c r="Q351" i="13" s="1"/>
  <c r="O102" i="13"/>
  <c r="P103" i="13" s="1"/>
  <c r="Q103" i="13" s="1"/>
  <c r="O80" i="13"/>
  <c r="P81" i="13" s="1"/>
  <c r="O645" i="13"/>
  <c r="O62" i="13"/>
  <c r="O529" i="13"/>
  <c r="O33" i="13"/>
  <c r="O346" i="13"/>
  <c r="P346" i="13" s="1"/>
  <c r="Q346" i="13" s="1"/>
  <c r="O251" i="13"/>
  <c r="O534" i="13"/>
  <c r="P534" i="13" s="1"/>
  <c r="Q534" i="13" s="1"/>
  <c r="O322" i="13"/>
  <c r="O232" i="13"/>
  <c r="O366" i="13"/>
  <c r="O453" i="13"/>
  <c r="O540" i="13"/>
  <c r="O626" i="13"/>
  <c r="P627" i="13" s="1"/>
  <c r="O204" i="13"/>
  <c r="O592" i="13"/>
  <c r="O315" i="13"/>
  <c r="O475" i="13"/>
  <c r="O481" i="13"/>
  <c r="O501" i="13"/>
  <c r="O234" i="13"/>
  <c r="O202" i="13"/>
  <c r="O24" i="13"/>
  <c r="O57" i="13"/>
  <c r="O39" i="13"/>
  <c r="O325" i="13"/>
  <c r="P325" i="13" s="1"/>
  <c r="Q325" i="13" s="1"/>
  <c r="O144" i="13"/>
  <c r="O525" i="13"/>
  <c r="P525" i="13" s="1"/>
  <c r="Q525" i="13" s="1"/>
  <c r="O198" i="13"/>
  <c r="O545" i="13"/>
  <c r="P545" i="13" s="1"/>
  <c r="Q545" i="13" s="1"/>
  <c r="O311" i="13"/>
  <c r="O239" i="13"/>
  <c r="O187" i="13"/>
  <c r="P187" i="13" s="1"/>
  <c r="Q187" i="13" s="1"/>
  <c r="O265" i="13"/>
  <c r="O263" i="13"/>
  <c r="O436" i="13"/>
  <c r="P436" i="13" s="1"/>
  <c r="Q436" i="13" s="1"/>
  <c r="O54" i="13"/>
  <c r="O203" i="13"/>
  <c r="P203" i="13" s="1"/>
  <c r="O586" i="13"/>
  <c r="O585" i="13"/>
  <c r="O50" i="13"/>
  <c r="P50" i="13" s="1"/>
  <c r="Q50" i="13" s="1"/>
  <c r="O539" i="13"/>
  <c r="O520" i="13"/>
  <c r="P521" i="13" s="1"/>
  <c r="Q521" i="13" s="1"/>
  <c r="O256" i="13"/>
  <c r="P256" i="13" s="1"/>
  <c r="Q256" i="13" s="1"/>
  <c r="O217" i="13"/>
  <c r="P217" i="13" s="1"/>
  <c r="Q217" i="13" s="1"/>
  <c r="O8" i="13"/>
  <c r="P8" i="13" s="1"/>
  <c r="O410" i="13"/>
  <c r="O37" i="13"/>
  <c r="O181" i="13"/>
  <c r="O312" i="13"/>
  <c r="O279" i="13"/>
  <c r="O616" i="13"/>
  <c r="O213" i="13"/>
  <c r="P213" i="13" s="1"/>
  <c r="Q213" i="13" s="1"/>
  <c r="O294" i="13"/>
  <c r="O275" i="13"/>
  <c r="O491" i="13"/>
  <c r="O177" i="13"/>
  <c r="P177" i="13" s="1"/>
  <c r="Q177" i="13" s="1"/>
  <c r="O542" i="13"/>
  <c r="O618" i="13"/>
  <c r="O516" i="13"/>
  <c r="O480" i="13"/>
  <c r="O108" i="13"/>
  <c r="O595" i="13"/>
  <c r="O154" i="13"/>
  <c r="O576" i="13"/>
  <c r="O368" i="13"/>
  <c r="P368" i="13" s="1"/>
  <c r="Q368" i="13" s="1"/>
  <c r="O17" i="13"/>
  <c r="O584" i="13"/>
  <c r="O295" i="13"/>
  <c r="O484" i="13"/>
  <c r="O188" i="13"/>
  <c r="O205" i="13"/>
  <c r="O84" i="13"/>
  <c r="O184" i="13"/>
  <c r="O578" i="13"/>
  <c r="P578" i="13" s="1"/>
  <c r="O527" i="13"/>
  <c r="O313" i="13"/>
  <c r="O52" i="13"/>
  <c r="O32" i="13"/>
  <c r="O53" i="13"/>
  <c r="O224" i="13"/>
  <c r="O47" i="13"/>
  <c r="P47" i="13" s="1"/>
  <c r="Q47" i="13" s="1"/>
  <c r="O485" i="13"/>
  <c r="O531" i="13"/>
  <c r="O292" i="13"/>
  <c r="O634" i="13"/>
  <c r="P634" i="13" s="1"/>
  <c r="O93" i="13"/>
  <c r="P93" i="13" s="1"/>
  <c r="Q93" i="13" s="1"/>
  <c r="O180" i="13"/>
  <c r="O302" i="13"/>
  <c r="O425" i="13"/>
  <c r="P425" i="13" s="1"/>
  <c r="Q425" i="13" s="1"/>
  <c r="O573" i="13"/>
  <c r="O606" i="13"/>
  <c r="P606" i="13" s="1"/>
  <c r="O559" i="13"/>
  <c r="O270" i="13"/>
  <c r="O179" i="13"/>
  <c r="O613" i="13"/>
  <c r="P613" i="13" s="1"/>
  <c r="O306" i="13"/>
  <c r="O63" i="13"/>
  <c r="O183" i="13"/>
  <c r="O274" i="13"/>
  <c r="P274" i="13" s="1"/>
  <c r="Q274" i="13" s="1"/>
  <c r="O40" i="13"/>
  <c r="O31" i="13"/>
  <c r="O211" i="13"/>
  <c r="P212" i="13" s="1"/>
  <c r="O60" i="13"/>
  <c r="O59" i="13"/>
  <c r="O194" i="13"/>
  <c r="O143" i="13"/>
  <c r="O286" i="13"/>
  <c r="O175" i="13"/>
  <c r="O29" i="13"/>
  <c r="O44" i="13"/>
  <c r="O310" i="13"/>
  <c r="O636" i="13"/>
  <c r="P637" i="13" s="1"/>
  <c r="O507" i="13"/>
  <c r="O451" i="13"/>
  <c r="O614" i="13"/>
  <c r="O220" i="13"/>
  <c r="O303" i="13"/>
  <c r="O171" i="13"/>
  <c r="O227" i="13"/>
  <c r="O575" i="13"/>
  <c r="O23" i="13"/>
  <c r="O195" i="13"/>
  <c r="O632" i="13"/>
  <c r="O290" i="13"/>
  <c r="O567" i="13"/>
  <c r="O597" i="13"/>
  <c r="O43" i="13"/>
  <c r="P43" i="13" s="1"/>
  <c r="Q43" i="13" s="1"/>
  <c r="O630" i="13"/>
  <c r="O317" i="13"/>
  <c r="O155" i="13"/>
  <c r="O316" i="13"/>
  <c r="O557" i="13"/>
  <c r="O528" i="13"/>
  <c r="O293" i="13"/>
  <c r="O388" i="13"/>
  <c r="O70" i="13"/>
  <c r="O136" i="13"/>
  <c r="P137" i="13" s="1"/>
  <c r="O560" i="13"/>
  <c r="P561" i="13" s="1"/>
  <c r="O257" i="13"/>
  <c r="O182" i="13"/>
  <c r="O556" i="13"/>
  <c r="O252" i="13"/>
  <c r="O299" i="13"/>
  <c r="P299" i="13" s="1"/>
  <c r="Q299" i="13" s="1"/>
  <c r="O261" i="13"/>
  <c r="O45" i="13"/>
  <c r="O352" i="13"/>
  <c r="O555" i="13"/>
  <c r="P555" i="13" s="1"/>
  <c r="Q555" i="13" s="1"/>
  <c r="O269" i="13"/>
  <c r="O152" i="13"/>
  <c r="O469" i="13"/>
  <c r="P469" i="13" s="1"/>
  <c r="Q469" i="13" s="1"/>
  <c r="O178" i="13"/>
  <c r="O266" i="13"/>
  <c r="O493" i="13"/>
  <c r="P493" i="13" s="1"/>
  <c r="Q493" i="13" s="1"/>
  <c r="O641" i="13"/>
  <c r="O500" i="13"/>
  <c r="P500" i="13" s="1"/>
  <c r="Q500" i="13" s="1"/>
  <c r="O282" i="13"/>
  <c r="O362" i="13"/>
  <c r="O10" i="13"/>
  <c r="O268" i="13"/>
  <c r="O9" i="13"/>
  <c r="O348" i="13"/>
  <c r="O604" i="13"/>
  <c r="O230" i="13"/>
  <c r="O16" i="13"/>
  <c r="O163" i="13"/>
  <c r="O19" i="13"/>
  <c r="O473" i="13"/>
  <c r="O514" i="13"/>
  <c r="O121" i="13"/>
  <c r="O115" i="13"/>
  <c r="P115" i="13" s="1"/>
  <c r="Q115" i="13" s="1"/>
  <c r="O305" i="13"/>
  <c r="O402" i="13"/>
  <c r="P402" i="13" s="1"/>
  <c r="Q402" i="13" s="1"/>
  <c r="O523" i="13"/>
  <c r="O245" i="13"/>
  <c r="O624" i="13"/>
  <c r="P624" i="13" s="1"/>
  <c r="O519" i="13"/>
  <c r="O61" i="13"/>
  <c r="O18" i="13"/>
  <c r="P18" i="13" s="1"/>
  <c r="O236" i="13"/>
  <c r="P237" i="13" s="1"/>
  <c r="Q237" i="13" s="1"/>
  <c r="O383" i="13"/>
  <c r="O34" i="13"/>
  <c r="O477" i="13"/>
  <c r="O321" i="13"/>
  <c r="P321" i="13" s="1"/>
  <c r="Q321" i="13" s="1"/>
  <c r="O28" i="13"/>
  <c r="O461" i="13"/>
  <c r="O185" i="13"/>
  <c r="O165" i="13"/>
  <c r="O549" i="13"/>
  <c r="O196" i="13"/>
  <c r="O142" i="13"/>
  <c r="O130" i="13"/>
  <c r="O574" i="13"/>
  <c r="O580" i="13"/>
  <c r="O169" i="13"/>
  <c r="O537" i="13"/>
  <c r="P537" i="13" s="1"/>
  <c r="Q537" i="13" s="1"/>
  <c r="O526" i="13"/>
  <c r="O466" i="13"/>
  <c r="O76" i="13"/>
  <c r="P76" i="13" s="1"/>
  <c r="Q76" i="13" s="1"/>
  <c r="O241" i="13"/>
  <c r="O543" i="13"/>
  <c r="O288" i="13"/>
  <c r="O338" i="13"/>
  <c r="P339" i="13" s="1"/>
  <c r="Q339" i="13" s="1"/>
  <c r="O414" i="13"/>
  <c r="P414" i="13" s="1"/>
  <c r="Q414" i="13" s="1"/>
  <c r="O365" i="13"/>
  <c r="P365" i="13" s="1"/>
  <c r="Q365" i="13" s="1"/>
  <c r="O589" i="13"/>
  <c r="O396" i="13"/>
  <c r="O300" i="13"/>
  <c r="P300" i="13" s="1"/>
  <c r="Q300" i="13" s="1"/>
  <c r="O393" i="13"/>
  <c r="P393" i="13" s="1"/>
  <c r="Q393" i="13" s="1"/>
  <c r="O124" i="13"/>
  <c r="O170" i="13"/>
  <c r="P170" i="13" s="1"/>
  <c r="O125" i="13"/>
  <c r="O418" i="13"/>
  <c r="P418" i="13" s="1"/>
  <c r="Q418" i="13" s="1"/>
  <c r="O398" i="13"/>
  <c r="O326" i="13"/>
  <c r="O416" i="13"/>
  <c r="O166" i="13"/>
  <c r="O86" i="13"/>
  <c r="O309" i="13"/>
  <c r="P309" i="13" s="1"/>
  <c r="Q309" i="13" s="1"/>
  <c r="O347" i="13"/>
  <c r="O94" i="13"/>
  <c r="O566" i="13"/>
  <c r="P566" i="13" s="1"/>
  <c r="O587" i="13"/>
  <c r="P587" i="13" s="1"/>
  <c r="O518" i="13"/>
  <c r="O336" i="13"/>
  <c r="P336" i="13" s="1"/>
  <c r="Q336" i="13" s="1"/>
  <c r="O127" i="13"/>
  <c r="P128" i="13" s="1"/>
  <c r="Q128" i="13" s="1"/>
  <c r="O611" i="13"/>
  <c r="P611" i="13" s="1"/>
  <c r="O147" i="13"/>
  <c r="O369" i="13"/>
  <c r="M431" i="13"/>
  <c r="N431" i="13" s="1"/>
  <c r="O327" i="13"/>
  <c r="O95" i="13"/>
  <c r="O457" i="13"/>
  <c r="P457" i="13" s="1"/>
  <c r="Q457" i="13" s="1"/>
  <c r="O564" i="13"/>
  <c r="O497" i="13"/>
  <c r="O472" i="13"/>
  <c r="O363" i="13"/>
  <c r="P364" i="13" s="1"/>
  <c r="Q364" i="13" s="1"/>
  <c r="O229" i="13"/>
  <c r="O219" i="13"/>
  <c r="O403" i="13"/>
  <c r="O391" i="13"/>
  <c r="O74" i="13"/>
  <c r="P75" i="13" s="1"/>
  <c r="O502" i="13"/>
  <c r="O599" i="13"/>
  <c r="O379" i="13"/>
  <c r="O572" i="13"/>
  <c r="P572" i="13" s="1"/>
  <c r="O628" i="13"/>
  <c r="P628" i="13" s="1"/>
  <c r="O400" i="13"/>
  <c r="O621" i="13"/>
  <c r="O248" i="13"/>
  <c r="O173" i="13"/>
  <c r="P174" i="13" s="1"/>
  <c r="O495" i="13"/>
  <c r="O210" i="13"/>
  <c r="P210" i="13" s="1"/>
  <c r="O512" i="13"/>
  <c r="O14" i="13"/>
  <c r="P14" i="13" s="1"/>
  <c r="O323" i="13"/>
  <c r="Q19" i="13"/>
  <c r="O117" i="13"/>
  <c r="O116" i="13"/>
  <c r="P116" i="13" s="1"/>
  <c r="O284" i="13"/>
  <c r="P284" i="13" s="1"/>
  <c r="Q284" i="13" s="1"/>
  <c r="O464" i="13"/>
  <c r="O642" i="13"/>
  <c r="O271" i="13"/>
  <c r="O343" i="13"/>
  <c r="O487" i="13"/>
  <c r="P487" i="13" s="1"/>
  <c r="Q487" i="13" s="1"/>
  <c r="O570" i="13"/>
  <c r="P571" i="13" s="1"/>
  <c r="O593" i="13"/>
  <c r="O442" i="13"/>
  <c r="O444" i="13"/>
  <c r="O158" i="13"/>
  <c r="O450" i="13"/>
  <c r="O246" i="13"/>
  <c r="O314" i="13"/>
  <c r="O214" i="13"/>
  <c r="P215" i="13" s="1"/>
  <c r="Q215" i="13" s="1"/>
  <c r="O530" i="13"/>
  <c r="O462" i="13"/>
  <c r="O548" i="13"/>
  <c r="P548" i="13" s="1"/>
  <c r="Q548" i="13" s="1"/>
  <c r="O301" i="13"/>
  <c r="O51" i="13"/>
  <c r="O591" i="13"/>
  <c r="O331" i="13"/>
  <c r="P331" i="13" s="1"/>
  <c r="Q331" i="13" s="1"/>
  <c r="O443" i="13"/>
  <c r="O608" i="13"/>
  <c r="O419" i="13"/>
  <c r="O583" i="13"/>
  <c r="O278" i="13"/>
  <c r="O483" i="13"/>
  <c r="P483" i="13" s="1"/>
  <c r="Q483" i="13" s="1"/>
  <c r="O277" i="13"/>
  <c r="O496" i="13"/>
  <c r="O506" i="13"/>
  <c r="P506" i="13" s="1"/>
  <c r="Q506" i="13" s="1"/>
  <c r="O222" i="13"/>
  <c r="O535" i="13"/>
  <c r="O638" i="13"/>
  <c r="P639" i="13" s="1"/>
  <c r="O441" i="13"/>
  <c r="P441" i="13" s="1"/>
  <c r="Q441" i="13" s="1"/>
  <c r="O77" i="13"/>
  <c r="P77" i="13" s="1"/>
  <c r="O625" i="13"/>
  <c r="O594" i="13"/>
  <c r="O276" i="13"/>
  <c r="O120" i="13"/>
  <c r="P120" i="13" s="1"/>
  <c r="O25" i="13"/>
  <c r="O588" i="13"/>
  <c r="O207" i="13"/>
  <c r="O341" i="13"/>
  <c r="O382" i="13"/>
  <c r="P382" i="13" s="1"/>
  <c r="Q382" i="13" s="1"/>
  <c r="O361" i="13"/>
  <c r="O126" i="13"/>
  <c r="O504" i="13"/>
  <c r="O432" i="13"/>
  <c r="O407" i="13"/>
  <c r="O439" i="13"/>
  <c r="O474" i="13"/>
  <c r="O387" i="13"/>
  <c r="O635" i="13"/>
  <c r="O36" i="13"/>
  <c r="O242" i="13"/>
  <c r="O449" i="13"/>
  <c r="O620" i="13"/>
  <c r="P620" i="13" s="1"/>
  <c r="O405" i="13"/>
  <c r="O38" i="13"/>
  <c r="O153" i="13"/>
  <c r="O582" i="13"/>
  <c r="O409" i="13"/>
  <c r="P409" i="13" s="1"/>
  <c r="Q409" i="13" s="1"/>
  <c r="O82" i="13"/>
  <c r="O297" i="13"/>
  <c r="O615" i="13"/>
  <c r="O433" i="13"/>
  <c r="O340" i="13"/>
  <c r="P340" i="13" s="1"/>
  <c r="Q340" i="13" s="1"/>
  <c r="O386" i="13"/>
  <c r="P386" i="13" s="1"/>
  <c r="Q386" i="13" s="1"/>
  <c r="O558" i="13"/>
  <c r="O247" i="13"/>
  <c r="O231" i="13"/>
  <c r="O235" i="13"/>
  <c r="O411" i="13"/>
  <c r="O353" i="13"/>
  <c r="O394" i="13"/>
  <c r="O250" i="13"/>
  <c r="O89" i="13"/>
  <c r="O448" i="13"/>
  <c r="O380" i="13"/>
  <c r="P381" i="13" s="1"/>
  <c r="Q381" i="13" s="1"/>
  <c r="O590" i="13"/>
  <c r="O622" i="13"/>
  <c r="P623" i="13" s="1"/>
  <c r="O476" i="13"/>
  <c r="O78" i="13"/>
  <c r="O106" i="13"/>
  <c r="O208" i="13"/>
  <c r="Q21" i="13"/>
  <c r="O160" i="13"/>
  <c r="O123" i="13"/>
  <c r="O67" i="13"/>
  <c r="P68" i="13" s="1"/>
  <c r="O378" i="13"/>
  <c r="P378" i="13" s="1"/>
  <c r="Q378" i="13" s="1"/>
  <c r="O494" i="13"/>
  <c r="O510" i="13"/>
  <c r="P511" i="13" s="1"/>
  <c r="Q511" i="13" s="1"/>
  <c r="O156" i="13"/>
  <c r="P157" i="13" s="1"/>
  <c r="O88" i="13"/>
  <c r="P88" i="13" s="1"/>
  <c r="O384" i="13"/>
  <c r="O358" i="13"/>
  <c r="P358" i="13" s="1"/>
  <c r="Q358" i="13" s="1"/>
  <c r="O167" i="13"/>
  <c r="O65" i="13"/>
  <c r="O415" i="13"/>
  <c r="O508" i="13"/>
  <c r="O141" i="13"/>
  <c r="O206" i="13"/>
  <c r="O404" i="13"/>
  <c r="O11" i="13"/>
  <c r="Q190" i="13"/>
  <c r="O112" i="13"/>
  <c r="P113" i="13" s="1"/>
  <c r="O470" i="13"/>
  <c r="O134" i="13"/>
  <c r="P134" i="13" s="1"/>
  <c r="Q134" i="13" s="1"/>
  <c r="O122" i="13"/>
  <c r="O118" i="13"/>
  <c r="O447" i="13"/>
  <c r="P447" i="13" s="1"/>
  <c r="Q447" i="13" s="1"/>
  <c r="O399" i="13"/>
  <c r="O221" i="13"/>
  <c r="O328" i="13"/>
  <c r="O460" i="13"/>
  <c r="P460" i="13" s="1"/>
  <c r="Q460" i="13" s="1"/>
  <c r="O259" i="13"/>
  <c r="O272" i="13"/>
  <c r="O458" i="13"/>
  <c r="O601" i="13"/>
  <c r="O85" i="13"/>
  <c r="Q22" i="13"/>
  <c r="O488" i="13"/>
  <c r="O479" i="13"/>
  <c r="O238" i="13"/>
  <c r="P238" i="13" s="1"/>
  <c r="O631" i="13"/>
  <c r="O218" i="13"/>
  <c r="O360" i="13"/>
  <c r="O200" i="13"/>
  <c r="O552" i="13"/>
  <c r="O356" i="13"/>
  <c r="O109" i="13"/>
  <c r="O91" i="13"/>
  <c r="P92" i="13" s="1"/>
  <c r="O64" i="13"/>
  <c r="O517" i="13"/>
  <c r="O644" i="13"/>
  <c r="P644" i="13" s="1"/>
  <c r="O267" i="13"/>
  <c r="P489" i="13" l="1"/>
  <c r="Q489" i="13" s="1"/>
  <c r="P466" i="13"/>
  <c r="Q466" i="13" s="1"/>
  <c r="P21" i="13"/>
  <c r="P372" i="13"/>
  <c r="Q372" i="13" s="1"/>
  <c r="P373" i="13"/>
  <c r="Q373" i="13" s="1"/>
  <c r="P590" i="13"/>
  <c r="P541" i="13"/>
  <c r="Q541" i="13" s="1"/>
  <c r="P360" i="13"/>
  <c r="Q360" i="13" s="1"/>
  <c r="P593" i="13"/>
  <c r="P631" i="13"/>
  <c r="P580" i="13"/>
  <c r="P162" i="13"/>
  <c r="Q162" i="13" s="1"/>
  <c r="P552" i="13"/>
  <c r="Q552" i="13" s="1"/>
  <c r="P411" i="13"/>
  <c r="Q411" i="13" s="1"/>
  <c r="P258" i="13"/>
  <c r="Q258" i="13" s="1"/>
  <c r="P352" i="13"/>
  <c r="Q352" i="13" s="1"/>
  <c r="P582" i="13"/>
  <c r="P542" i="13"/>
  <c r="Q542" i="13" s="1"/>
  <c r="P98" i="13"/>
  <c r="Q98" i="13" s="1"/>
  <c r="P305" i="13"/>
  <c r="Q305" i="13" s="1"/>
  <c r="P286" i="13"/>
  <c r="Q286" i="13" s="1"/>
  <c r="P152" i="13"/>
  <c r="Q152" i="13" s="1"/>
  <c r="P376" i="13"/>
  <c r="Q376" i="13" s="1"/>
  <c r="P399" i="13"/>
  <c r="Q399" i="13" s="1"/>
  <c r="P472" i="13"/>
  <c r="Q472" i="13" s="1"/>
  <c r="P517" i="13"/>
  <c r="Q517" i="13" s="1"/>
  <c r="P153" i="13"/>
  <c r="Q153" i="13" s="1"/>
  <c r="P9" i="13"/>
  <c r="P84" i="13"/>
  <c r="Q84" i="13" s="1"/>
  <c r="P635" i="13"/>
  <c r="P271" i="13"/>
  <c r="Q271" i="13" s="1"/>
  <c r="P597" i="13"/>
  <c r="P276" i="13"/>
  <c r="P312" i="13"/>
  <c r="Q312" i="13" s="1"/>
  <c r="P78" i="13"/>
  <c r="Q78" i="13" s="1"/>
  <c r="P327" i="13"/>
  <c r="Q327" i="13" s="1"/>
  <c r="P588" i="13"/>
  <c r="P470" i="13"/>
  <c r="Q470" i="13" s="1"/>
  <c r="P94" i="13"/>
  <c r="Q94" i="13" s="1"/>
  <c r="P526" i="13"/>
  <c r="Q526" i="13" s="1"/>
  <c r="P16" i="13"/>
  <c r="P502" i="13"/>
  <c r="Q502" i="13" s="1"/>
  <c r="P371" i="13"/>
  <c r="Q371" i="13" s="1"/>
  <c r="P530" i="13"/>
  <c r="Q530" i="13" s="1"/>
  <c r="P415" i="13"/>
  <c r="Q415" i="13" s="1"/>
  <c r="P27" i="13"/>
  <c r="Q27" i="13" s="1"/>
  <c r="P615" i="13"/>
  <c r="P28" i="13"/>
  <c r="Q28" i="13" s="1"/>
  <c r="P35" i="13"/>
  <c r="Q35" i="13" s="1"/>
  <c r="P250" i="13"/>
  <c r="P564" i="13"/>
  <c r="P317" i="13"/>
  <c r="Q317" i="13" s="1"/>
  <c r="P63" i="13"/>
  <c r="Q63" i="13" s="1"/>
  <c r="P184" i="13"/>
  <c r="Q184" i="13" s="1"/>
  <c r="P539" i="13"/>
  <c r="Q539" i="13" s="1"/>
  <c r="P594" i="13"/>
  <c r="P574" i="13"/>
  <c r="P404" i="13"/>
  <c r="Q404" i="13" s="1"/>
  <c r="P301" i="13"/>
  <c r="Q301" i="13" s="1"/>
  <c r="P642" i="13"/>
  <c r="P374" i="13"/>
  <c r="Q374" i="13" s="1"/>
  <c r="P353" i="13"/>
  <c r="Q353" i="13" s="1"/>
  <c r="P231" i="13"/>
  <c r="Q231" i="13" s="1"/>
  <c r="P247" i="13"/>
  <c r="Q247" i="13" s="1"/>
  <c r="P246" i="13"/>
  <c r="Q246" i="13" s="1"/>
  <c r="P205" i="13"/>
  <c r="P442" i="13"/>
  <c r="Q442" i="13" s="1"/>
  <c r="P516" i="13"/>
  <c r="Q516" i="13" s="1"/>
  <c r="P71" i="13"/>
  <c r="Q71" i="13" s="1"/>
  <c r="P160" i="13"/>
  <c r="P397" i="13"/>
  <c r="Q397" i="13" s="1"/>
  <c r="P398" i="13"/>
  <c r="Q398" i="13" s="1"/>
  <c r="P290" i="13"/>
  <c r="Q290" i="13" s="1"/>
  <c r="P458" i="13"/>
  <c r="Q458" i="13" s="1"/>
  <c r="P126" i="13"/>
  <c r="Q126" i="13" s="1"/>
  <c r="P433" i="13"/>
  <c r="Q433" i="13" s="1"/>
  <c r="P543" i="13"/>
  <c r="Q543" i="13" s="1"/>
  <c r="P266" i="13"/>
  <c r="Q266" i="13" s="1"/>
  <c r="P494" i="13"/>
  <c r="Q494" i="13" s="1"/>
  <c r="P326" i="13"/>
  <c r="Q326" i="13" s="1"/>
  <c r="P477" i="13"/>
  <c r="Q477" i="13" s="1"/>
  <c r="P570" i="13"/>
  <c r="P476" i="13"/>
  <c r="Q476" i="13" s="1"/>
  <c r="P557" i="13"/>
  <c r="Q557" i="13" s="1"/>
  <c r="P495" i="13"/>
  <c r="Q495" i="13" s="1"/>
  <c r="P122" i="13"/>
  <c r="Q122" i="13" s="1"/>
  <c r="P641" i="13"/>
  <c r="P558" i="13"/>
  <c r="P529" i="13"/>
  <c r="Q529" i="13" s="1"/>
  <c r="P544" i="13"/>
  <c r="Q544" i="13" s="1"/>
  <c r="P123" i="13"/>
  <c r="Q123" i="13" s="1"/>
  <c r="P573" i="13"/>
  <c r="P287" i="13"/>
  <c r="Q287" i="13" s="1"/>
  <c r="P612" i="13"/>
  <c r="P387" i="13"/>
  <c r="Q387" i="13" s="1"/>
  <c r="P443" i="13"/>
  <c r="Q443" i="13" s="1"/>
  <c r="P117" i="13"/>
  <c r="Q117" i="13" s="1"/>
  <c r="P341" i="13"/>
  <c r="Q341" i="13" s="1"/>
  <c r="P314" i="13"/>
  <c r="Q314" i="13" s="1"/>
  <c r="P621" i="13"/>
  <c r="P166" i="13"/>
  <c r="Q166" i="13" s="1"/>
  <c r="P519" i="13"/>
  <c r="Q519" i="13" s="1"/>
  <c r="P630" i="13"/>
  <c r="P575" i="13"/>
  <c r="P549" i="13"/>
  <c r="Q549" i="13" s="1"/>
  <c r="P479" i="13"/>
  <c r="Q479" i="13" s="1"/>
  <c r="P591" i="13"/>
  <c r="P518" i="13"/>
  <c r="Q518" i="13" s="1"/>
  <c r="P585" i="13"/>
  <c r="P607" i="13"/>
  <c r="P218" i="13"/>
  <c r="Q218" i="13" s="1"/>
  <c r="P235" i="13"/>
  <c r="Q235" i="13" s="1"/>
  <c r="P478" i="13"/>
  <c r="Q478" i="13" s="1"/>
  <c r="P204" i="13"/>
  <c r="Q204" i="13" s="1"/>
  <c r="P581" i="13"/>
  <c r="P449" i="13"/>
  <c r="Q449" i="13" s="1"/>
  <c r="P556" i="13"/>
  <c r="Q556" i="13" s="1"/>
  <c r="P528" i="13"/>
  <c r="Q528" i="13" s="1"/>
  <c r="P101" i="13"/>
  <c r="Q101" i="13" s="1"/>
  <c r="P335" i="13"/>
  <c r="Q335" i="13" s="1"/>
  <c r="P277" i="13"/>
  <c r="Q277" i="13" s="1"/>
  <c r="P473" i="13"/>
  <c r="Q473" i="13" s="1"/>
  <c r="P268" i="13"/>
  <c r="Q268" i="13" s="1"/>
  <c r="P388" i="13"/>
  <c r="Q388" i="13" s="1"/>
  <c r="P310" i="13"/>
  <c r="Q310" i="13" s="1"/>
  <c r="P60" i="13"/>
  <c r="Q60" i="13" s="1"/>
  <c r="P53" i="13"/>
  <c r="Q53" i="13" s="1"/>
  <c r="P154" i="13"/>
  <c r="Q154" i="13" s="1"/>
  <c r="P34" i="13"/>
  <c r="Q34" i="13" s="1"/>
  <c r="P159" i="13"/>
  <c r="Q159" i="13" s="1"/>
  <c r="P51" i="13"/>
  <c r="Q51" i="13" s="1"/>
  <c r="P450" i="13"/>
  <c r="Q450" i="13" s="1"/>
  <c r="P219" i="13"/>
  <c r="Q219" i="13" s="1"/>
  <c r="P10" i="13"/>
  <c r="P171" i="13"/>
  <c r="P179" i="13"/>
  <c r="Q179" i="13" s="1"/>
  <c r="P32" i="13"/>
  <c r="Q32" i="13" s="1"/>
  <c r="P275" i="13"/>
  <c r="Q275" i="13" s="1"/>
  <c r="P251" i="13"/>
  <c r="Q251" i="13" s="1"/>
  <c r="P337" i="13"/>
  <c r="Q337" i="13" s="1"/>
  <c r="P362" i="13"/>
  <c r="Q362" i="13" s="1"/>
  <c r="P303" i="13"/>
  <c r="Q303" i="13" s="1"/>
  <c r="P437" i="13"/>
  <c r="Q437" i="13" s="1"/>
  <c r="P315" i="13"/>
  <c r="Q315" i="13" s="1"/>
  <c r="P379" i="13"/>
  <c r="Q379" i="13" s="1"/>
  <c r="P383" i="13"/>
  <c r="Q383" i="13" s="1"/>
  <c r="P269" i="13"/>
  <c r="Q269" i="13" s="1"/>
  <c r="P182" i="13"/>
  <c r="Q182" i="13" s="1"/>
  <c r="P292" i="13"/>
  <c r="Q292" i="13" s="1"/>
  <c r="P313" i="13"/>
  <c r="Q313" i="13" s="1"/>
  <c r="P480" i="13"/>
  <c r="Q480" i="13" s="1"/>
  <c r="P197" i="13"/>
  <c r="Q197" i="13" s="1"/>
  <c r="P172" i="13"/>
  <c r="Q172" i="13" s="1"/>
  <c r="P39" i="13"/>
  <c r="Q39" i="13" s="1"/>
  <c r="P125" i="13"/>
  <c r="Q125" i="13" s="1"/>
  <c r="P318" i="13"/>
  <c r="Q318" i="13" s="1"/>
  <c r="P173" i="13"/>
  <c r="Q173" i="13" s="1"/>
  <c r="P267" i="13"/>
  <c r="Q267" i="13" s="1"/>
  <c r="P451" i="13"/>
  <c r="Q451" i="13" s="1"/>
  <c r="P143" i="13"/>
  <c r="Q143" i="13" s="1"/>
  <c r="P342" i="13"/>
  <c r="Q342" i="13" s="1"/>
  <c r="P214" i="13"/>
  <c r="Q214" i="13" s="1"/>
  <c r="P394" i="13"/>
  <c r="Q394" i="13" s="1"/>
  <c r="P461" i="13"/>
  <c r="Q461" i="13" s="1"/>
  <c r="P135" i="13"/>
  <c r="Q135" i="13" s="1"/>
  <c r="P426" i="13"/>
  <c r="Q426" i="13" s="1"/>
  <c r="P363" i="13"/>
  <c r="Q363" i="13" s="1"/>
  <c r="P474" i="13"/>
  <c r="Q474" i="13" s="1"/>
  <c r="P109" i="13"/>
  <c r="Q109" i="13" s="1"/>
  <c r="P110" i="13"/>
  <c r="Q110" i="13" s="1"/>
  <c r="P272" i="13"/>
  <c r="Q272" i="13" s="1"/>
  <c r="P141" i="13"/>
  <c r="Q141" i="13" s="1"/>
  <c r="P448" i="13"/>
  <c r="Q448" i="13" s="1"/>
  <c r="P82" i="13"/>
  <c r="Q82" i="13" s="1"/>
  <c r="P26" i="13"/>
  <c r="Q26" i="13" s="1"/>
  <c r="P25" i="13"/>
  <c r="P392" i="13"/>
  <c r="Q392" i="13" s="1"/>
  <c r="P391" i="13"/>
  <c r="Q391" i="13" s="1"/>
  <c r="P86" i="13"/>
  <c r="Q86" i="13" s="1"/>
  <c r="P124" i="13"/>
  <c r="Q124" i="13" s="1"/>
  <c r="P289" i="13"/>
  <c r="Q289" i="13" s="1"/>
  <c r="P288" i="13"/>
  <c r="Q288" i="13" s="1"/>
  <c r="P121" i="13"/>
  <c r="Q121" i="13" s="1"/>
  <c r="P349" i="13"/>
  <c r="Q349" i="13" s="1"/>
  <c r="P348" i="13"/>
  <c r="Q348" i="13" s="1"/>
  <c r="P45" i="13"/>
  <c r="Q45" i="13" s="1"/>
  <c r="Q137" i="13"/>
  <c r="P136" i="13"/>
  <c r="Q136" i="13" s="1"/>
  <c r="Q23" i="13"/>
  <c r="P23" i="13"/>
  <c r="P507" i="13"/>
  <c r="Q507" i="13" s="1"/>
  <c r="P264" i="13"/>
  <c r="Q264" i="13" s="1"/>
  <c r="P263" i="13"/>
  <c r="Q263" i="13" s="1"/>
  <c r="P144" i="13"/>
  <c r="Q144" i="13" s="1"/>
  <c r="P145" i="13"/>
  <c r="Q145" i="13" s="1"/>
  <c r="P482" i="13"/>
  <c r="Q482" i="13" s="1"/>
  <c r="P481" i="13"/>
  <c r="Q481" i="13" s="1"/>
  <c r="P366" i="13"/>
  <c r="Q366" i="13" s="1"/>
  <c r="P367" i="13"/>
  <c r="Q367" i="13" s="1"/>
  <c r="P62" i="13"/>
  <c r="Q62" i="13" s="1"/>
  <c r="P538" i="13"/>
  <c r="Q538" i="13" s="1"/>
  <c r="P355" i="13"/>
  <c r="Q355" i="13" s="1"/>
  <c r="P354" i="13"/>
  <c r="Q354" i="13" s="1"/>
  <c r="P638" i="13"/>
  <c r="P579" i="13"/>
  <c r="P61" i="13"/>
  <c r="Q61" i="13" s="1"/>
  <c r="P87" i="13"/>
  <c r="Q87" i="13" s="1"/>
  <c r="P70" i="13"/>
  <c r="Q70" i="13" s="1"/>
  <c r="P211" i="13"/>
  <c r="Q211" i="13" s="1"/>
  <c r="P100" i="13"/>
  <c r="Q100" i="13" s="1"/>
  <c r="P636" i="13"/>
  <c r="P338" i="13"/>
  <c r="Q338" i="13" s="1"/>
  <c r="P193" i="13"/>
  <c r="Q193" i="13" s="1"/>
  <c r="P192" i="13"/>
  <c r="Q192" i="13" s="1"/>
  <c r="P228" i="13"/>
  <c r="Q228" i="13" s="1"/>
  <c r="P180" i="13"/>
  <c r="Q180" i="13" s="1"/>
  <c r="P491" i="13"/>
  <c r="Q491" i="13" s="1"/>
  <c r="P492" i="13"/>
  <c r="Q492" i="13" s="1"/>
  <c r="P221" i="13"/>
  <c r="Q221" i="13" s="1"/>
  <c r="P608" i="13"/>
  <c r="P609" i="13"/>
  <c r="P40" i="13"/>
  <c r="Q40" i="13" s="1"/>
  <c r="P41" i="13"/>
  <c r="Q41" i="13" s="1"/>
  <c r="P356" i="13"/>
  <c r="Q356" i="13" s="1"/>
  <c r="P357" i="13"/>
  <c r="Q357" i="13" s="1"/>
  <c r="P119" i="13"/>
  <c r="Q119" i="13" s="1"/>
  <c r="P118" i="13"/>
  <c r="Q118" i="13" s="1"/>
  <c r="P12" i="13"/>
  <c r="P11" i="13"/>
  <c r="P508" i="13"/>
  <c r="Q508" i="13" s="1"/>
  <c r="P509" i="13"/>
  <c r="Q509" i="13" s="1"/>
  <c r="P90" i="13"/>
  <c r="Q90" i="13" s="1"/>
  <c r="P89" i="13"/>
  <c r="Q89" i="13" s="1"/>
  <c r="P242" i="13"/>
  <c r="P243" i="13"/>
  <c r="Q243" i="13" s="1"/>
  <c r="P504" i="13"/>
  <c r="Q504" i="13" s="1"/>
  <c r="P505" i="13"/>
  <c r="Q505" i="13" s="1"/>
  <c r="P343" i="13"/>
  <c r="Q343" i="13" s="1"/>
  <c r="P344" i="13"/>
  <c r="Q344" i="13" s="1"/>
  <c r="P323" i="13"/>
  <c r="Q323" i="13" s="1"/>
  <c r="P401" i="13"/>
  <c r="Q401" i="13" s="1"/>
  <c r="P400" i="13"/>
  <c r="Q400" i="13" s="1"/>
  <c r="P403" i="13"/>
  <c r="Q403" i="13" s="1"/>
  <c r="P96" i="13"/>
  <c r="Q96" i="13" s="1"/>
  <c r="P95" i="13"/>
  <c r="Q95" i="13" s="1"/>
  <c r="P515" i="13"/>
  <c r="Q515" i="13" s="1"/>
  <c r="P514" i="13"/>
  <c r="Q514" i="13" s="1"/>
  <c r="P261" i="13"/>
  <c r="Q261" i="13" s="1"/>
  <c r="P59" i="13"/>
  <c r="Q59" i="13" s="1"/>
  <c r="P307" i="13"/>
  <c r="Q307" i="13" s="1"/>
  <c r="P306" i="13"/>
  <c r="Q306" i="13" s="1"/>
  <c r="P302" i="13"/>
  <c r="Q302" i="13" s="1"/>
  <c r="P224" i="13"/>
  <c r="Q224" i="13" s="1"/>
  <c r="P225" i="13"/>
  <c r="Q225" i="13" s="1"/>
  <c r="P576" i="13"/>
  <c r="P577" i="13"/>
  <c r="P181" i="13"/>
  <c r="Q181" i="13" s="1"/>
  <c r="P265" i="13"/>
  <c r="Q265" i="13" s="1"/>
  <c r="P475" i="13"/>
  <c r="Q475" i="13" s="1"/>
  <c r="P233" i="13"/>
  <c r="Q233" i="13" s="1"/>
  <c r="P232" i="13"/>
  <c r="Q232" i="13" s="1"/>
  <c r="P645" i="13"/>
  <c r="P291" i="13"/>
  <c r="Q291" i="13" s="1"/>
  <c r="P304" i="13"/>
  <c r="Q304" i="13" s="1"/>
  <c r="P262" i="13"/>
  <c r="Q262" i="13" s="1"/>
  <c r="P285" i="13"/>
  <c r="Q285" i="13" s="1"/>
  <c r="P236" i="13"/>
  <c r="Q236" i="13" s="1"/>
  <c r="P156" i="13"/>
  <c r="Q156" i="13" s="1"/>
  <c r="P452" i="13"/>
  <c r="Q452" i="13" s="1"/>
  <c r="P396" i="13"/>
  <c r="Q396" i="13" s="1"/>
  <c r="P553" i="13"/>
  <c r="Q553" i="13" s="1"/>
  <c r="P416" i="13"/>
  <c r="Q416" i="13" s="1"/>
  <c r="P254" i="13"/>
  <c r="Q254" i="13" s="1"/>
  <c r="P200" i="13"/>
  <c r="Q200" i="13" s="1"/>
  <c r="P201" i="13"/>
  <c r="Q201" i="13" s="1"/>
  <c r="P206" i="13"/>
  <c r="Q206" i="13" s="1"/>
  <c r="P65" i="13"/>
  <c r="Q65" i="13" s="1"/>
  <c r="P66" i="13"/>
  <c r="Q66" i="13" s="1"/>
  <c r="P535" i="13"/>
  <c r="Q535" i="13" s="1"/>
  <c r="P536" i="13"/>
  <c r="Q536" i="13" s="1"/>
  <c r="P583" i="13"/>
  <c r="P158" i="13"/>
  <c r="Q158" i="13" s="1"/>
  <c r="P513" i="13"/>
  <c r="Q513" i="13" s="1"/>
  <c r="P512" i="13"/>
  <c r="Q512" i="13" s="1"/>
  <c r="P142" i="13"/>
  <c r="Q142" i="13" s="1"/>
  <c r="Q20" i="13"/>
  <c r="P19" i="13"/>
  <c r="P20" i="13"/>
  <c r="P253" i="13"/>
  <c r="Q253" i="13" s="1"/>
  <c r="P252" i="13"/>
  <c r="P293" i="13"/>
  <c r="Q293" i="13" s="1"/>
  <c r="Q212" i="13"/>
  <c r="P188" i="13"/>
  <c r="Q188" i="13" s="1"/>
  <c r="P595" i="13"/>
  <c r="P596" i="13"/>
  <c r="P410" i="13"/>
  <c r="Q410" i="13" s="1"/>
  <c r="P240" i="13"/>
  <c r="Q240" i="13" s="1"/>
  <c r="P58" i="13"/>
  <c r="Q58" i="13" s="1"/>
  <c r="P57" i="13"/>
  <c r="Q57" i="13" s="1"/>
  <c r="P592" i="13"/>
  <c r="P102" i="13"/>
  <c r="Q102" i="13" s="1"/>
  <c r="P389" i="13"/>
  <c r="Q389" i="13" s="1"/>
  <c r="P390" i="13"/>
  <c r="Q390" i="13" s="1"/>
  <c r="P332" i="13"/>
  <c r="Q332" i="13" s="1"/>
  <c r="P459" i="13"/>
  <c r="Q459" i="13" s="1"/>
  <c r="P434" i="13"/>
  <c r="Q434" i="13" s="1"/>
  <c r="P48" i="13"/>
  <c r="Q48" i="13" s="1"/>
  <c r="P380" i="13"/>
  <c r="Q380" i="13" s="1"/>
  <c r="P550" i="13"/>
  <c r="Q550" i="13" s="1"/>
  <c r="P429" i="13"/>
  <c r="Q429" i="13" s="1"/>
  <c r="P229" i="13"/>
  <c r="Q229" i="13" s="1"/>
  <c r="P227" i="13"/>
  <c r="Q227" i="13" s="1"/>
  <c r="P273" i="13"/>
  <c r="Q273" i="13" s="1"/>
  <c r="P194" i="13"/>
  <c r="Q194" i="13" s="1"/>
  <c r="P257" i="13"/>
  <c r="Q257" i="13" s="1"/>
  <c r="P161" i="13"/>
  <c r="Q161" i="13" s="1"/>
  <c r="P241" i="13"/>
  <c r="Q241" i="13" s="1"/>
  <c r="P37" i="13"/>
  <c r="Q37" i="13" s="1"/>
  <c r="Q81" i="13"/>
  <c r="P80" i="13"/>
  <c r="Q80" i="13" s="1"/>
  <c r="P311" i="13"/>
  <c r="Q311" i="13" s="1"/>
  <c r="P417" i="13"/>
  <c r="Q417" i="13" s="1"/>
  <c r="P328" i="13"/>
  <c r="Q328" i="13" s="1"/>
  <c r="P167" i="13"/>
  <c r="Q167" i="13" s="1"/>
  <c r="P168" i="13"/>
  <c r="Q168" i="13" s="1"/>
  <c r="P223" i="13"/>
  <c r="Q223" i="13" s="1"/>
  <c r="P419" i="13"/>
  <c r="Q419" i="13" s="1"/>
  <c r="P420" i="13"/>
  <c r="Q420" i="13" s="1"/>
  <c r="P462" i="13"/>
  <c r="Q462" i="13" s="1"/>
  <c r="P463" i="13"/>
  <c r="Q463" i="13" s="1"/>
  <c r="P445" i="13"/>
  <c r="Q445" i="13" s="1"/>
  <c r="P444" i="13"/>
  <c r="Q444" i="13" s="1"/>
  <c r="P464" i="13"/>
  <c r="Q464" i="13" s="1"/>
  <c r="P465" i="13"/>
  <c r="Q465" i="13" s="1"/>
  <c r="P369" i="13"/>
  <c r="Q369" i="13" s="1"/>
  <c r="P370" i="13"/>
  <c r="Q370" i="13" s="1"/>
  <c r="P589" i="13"/>
  <c r="P196" i="13"/>
  <c r="Q196" i="13" s="1"/>
  <c r="P524" i="13"/>
  <c r="Q524" i="13" s="1"/>
  <c r="P523" i="13"/>
  <c r="Q523" i="13" s="1"/>
  <c r="P163" i="13"/>
  <c r="Q163" i="13" s="1"/>
  <c r="P164" i="13"/>
  <c r="Q164" i="13" s="1"/>
  <c r="P567" i="13"/>
  <c r="P568" i="13"/>
  <c r="P29" i="13"/>
  <c r="Q29" i="13" s="1"/>
  <c r="P30" i="13"/>
  <c r="Q30" i="13" s="1"/>
  <c r="P31" i="13"/>
  <c r="Q31" i="13" s="1"/>
  <c r="P270" i="13"/>
  <c r="Q270" i="13" s="1"/>
  <c r="P52" i="13"/>
  <c r="Q52" i="13" s="1"/>
  <c r="P108" i="13"/>
  <c r="Q108" i="13" s="1"/>
  <c r="P294" i="13"/>
  <c r="Q294" i="13" s="1"/>
  <c r="P586" i="13"/>
  <c r="P24" i="13"/>
  <c r="P467" i="13"/>
  <c r="Q467" i="13" s="1"/>
  <c r="P468" i="13"/>
  <c r="Q468" i="13" s="1"/>
  <c r="P83" i="13"/>
  <c r="Q83" i="13" s="1"/>
  <c r="P395" i="13"/>
  <c r="Q395" i="13" s="1"/>
  <c r="P324" i="13"/>
  <c r="Q324" i="13" s="1"/>
  <c r="P280" i="13"/>
  <c r="Q280" i="13" s="1"/>
  <c r="P488" i="13"/>
  <c r="Q488" i="13" s="1"/>
  <c r="P150" i="13"/>
  <c r="Q150" i="13" s="1"/>
  <c r="P46" i="13"/>
  <c r="Q46" i="13" s="1"/>
  <c r="P36" i="13"/>
  <c r="Q36" i="13" s="1"/>
  <c r="P38" i="13"/>
  <c r="Q38" i="13" s="1"/>
  <c r="P220" i="13"/>
  <c r="Q220" i="13" s="1"/>
  <c r="P559" i="13"/>
  <c r="P295" i="13"/>
  <c r="Q295" i="13" s="1"/>
  <c r="P296" i="13"/>
  <c r="Q296" i="13" s="1"/>
  <c r="P202" i="13"/>
  <c r="Q202" i="13" s="1"/>
  <c r="P361" i="13"/>
  <c r="Q361" i="13" s="1"/>
  <c r="P44" i="13"/>
  <c r="Q44" i="13" s="1"/>
  <c r="P359" i="13"/>
  <c r="Q359" i="13" s="1"/>
  <c r="P85" i="13"/>
  <c r="Q85" i="13" s="1"/>
  <c r="P183" i="13"/>
  <c r="Q183" i="13" s="1"/>
  <c r="P484" i="13"/>
  <c r="Q484" i="13" s="1"/>
  <c r="P222" i="13"/>
  <c r="Q222" i="13" s="1"/>
  <c r="P278" i="13"/>
  <c r="Q278" i="13" s="1"/>
  <c r="P130" i="13"/>
  <c r="Q130" i="13" s="1"/>
  <c r="P131" i="13"/>
  <c r="Q131" i="13" s="1"/>
  <c r="P178" i="13"/>
  <c r="Q178" i="13" s="1"/>
  <c r="P322" i="13"/>
  <c r="Q322" i="13" s="1"/>
  <c r="P148" i="13"/>
  <c r="Q148" i="13" s="1"/>
  <c r="P147" i="13"/>
  <c r="Q147" i="13" s="1"/>
  <c r="P283" i="13"/>
  <c r="Q283" i="13" s="1"/>
  <c r="P282" i="13"/>
  <c r="Q282" i="13" s="1"/>
  <c r="P175" i="13"/>
  <c r="Q175" i="13" s="1"/>
  <c r="P176" i="13"/>
  <c r="Q176" i="13" s="1"/>
  <c r="P319" i="13"/>
  <c r="Q319" i="13" s="1"/>
  <c r="P320" i="13"/>
  <c r="Q320" i="13" s="1"/>
  <c r="P64" i="13"/>
  <c r="Q64" i="13" s="1"/>
  <c r="P602" i="13"/>
  <c r="P601" i="13"/>
  <c r="P384" i="13"/>
  <c r="Q384" i="13" s="1"/>
  <c r="Q68" i="13"/>
  <c r="P107" i="13"/>
  <c r="Q107" i="13" s="1"/>
  <c r="P106" i="13"/>
  <c r="Q106" i="13" s="1"/>
  <c r="P405" i="13"/>
  <c r="Q405" i="13" s="1"/>
  <c r="P439" i="13"/>
  <c r="Q439" i="13" s="1"/>
  <c r="P440" i="13"/>
  <c r="Q440" i="13" s="1"/>
  <c r="P207" i="13"/>
  <c r="Q207" i="13" s="1"/>
  <c r="P625" i="13"/>
  <c r="P498" i="13"/>
  <c r="Q498" i="13" s="1"/>
  <c r="P497" i="13"/>
  <c r="Q497" i="13" s="1"/>
  <c r="P347" i="13"/>
  <c r="Q347" i="13" s="1"/>
  <c r="P165" i="13"/>
  <c r="Q165" i="13" s="1"/>
  <c r="P230" i="13"/>
  <c r="Q230" i="13" s="1"/>
  <c r="P316" i="13"/>
  <c r="Q316" i="13" s="1"/>
  <c r="P633" i="13"/>
  <c r="P632" i="13"/>
  <c r="P614" i="13"/>
  <c r="P531" i="13"/>
  <c r="Q531" i="13" s="1"/>
  <c r="P532" i="13"/>
  <c r="Q532" i="13" s="1"/>
  <c r="P527" i="13"/>
  <c r="Q527" i="13" s="1"/>
  <c r="P584" i="13"/>
  <c r="P616" i="13"/>
  <c r="P617" i="13"/>
  <c r="P54" i="13"/>
  <c r="Q54" i="13" s="1"/>
  <c r="P199" i="13"/>
  <c r="Q199" i="13" s="1"/>
  <c r="P198" i="13"/>
  <c r="Q198" i="13" s="1"/>
  <c r="P234" i="13"/>
  <c r="Q234" i="13" s="1"/>
  <c r="P540" i="13"/>
  <c r="Q540" i="13" s="1"/>
  <c r="P33" i="13"/>
  <c r="Q33" i="13" s="1"/>
  <c r="P471" i="13"/>
  <c r="Q471" i="13" s="1"/>
  <c r="P643" i="13"/>
  <c r="P127" i="13"/>
  <c r="Q127" i="13" s="1"/>
  <c r="P67" i="13"/>
  <c r="Q67" i="13" s="1"/>
  <c r="P622" i="13"/>
  <c r="P245" i="13"/>
  <c r="Q245" i="13" s="1"/>
  <c r="P255" i="13"/>
  <c r="Q255" i="13" s="1"/>
  <c r="P406" i="13"/>
  <c r="Q406" i="13" s="1"/>
  <c r="P503" i="13"/>
  <c r="Q503" i="13" s="1"/>
  <c r="P646" i="13"/>
  <c r="P626" i="13"/>
  <c r="P259" i="13"/>
  <c r="Q259" i="13" s="1"/>
  <c r="P260" i="13"/>
  <c r="Q260" i="13" s="1"/>
  <c r="P599" i="13"/>
  <c r="P600" i="13"/>
  <c r="P91" i="13"/>
  <c r="Q91" i="13" s="1"/>
  <c r="Q113" i="13"/>
  <c r="P112" i="13"/>
  <c r="Q112" i="13" s="1"/>
  <c r="P209" i="13"/>
  <c r="Q209" i="13" s="1"/>
  <c r="P208" i="13"/>
  <c r="Q208" i="13" s="1"/>
  <c r="P79" i="13"/>
  <c r="Q79" i="13" s="1"/>
  <c r="P297" i="13"/>
  <c r="Q297" i="13" s="1"/>
  <c r="P298" i="13"/>
  <c r="Q298" i="13" s="1"/>
  <c r="P407" i="13"/>
  <c r="Q407" i="13" s="1"/>
  <c r="P408" i="13"/>
  <c r="Q408" i="13" s="1"/>
  <c r="Q77" i="13"/>
  <c r="P496" i="13"/>
  <c r="Q496" i="13" s="1"/>
  <c r="P248" i="13"/>
  <c r="Q248" i="13" s="1"/>
  <c r="P74" i="13"/>
  <c r="Q74" i="13" s="1"/>
  <c r="P169" i="13"/>
  <c r="Q169" i="13" s="1"/>
  <c r="P185" i="13"/>
  <c r="Q185" i="13" s="1"/>
  <c r="P186" i="13"/>
  <c r="Q186" i="13" s="1"/>
  <c r="P605" i="13"/>
  <c r="P604" i="13"/>
  <c r="P560" i="13"/>
  <c r="P195" i="13"/>
  <c r="Q195" i="13" s="1"/>
  <c r="P485" i="13"/>
  <c r="Q485" i="13" s="1"/>
  <c r="P486" i="13"/>
  <c r="Q486" i="13" s="1"/>
  <c r="P17" i="13"/>
  <c r="P618" i="13"/>
  <c r="P619" i="13"/>
  <c r="P279" i="13"/>
  <c r="Q279" i="13" s="1"/>
  <c r="P501" i="13"/>
  <c r="Q501" i="13" s="1"/>
  <c r="P453" i="13"/>
  <c r="Q453" i="13" s="1"/>
  <c r="P454" i="13"/>
  <c r="Q454" i="13" s="1"/>
  <c r="P546" i="13"/>
  <c r="Q546" i="13" s="1"/>
  <c r="P15" i="13"/>
  <c r="P629" i="13"/>
  <c r="P412" i="13"/>
  <c r="Q412" i="13" s="1"/>
  <c r="P413" i="13"/>
  <c r="Q413" i="13" s="1"/>
  <c r="P385" i="13"/>
  <c r="Q385" i="13" s="1"/>
  <c r="P565" i="13"/>
  <c r="P239" i="13"/>
  <c r="Q239" i="13" s="1"/>
  <c r="P249" i="13"/>
  <c r="Q249" i="13" s="1"/>
  <c r="P520" i="13"/>
  <c r="Q520" i="13" s="1"/>
  <c r="P333" i="13"/>
  <c r="Q333" i="13" s="1"/>
  <c r="P510" i="13"/>
  <c r="Q510" i="13" s="1"/>
  <c r="P189" i="13"/>
  <c r="Q189" i="13" s="1"/>
  <c r="P155" i="13"/>
  <c r="Q155" i="13" s="1"/>
  <c r="P329" i="13"/>
  <c r="Q329" i="13" s="1"/>
  <c r="P598" i="13"/>
  <c r="P55" i="13"/>
  <c r="Q55" i="13" s="1"/>
  <c r="P56" i="13"/>
  <c r="Q56" i="13" s="1"/>
  <c r="P99" i="13"/>
  <c r="Q99" i="13" s="1"/>
  <c r="O6" i="13"/>
  <c r="P7" i="13" s="1"/>
  <c r="P73" i="13"/>
  <c r="Q73" i="13" s="1"/>
  <c r="P191" i="13"/>
  <c r="Q191" i="13" s="1"/>
  <c r="P421" i="13"/>
  <c r="Q421" i="13" s="1"/>
  <c r="P422" i="13"/>
  <c r="Q422" i="13" s="1"/>
  <c r="Q276" i="13"/>
  <c r="Q25" i="13"/>
  <c r="Q205" i="13"/>
  <c r="Q170" i="13"/>
  <c r="Q18" i="13"/>
  <c r="Q17" i="13"/>
  <c r="Q75" i="13"/>
  <c r="Q24" i="13"/>
  <c r="Q252" i="13"/>
  <c r="Q171" i="13"/>
  <c r="Q203" i="13"/>
  <c r="Q242" i="13"/>
  <c r="O431" i="13"/>
  <c r="P432" i="13" s="1"/>
  <c r="Q432" i="13" s="1"/>
  <c r="Q174" i="13"/>
  <c r="Q210" i="13"/>
  <c r="Q250" i="13"/>
  <c r="Q116" i="13"/>
  <c r="Q120" i="13"/>
  <c r="Q160" i="13"/>
  <c r="Q92" i="13"/>
  <c r="Q88" i="13"/>
  <c r="Q238" i="13"/>
  <c r="Q157" i="13"/>
  <c r="P431" i="13" l="1"/>
  <c r="Q431" i="13" s="1"/>
</calcChain>
</file>

<file path=xl/sharedStrings.xml><?xml version="1.0" encoding="utf-8"?>
<sst xmlns="http://schemas.openxmlformats.org/spreadsheetml/2006/main" count="235" uniqueCount="103">
  <si>
    <t>k</t>
  </si>
  <si>
    <t>Breite [m]</t>
  </si>
  <si>
    <t>p</t>
  </si>
  <si>
    <t>q</t>
  </si>
  <si>
    <t>Höhe [m]</t>
  </si>
  <si>
    <t>α [°]</t>
  </si>
  <si>
    <t>tan(α)</t>
  </si>
  <si>
    <t>Neigung</t>
  </si>
  <si>
    <t>[°]</t>
  </si>
  <si>
    <t>[rad]</t>
  </si>
  <si>
    <r>
      <t>α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[°]</t>
    </r>
  </si>
  <si>
    <r>
      <t>α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[°]</t>
    </r>
  </si>
  <si>
    <r>
      <t>α</t>
    </r>
    <r>
      <rPr>
        <vertAlign val="subscript"/>
        <sz val="11"/>
        <color theme="1"/>
        <rFont val="Calibri"/>
        <family val="2"/>
        <scheme val="minor"/>
      </rPr>
      <t>0,5</t>
    </r>
    <r>
      <rPr>
        <sz val="11"/>
        <color theme="1"/>
        <rFont val="Calibri"/>
        <family val="2"/>
        <scheme val="minor"/>
      </rPr>
      <t xml:space="preserve"> [°]</t>
    </r>
  </si>
  <si>
    <r>
      <t>y</t>
    </r>
    <r>
      <rPr>
        <vertAlign val="subscript"/>
        <sz val="11"/>
        <color theme="1"/>
        <rFont val="Calibri"/>
        <family val="2"/>
        <scheme val="minor"/>
      </rPr>
      <t>links</t>
    </r>
  </si>
  <si>
    <r>
      <t>y</t>
    </r>
    <r>
      <rPr>
        <vertAlign val="subscript"/>
        <sz val="11"/>
        <color theme="1"/>
        <rFont val="Calibri"/>
        <family val="2"/>
        <scheme val="minor"/>
      </rPr>
      <t>rechts</t>
    </r>
  </si>
  <si>
    <r>
      <t>x</t>
    </r>
    <r>
      <rPr>
        <vertAlign val="subscript"/>
        <sz val="11"/>
        <color theme="1"/>
        <rFont val="Calibri"/>
        <family val="2"/>
        <scheme val="minor"/>
      </rPr>
      <t>links</t>
    </r>
  </si>
  <si>
    <r>
      <t>x</t>
    </r>
    <r>
      <rPr>
        <vertAlign val="subscript"/>
        <sz val="11"/>
        <color theme="1"/>
        <rFont val="Calibri"/>
        <family val="2"/>
        <scheme val="minor"/>
      </rPr>
      <t>rechts</t>
    </r>
  </si>
  <si>
    <t>Kamera</t>
  </si>
  <si>
    <t>Auflösung (Länge)</t>
  </si>
  <si>
    <t>Beobachtungsfläche</t>
  </si>
  <si>
    <t xml:space="preserve">Öffnungswinkel </t>
  </si>
  <si>
    <t xml:space="preserve">Brennweite </t>
  </si>
  <si>
    <t>[cm]</t>
  </si>
  <si>
    <t>[px]</t>
  </si>
  <si>
    <t xml:space="preserve">Breite </t>
  </si>
  <si>
    <t>[m]</t>
  </si>
  <si>
    <t>Länge</t>
  </si>
  <si>
    <t>System Parameter</t>
  </si>
  <si>
    <t>Winkel (genutzt)</t>
  </si>
  <si>
    <t>Winkelreserve links</t>
  </si>
  <si>
    <t>Winkelreserve rechts</t>
  </si>
  <si>
    <t>Kameraposition</t>
  </si>
  <si>
    <t>[-]</t>
  </si>
  <si>
    <t>Höhe</t>
  </si>
  <si>
    <t>Position</t>
  </si>
  <si>
    <t>Offset [m]</t>
  </si>
  <si>
    <t>Ebene</t>
  </si>
  <si>
    <t>Zwischenergebnisse</t>
  </si>
  <si>
    <t>Rot [rad]</t>
  </si>
  <si>
    <t>planar</t>
  </si>
  <si>
    <r>
      <t>x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[m]</t>
    </r>
  </si>
  <si>
    <r>
      <t>y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[m]</t>
    </r>
  </si>
  <si>
    <r>
      <t>x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[-]</t>
    </r>
  </si>
  <si>
    <t>Rotation &amp; Translation</t>
  </si>
  <si>
    <r>
      <t>x</t>
    </r>
    <r>
      <rPr>
        <vertAlign val="subscript"/>
        <sz val="11"/>
        <color theme="1"/>
        <rFont val="Calibri"/>
        <family val="2"/>
        <scheme val="minor"/>
      </rPr>
      <t>ende</t>
    </r>
  </si>
  <si>
    <r>
      <t>y</t>
    </r>
    <r>
      <rPr>
        <vertAlign val="subscript"/>
        <sz val="11"/>
        <color theme="1"/>
        <rFont val="Calibri"/>
        <family val="2"/>
        <scheme val="minor"/>
      </rPr>
      <t>ende</t>
    </r>
  </si>
  <si>
    <r>
      <t>x</t>
    </r>
    <r>
      <rPr>
        <vertAlign val="subscript"/>
        <sz val="11"/>
        <color theme="1"/>
        <rFont val="Calibri"/>
        <family val="2"/>
        <scheme val="minor"/>
      </rPr>
      <t>anfang</t>
    </r>
    <r>
      <rPr>
        <sz val="11"/>
        <color theme="1"/>
        <rFont val="Calibri"/>
        <family val="2"/>
        <scheme val="minor"/>
      </rPr>
      <t xml:space="preserve"> [m]</t>
    </r>
  </si>
  <si>
    <r>
      <t>y</t>
    </r>
    <r>
      <rPr>
        <vertAlign val="subscript"/>
        <sz val="11"/>
        <color theme="1"/>
        <rFont val="Calibri"/>
        <family val="2"/>
        <scheme val="minor"/>
      </rPr>
      <t>anfang</t>
    </r>
    <r>
      <rPr>
        <sz val="11"/>
        <color theme="1"/>
        <rFont val="Calibri"/>
        <family val="2"/>
        <scheme val="minor"/>
      </rPr>
      <t xml:space="preserve"> [m]</t>
    </r>
  </si>
  <si>
    <r>
      <t>x</t>
    </r>
    <r>
      <rPr>
        <vertAlign val="subscript"/>
        <sz val="11"/>
        <color theme="1"/>
        <rFont val="Calibri"/>
        <family val="2"/>
        <scheme val="minor"/>
      </rPr>
      <t>ende</t>
    </r>
    <r>
      <rPr>
        <sz val="11"/>
        <color theme="1"/>
        <rFont val="Calibri"/>
        <family val="2"/>
        <scheme val="minor"/>
      </rPr>
      <t xml:space="preserve"> [m]</t>
    </r>
  </si>
  <si>
    <r>
      <t>y</t>
    </r>
    <r>
      <rPr>
        <vertAlign val="subscript"/>
        <sz val="11"/>
        <color theme="1"/>
        <rFont val="Calibri"/>
        <family val="2"/>
        <scheme val="minor"/>
      </rPr>
      <t>ende</t>
    </r>
    <r>
      <rPr>
        <sz val="11"/>
        <color theme="1"/>
        <rFont val="Calibri"/>
        <family val="2"/>
        <scheme val="minor"/>
      </rPr>
      <t xml:space="preserve"> [m]</t>
    </r>
  </si>
  <si>
    <r>
      <t>x</t>
    </r>
    <r>
      <rPr>
        <vertAlign val="subscript"/>
        <sz val="11"/>
        <color theme="1"/>
        <rFont val="Calibri"/>
        <family val="2"/>
        <scheme val="minor"/>
      </rPr>
      <t>anfang</t>
    </r>
    <r>
      <rPr>
        <sz val="11"/>
        <color theme="1"/>
        <rFont val="Calibri"/>
        <family val="2"/>
        <scheme val="minor"/>
      </rPr>
      <t xml:space="preserve"> [-]</t>
    </r>
  </si>
  <si>
    <r>
      <t>x</t>
    </r>
    <r>
      <rPr>
        <vertAlign val="subscript"/>
        <sz val="11"/>
        <color theme="1"/>
        <rFont val="Calibri"/>
        <family val="2"/>
        <scheme val="minor"/>
      </rPr>
      <t>ende</t>
    </r>
    <r>
      <rPr>
        <sz val="11"/>
        <color theme="1"/>
        <rFont val="Calibri"/>
        <family val="2"/>
        <scheme val="minor"/>
      </rPr>
      <t xml:space="preserve"> [-]</t>
    </r>
  </si>
  <si>
    <t>Planar</t>
  </si>
  <si>
    <r>
      <t>α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[°]</t>
    </r>
  </si>
  <si>
    <r>
      <t>α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[°]</t>
    </r>
  </si>
  <si>
    <r>
      <t>α</t>
    </r>
    <r>
      <rPr>
        <b/>
        <vertAlign val="subscript"/>
        <sz val="11"/>
        <color theme="1"/>
        <rFont val="Calibri"/>
        <family val="2"/>
        <scheme val="minor"/>
      </rPr>
      <t>0,5</t>
    </r>
    <r>
      <rPr>
        <b/>
        <sz val="11"/>
        <color theme="1"/>
        <rFont val="Calibri"/>
        <family val="2"/>
        <scheme val="minor"/>
      </rPr>
      <t xml:space="preserve"> [°]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</si>
  <si>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[m]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</si>
  <si>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[-]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</si>
  <si>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[m]</t>
    </r>
  </si>
  <si>
    <t>Planar - links</t>
  </si>
  <si>
    <t>Rotation &amp; Translation - links</t>
  </si>
  <si>
    <t>Rotation &amp; Translation - rechts</t>
  </si>
  <si>
    <t>Planar - rechts</t>
  </si>
  <si>
    <t>Auflösung (Breite)</t>
  </si>
  <si>
    <t>Kontrolle</t>
  </si>
  <si>
    <r>
      <t>m</t>
    </r>
    <r>
      <rPr>
        <vertAlign val="subscript"/>
        <sz val="11"/>
        <color theme="1"/>
        <rFont val="Calibri"/>
        <family val="2"/>
        <scheme val="minor"/>
      </rPr>
      <t>links</t>
    </r>
  </si>
  <si>
    <r>
      <t>m</t>
    </r>
    <r>
      <rPr>
        <vertAlign val="subscript"/>
        <sz val="11"/>
        <color theme="1"/>
        <rFont val="Calibri"/>
        <family val="2"/>
        <scheme val="minor"/>
      </rPr>
      <t>rechts</t>
    </r>
  </si>
  <si>
    <t>Rotation &amp; Translation - mitte</t>
  </si>
  <si>
    <r>
      <t>m</t>
    </r>
    <r>
      <rPr>
        <vertAlign val="subscript"/>
        <sz val="11"/>
        <color theme="1"/>
        <rFont val="Calibri"/>
        <family val="2"/>
        <scheme val="minor"/>
      </rPr>
      <t>mitte</t>
    </r>
  </si>
  <si>
    <r>
      <t>n</t>
    </r>
    <r>
      <rPr>
        <vertAlign val="subscript"/>
        <sz val="11"/>
        <color theme="1"/>
        <rFont val="Calibri"/>
        <family val="2"/>
        <scheme val="minor"/>
      </rPr>
      <t>mitte</t>
    </r>
  </si>
  <si>
    <r>
      <t>n</t>
    </r>
    <r>
      <rPr>
        <vertAlign val="subscript"/>
        <sz val="11"/>
        <color theme="1"/>
        <rFont val="Calibri"/>
        <family val="2"/>
        <scheme val="minor"/>
      </rPr>
      <t>links</t>
    </r>
  </si>
  <si>
    <r>
      <t>n</t>
    </r>
    <r>
      <rPr>
        <vertAlign val="subscript"/>
        <sz val="11"/>
        <color theme="1"/>
        <rFont val="Calibri"/>
        <family val="2"/>
        <scheme val="minor"/>
      </rPr>
      <t>rechts</t>
    </r>
  </si>
  <si>
    <r>
      <t>m</t>
    </r>
    <r>
      <rPr>
        <vertAlign val="subscript"/>
        <sz val="11"/>
        <color theme="1"/>
        <rFont val="Calibri"/>
        <family val="2"/>
        <scheme val="minor"/>
      </rPr>
      <t>ebene</t>
    </r>
  </si>
  <si>
    <r>
      <t>n</t>
    </r>
    <r>
      <rPr>
        <vertAlign val="subscript"/>
        <sz val="11"/>
        <color theme="1"/>
        <rFont val="Calibri"/>
        <family val="2"/>
        <scheme val="minor"/>
      </rPr>
      <t>ebene</t>
    </r>
  </si>
  <si>
    <t>Planar - mitte</t>
  </si>
  <si>
    <t>Image-Layer</t>
  </si>
  <si>
    <r>
      <t>m</t>
    </r>
    <r>
      <rPr>
        <vertAlign val="subscript"/>
        <sz val="11"/>
        <color theme="1"/>
        <rFont val="Calibri"/>
        <family val="2"/>
        <scheme val="minor"/>
      </rPr>
      <t>image</t>
    </r>
  </si>
  <si>
    <r>
      <t>n</t>
    </r>
    <r>
      <rPr>
        <vertAlign val="subscript"/>
        <sz val="11"/>
        <color theme="1"/>
        <rFont val="Calibri"/>
        <family val="2"/>
        <scheme val="minor"/>
      </rPr>
      <t>image</t>
    </r>
  </si>
  <si>
    <r>
      <t>x</t>
    </r>
    <r>
      <rPr>
        <vertAlign val="subscript"/>
        <sz val="11"/>
        <color theme="1"/>
        <rFont val="Calibri"/>
        <family val="2"/>
        <scheme val="minor"/>
      </rPr>
      <t>image - mitte</t>
    </r>
  </si>
  <si>
    <r>
      <t>y</t>
    </r>
    <r>
      <rPr>
        <vertAlign val="subscript"/>
        <sz val="11"/>
        <color theme="1"/>
        <rFont val="Calibri"/>
        <family val="2"/>
        <scheme val="minor"/>
      </rPr>
      <t>image - mitte</t>
    </r>
    <r>
      <rPr>
        <sz val="11"/>
        <color theme="1"/>
        <rFont val="Calibri"/>
        <family val="2"/>
        <scheme val="minor"/>
      </rPr>
      <t xml:space="preserve"> </t>
    </r>
  </si>
  <si>
    <t>#</t>
  </si>
  <si>
    <t>x(k)</t>
  </si>
  <si>
    <t>Δx</t>
  </si>
  <si>
    <t>Δy</t>
  </si>
  <si>
    <t>y(k)</t>
  </si>
  <si>
    <t>m(k)</t>
  </si>
  <si>
    <t>n(k)</t>
  </si>
  <si>
    <r>
      <t>x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(k)</t>
    </r>
  </si>
  <si>
    <r>
      <t>y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(k)</t>
    </r>
  </si>
  <si>
    <t>Δ [cm]</t>
  </si>
  <si>
    <t>Rotation &amp; Translation - linker Rand</t>
  </si>
  <si>
    <t>Rotation &amp; Translation - rechter Rand</t>
  </si>
  <si>
    <r>
      <t>m</t>
    </r>
    <r>
      <rPr>
        <vertAlign val="subscript"/>
        <sz val="11"/>
        <color theme="1"/>
        <rFont val="Calibri"/>
        <family val="2"/>
        <scheme val="minor"/>
      </rPr>
      <t>links,Rand</t>
    </r>
  </si>
  <si>
    <r>
      <t>n</t>
    </r>
    <r>
      <rPr>
        <vertAlign val="subscript"/>
        <sz val="11"/>
        <color theme="1"/>
        <rFont val="Calibri"/>
        <family val="2"/>
        <scheme val="minor"/>
      </rPr>
      <t>links,Rand</t>
    </r>
  </si>
  <si>
    <r>
      <t>m</t>
    </r>
    <r>
      <rPr>
        <vertAlign val="subscript"/>
        <sz val="11"/>
        <color theme="1"/>
        <rFont val="Calibri"/>
        <family val="2"/>
        <scheme val="minor"/>
      </rPr>
      <t>rechts,Rand</t>
    </r>
  </si>
  <si>
    <r>
      <t>n</t>
    </r>
    <r>
      <rPr>
        <vertAlign val="subscript"/>
        <sz val="11"/>
        <color theme="1"/>
        <rFont val="Calibri"/>
        <family val="2"/>
        <scheme val="minor"/>
      </rPr>
      <t>rechts,Rand</t>
    </r>
  </si>
  <si>
    <t>links [°]</t>
  </si>
  <si>
    <t>rechts [°]</t>
  </si>
  <si>
    <t>Reserve:</t>
  </si>
  <si>
    <t>Planar - linker Rand</t>
  </si>
  <si>
    <t>Planar - rechter Rand</t>
  </si>
  <si>
    <r>
      <t>x</t>
    </r>
    <r>
      <rPr>
        <vertAlign val="subscript"/>
        <sz val="11"/>
        <color theme="1"/>
        <rFont val="Calibri"/>
        <family val="2"/>
        <scheme val="minor"/>
      </rPr>
      <t>start</t>
    </r>
  </si>
  <si>
    <r>
      <t>y</t>
    </r>
    <r>
      <rPr>
        <vertAlign val="subscript"/>
        <sz val="11"/>
        <color theme="1"/>
        <rFont val="Calibri"/>
        <family val="2"/>
        <scheme val="minor"/>
      </rPr>
      <t>start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</si>
</sst>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/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Kameraposition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Kameraposition!$J$9:$J$49</c:f>
              <c:numCache>
                <c:formatCode>0.000</c:formatCode>
                <c:ptCount val="41"/>
                <c:pt idx="0">
                  <c:v>-0.43569803091501319</c:v>
                </c:pt>
                <c:pt idx="1">
                  <c:v>-0.42265731546068186</c:v>
                </c:pt>
                <c:pt idx="2">
                  <c:v>-0.39329196281921497</c:v>
                </c:pt>
                <c:pt idx="3">
                  <c:v>-0.35441726255026706</c:v>
                </c:pt>
                <c:pt idx="4">
                  <c:v>-0.30898778067543925</c:v>
                </c:pt>
                <c:pt idx="5">
                  <c:v>-0.258607523730634</c:v>
                </c:pt>
                <c:pt idx="6">
                  <c:v>-0.20426330640688478</c:v>
                </c:pt>
                <c:pt idx="7">
                  <c:v>-0.14661293535170639</c:v>
                </c:pt>
                <c:pt idx="8">
                  <c:v>-8.6119918713932875E-2</c:v>
                </c:pt>
                <c:pt idx="9">
                  <c:v>-2.312420942095661E-2</c:v>
                </c:pt>
                <c:pt idx="10">
                  <c:v>4.2117385065026713E-2</c:v>
                </c:pt>
                <c:pt idx="11">
                  <c:v>0.10940660502476018</c:v>
                </c:pt>
                <c:pt idx="12">
                  <c:v>0.17858800682211706</c:v>
                </c:pt>
                <c:pt idx="13">
                  <c:v>0.249538501823654</c:v>
                </c:pt>
                <c:pt idx="14">
                  <c:v>0.32216018414462577</c:v>
                </c:pt>
                <c:pt idx="15">
                  <c:v>0.39637529798324656</c:v>
                </c:pt>
                <c:pt idx="16">
                  <c:v>0.47212265000871645</c:v>
                </c:pt>
                <c:pt idx="17">
                  <c:v>0.54935503306692757</c:v>
                </c:pt>
                <c:pt idx="18">
                  <c:v>0.62803738374683016</c:v>
                </c:pt>
                <c:pt idx="19">
                  <c:v>0.70814549401507221</c:v>
                </c:pt>
                <c:pt idx="20">
                  <c:v>0.78966516095197892</c:v>
                </c:pt>
                <c:pt idx="21">
                  <c:v>0.87259170265260622</c:v>
                </c:pt>
                <c:pt idx="22">
                  <c:v>0.9569298010218984</c:v>
                </c:pt>
                <c:pt idx="23">
                  <c:v>1.0426936589795293</c:v>
                </c:pt>
                <c:pt idx="24">
                  <c:v>1.1299074845588524</c:v>
                </c:pt>
                <c:pt idx="25">
                  <c:v>1.2186063411709163</c:v>
                </c:pt>
                <c:pt idx="26">
                  <c:v>1.3088374359698296</c:v>
                </c:pt>
                <c:pt idx="27">
                  <c:v>1.4006619622863921</c:v>
                </c:pt>
                <c:pt idx="28">
                  <c:v>1.4941576759223882</c:v>
                </c:pt>
                <c:pt idx="29">
                  <c:v>1.5894224827625658</c:v>
                </c:pt>
                <c:pt idx="30">
                  <c:v>1.6865794714403664</c:v>
                </c:pt>
                <c:pt idx="31">
                  <c:v>1.7857840855919171</c:v>
                </c:pt>
                <c:pt idx="32">
                  <c:v>1.8872345849364751</c:v>
                </c:pt>
                <c:pt idx="33">
                  <c:v>1.9911877769362349</c:v>
                </c:pt>
                <c:pt idx="34">
                  <c:v>2.0979836145185908</c:v>
                </c:pt>
                <c:pt idx="35">
                  <c:v>2.2080856058323755</c:v>
                </c:pt>
                <c:pt idx="36">
                  <c:v>2.3221515575251042</c:v>
                </c:pt>
                <c:pt idx="37">
                  <c:v>2.4411682842878104</c:v>
                </c:pt>
                <c:pt idx="38">
                  <c:v>2.5667397926563966</c:v>
                </c:pt>
                <c:pt idx="39">
                  <c:v>2.7018206486524634</c:v>
                </c:pt>
                <c:pt idx="40">
                  <c:v>2.8532261418356661</c:v>
                </c:pt>
              </c:numCache>
            </c:numRef>
          </c:xVal>
          <c:yVal>
            <c:numRef>
              <c:f>Kameraposition!$L$9:$L$49</c:f>
              <c:numCache>
                <c:formatCode>0.000</c:formatCode>
                <c:ptCount val="41"/>
                <c:pt idx="0">
                  <c:v>1.4970705016398409</c:v>
                </c:pt>
                <c:pt idx="1">
                  <c:v>1.7170743154098027</c:v>
                </c:pt>
                <c:pt idx="2">
                  <c:v>1.8922265571273207</c:v>
                </c:pt>
                <c:pt idx="3">
                  <c:v>2.0412520809645898</c:v>
                </c:pt>
                <c:pt idx="4">
                  <c:v>2.1722684903502474</c:v>
                </c:pt>
                <c:pt idx="5">
                  <c:v>2.289682757022343</c:v>
                </c:pt>
                <c:pt idx="6">
                  <c:v>2.3962061320616779</c:v>
                </c:pt>
                <c:pt idx="7">
                  <c:v>2.4936459243786642</c:v>
                </c:pt>
                <c:pt idx="8">
                  <c:v>2.5832756121459597</c:v>
                </c:pt>
                <c:pt idx="9">
                  <c:v>2.666029208355249</c:v>
                </c:pt>
                <c:pt idx="10">
                  <c:v>2.7426122857100652</c:v>
                </c:pt>
                <c:pt idx="11">
                  <c:v>2.8135695583122526</c:v>
                </c:pt>
                <c:pt idx="12">
                  <c:v>2.8793281040420675</c:v>
                </c:pt>
                <c:pt idx="13">
                  <c:v>2.9402261061404857</c:v>
                </c:pt>
                <c:pt idx="14">
                  <c:v>2.9965325588150793</c:v>
                </c:pt>
                <c:pt idx="15">
                  <c:v>3.0484610943754848</c:v>
                </c:pt>
                <c:pt idx="16">
                  <c:v>3.0961798401162963</c:v>
                </c:pt>
                <c:pt idx="17">
                  <c:v>3.1398184966274614</c:v>
                </c:pt>
                <c:pt idx="18">
                  <c:v>3.1794733998390887</c:v>
                </c:pt>
                <c:pt idx="19">
                  <c:v>3.2152110607761832</c:v>
                </c:pt>
                <c:pt idx="20">
                  <c:v>3.2470705016398407</c:v>
                </c:pt>
                <c:pt idx="21">
                  <c:v>3.2750645858581753</c:v>
                </c:pt>
                <c:pt idx="22">
                  <c:v>3.2991804500030733</c:v>
                </c:pt>
                <c:pt idx="23">
                  <c:v>3.3193790718734379</c:v>
                </c:pt>
                <c:pt idx="24">
                  <c:v>3.335593940444264</c:v>
                </c:pt>
                <c:pt idx="25">
                  <c:v>3.3477287197854451</c:v>
                </c:pt>
                <c:pt idx="26">
                  <c:v>3.3556537093070311</c:v>
                </c:pt>
                <c:pt idx="27">
                  <c:v>3.35920078171443</c:v>
                </c:pt>
                <c:pt idx="28">
                  <c:v>3.3581563046980039</c:v>
                </c:pt>
                <c:pt idx="29">
                  <c:v>3.352251284050181</c:v>
                </c:pt>
                <c:pt idx="30">
                  <c:v>3.3411475365299852</c:v>
                </c:pt>
                <c:pt idx="31">
                  <c:v>3.3244179842571611</c:v>
                </c:pt>
                <c:pt idx="32">
                  <c:v>3.3015179131298638</c:v>
                </c:pt>
                <c:pt idx="33">
                  <c:v>3.2717417504445612</c:v>
                </c:pt>
                <c:pt idx="34">
                  <c:v>3.234155483209566</c:v>
                </c:pt>
                <c:pt idx="35">
                  <c:v>3.1874856332522237</c:v>
                </c:pt>
                <c:pt idx="36">
                  <c:v>3.1299248916621192</c:v>
                </c:pt>
                <c:pt idx="37">
                  <c:v>3.058762007358454</c:v>
                </c:pt>
                <c:pt idx="38">
                  <c:v>2.969590008603177</c:v>
                </c:pt>
                <c:pt idx="39">
                  <c:v>2.8542912919676513</c:v>
                </c:pt>
                <c:pt idx="40">
                  <c:v>2.6941410032796811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1-4CEE-9374-FB84830A11BF}"/>
            </c:ext>
          </c:extLst>
        </c:ser>
        <c:ser>
          <c:idx val="1"/>
          <c:order val="1"/>
          <c:tx>
            <c:v>Ebene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(Objekte!$H$15,Objekte!$K$15)</c:f>
              <c:numCache>
                <c:formatCode>0.000</c:formatCode>
                <c:ptCount val="2"/>
                <c:pt idx="0">
                  <c:v>0</c:v>
                </c:pt>
                <c:pt idx="1">
                  <c:v>3.2889241727506793</c:v>
                </c:pt>
              </c:numCache>
            </c:numRef>
          </c:xVal>
          <c:yVal>
            <c:numRef>
              <c:f>(Objekte!$J$15,Objekte!$M$15)</c:f>
              <c:numCache>
                <c:formatCode>0.000</c:formatCode>
                <c:ptCount val="2"/>
                <c:pt idx="0">
                  <c:v>0.3</c:v>
                </c:pt>
                <c:pt idx="1">
                  <c:v>1.4970705016398405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B1-4CEE-9374-FB84830A11BF}"/>
            </c:ext>
          </c:extLst>
        </c:ser>
        <c:ser>
          <c:idx val="2"/>
          <c:order val="2"/>
          <c:tx>
            <c:v>Kamera - links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(Objekte!$H$21,Objekte!$K$21)</c:f>
              <c:numCache>
                <c:formatCode>0.000</c:formatCode>
                <c:ptCount val="2"/>
                <c:pt idx="0">
                  <c:v>-0.39329196281921497</c:v>
                </c:pt>
                <c:pt idx="1">
                  <c:v>0</c:v>
                </c:pt>
              </c:numCache>
            </c:numRef>
          </c:xVal>
          <c:yVal>
            <c:numRef>
              <c:f>(Objekte!$J$21,Objekte!$M$21)</c:f>
              <c:numCache>
                <c:formatCode>0.000</c:formatCode>
                <c:ptCount val="2"/>
                <c:pt idx="0">
                  <c:v>1.8922265571273207</c:v>
                </c:pt>
                <c:pt idx="1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B1-4CEE-9374-FB84830A11BF}"/>
            </c:ext>
          </c:extLst>
        </c:ser>
        <c:ser>
          <c:idx val="3"/>
          <c:order val="3"/>
          <c:tx>
            <c:v>Kamera - rechts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(Objekte!$H$25,Objekte!$K$25)</c:f>
              <c:numCache>
                <c:formatCode>0.000</c:formatCode>
                <c:ptCount val="2"/>
                <c:pt idx="0">
                  <c:v>-0.39329196281921497</c:v>
                </c:pt>
                <c:pt idx="1">
                  <c:v>3.2889241727506793</c:v>
                </c:pt>
              </c:numCache>
            </c:numRef>
          </c:xVal>
          <c:yVal>
            <c:numRef>
              <c:f>(Objekte!$J$25,Objekte!$M$25)</c:f>
              <c:numCache>
                <c:formatCode>0.000</c:formatCode>
                <c:ptCount val="2"/>
                <c:pt idx="0">
                  <c:v>1.8922265571273207</c:v>
                </c:pt>
                <c:pt idx="1">
                  <c:v>1.4970705016398405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B1-4CEE-9374-FB84830A11BF}"/>
            </c:ext>
          </c:extLst>
        </c:ser>
        <c:ser>
          <c:idx val="4"/>
          <c:order val="4"/>
          <c:tx>
            <c:v>Kamera - mitte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(Objekte!$H$29,Objekte!$K$29)</c:f>
              <c:numCache>
                <c:formatCode>0.000</c:formatCode>
                <c:ptCount val="2"/>
                <c:pt idx="0">
                  <c:v>-0.39329196281921497</c:v>
                </c:pt>
                <c:pt idx="1">
                  <c:v>1.0094810441665267</c:v>
                </c:pt>
              </c:numCache>
            </c:numRef>
          </c:xVal>
          <c:yVal>
            <c:numRef>
              <c:f>(Objekte!$J$29,Objekte!$M$29)</c:f>
              <c:numCache>
                <c:formatCode>0.000</c:formatCode>
                <c:ptCount val="2"/>
                <c:pt idx="0">
                  <c:v>1.8922265571273207</c:v>
                </c:pt>
                <c:pt idx="1">
                  <c:v>0.66742105213258129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B1-4CEE-9374-FB84830A11BF}"/>
            </c:ext>
          </c:extLst>
        </c:ser>
        <c:ser>
          <c:idx val="6"/>
          <c:order val="5"/>
          <c:tx>
            <c:v>Image 2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3"/>
              <c:spPr>
                <a:solidFill>
                  <a:schemeClr val="accent1">
                    <a:lumMod val="6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lumMod val="6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1">
                    <a:lumMod val="60000"/>
                  </a:schemeClr>
                </a:solidFill>
              </a:ln>
              <a:effectLst>
                <a:glow rad="139700">
                  <a:schemeClr val="accent1">
                    <a:lumMod val="60000"/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88B1-4CEE-9374-FB84830A11BF}"/>
              </c:ext>
            </c:extLst>
          </c:dPt>
          <c:xVal>
            <c:numRef>
              <c:f>(Bilddaten!$D$17,Bilddaten!$D$19)</c:f>
              <c:numCache>
                <c:formatCode>0.00</c:formatCode>
                <c:ptCount val="2"/>
                <c:pt idx="0">
                  <c:v>-0.36930116991377704</c:v>
                </c:pt>
                <c:pt idx="1">
                  <c:v>-0.26604583192032527</c:v>
                </c:pt>
              </c:numCache>
            </c:numRef>
          </c:xVal>
          <c:yVal>
            <c:numRef>
              <c:f>(Bilddaten!$E$17,Bilddaten!$E$19)</c:f>
              <c:numCache>
                <c:formatCode>0.00</c:formatCode>
                <c:ptCount val="2"/>
                <c:pt idx="0">
                  <c:v>1.7781330178381347</c:v>
                </c:pt>
                <c:pt idx="1">
                  <c:v>1.8963916314496285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B1-4CEE-9374-FB84830A11BF}"/>
            </c:ext>
          </c:extLst>
        </c:ser>
        <c:ser>
          <c:idx val="5"/>
          <c:order val="6"/>
          <c:tx>
            <c:v>Kamera - linker Rand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(Objekte!$H$33,Objekte!$K$33)</c:f>
              <c:numCache>
                <c:formatCode>0.000</c:formatCode>
                <c:ptCount val="2"/>
                <c:pt idx="0">
                  <c:v>-0.39329196281921497</c:v>
                </c:pt>
                <c:pt idx="1">
                  <c:v>-5.4331517842521319E-2</c:v>
                </c:pt>
              </c:numCache>
            </c:numRef>
          </c:xVal>
          <c:yVal>
            <c:numRef>
              <c:f>(Objekte!$J$33,Objekte!$M$33)</c:f>
              <c:numCache>
                <c:formatCode>0.000</c:formatCode>
                <c:ptCount val="2"/>
                <c:pt idx="0">
                  <c:v>1.8922265571273207</c:v>
                </c:pt>
                <c:pt idx="1">
                  <c:v>0.28022494472281917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B1-4CEE-9374-FB84830A11BF}"/>
            </c:ext>
          </c:extLst>
        </c:ser>
        <c:ser>
          <c:idx val="7"/>
          <c:order val="7"/>
          <c:tx>
            <c:v>Kamera - rechter Rand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(Objekte!$H$37,Objekte!$K$37)</c:f>
              <c:numCache>
                <c:formatCode>0.000</c:formatCode>
                <c:ptCount val="2"/>
                <c:pt idx="0">
                  <c:v>-0.39329196281921497</c:v>
                </c:pt>
                <c:pt idx="1">
                  <c:v>4.8457630959172953</c:v>
                </c:pt>
              </c:numCache>
            </c:numRef>
          </c:xVal>
          <c:yVal>
            <c:numRef>
              <c:f>(Objekte!$J$37,Objekte!$M$37)</c:f>
              <c:numCache>
                <c:formatCode>0.000</c:formatCode>
                <c:ptCount val="2"/>
                <c:pt idx="0">
                  <c:v>1.8922265571273207</c:v>
                </c:pt>
                <c:pt idx="1">
                  <c:v>2.0637135292195361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8B1-4CEE-9374-FB84830A11BF}"/>
            </c:ext>
          </c:extLst>
        </c:ser>
        <c:ser>
          <c:idx val="8"/>
          <c:order val="8"/>
          <c:tx>
            <c:v>Pixel</c:v>
          </c:tx>
          <c:spPr>
            <a:ln w="95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Bilddaten!$N$6:$N$646</c:f>
              <c:numCache>
                <c:formatCode>0.00</c:formatCode>
                <c:ptCount val="641"/>
                <c:pt idx="0">
                  <c:v>-5.4331517842520799E-2</c:v>
                </c:pt>
                <c:pt idx="1">
                  <c:v>-5.1701452821350323E-2</c:v>
                </c:pt>
                <c:pt idx="2">
                  <c:v>-4.906597815498031E-2</c:v>
                </c:pt>
                <c:pt idx="3">
                  <c:v>-4.6425077135997875E-2</c:v>
                </c:pt>
                <c:pt idx="4">
                  <c:v>-4.3778732988119164E-2</c:v>
                </c:pt>
                <c:pt idx="5">
                  <c:v>-4.1126928865834106E-2</c:v>
                </c:pt>
                <c:pt idx="6">
                  <c:v>-3.846964785404932E-2</c:v>
                </c:pt>
                <c:pt idx="7">
                  <c:v>-3.5806872967728089E-2</c:v>
                </c:pt>
                <c:pt idx="8">
                  <c:v>-3.3138587151528343E-2</c:v>
                </c:pt>
                <c:pt idx="9">
                  <c:v>-3.0464773279439136E-2</c:v>
                </c:pt>
                <c:pt idx="10">
                  <c:v>-2.7785414154413667E-2</c:v>
                </c:pt>
                <c:pt idx="11">
                  <c:v>-2.5100492508000043E-2</c:v>
                </c:pt>
                <c:pt idx="12">
                  <c:v>-2.2409990999974035E-2</c:v>
                </c:pt>
                <c:pt idx="13">
                  <c:v>-1.9713892217958356E-2</c:v>
                </c:pt>
                <c:pt idx="14">
                  <c:v>-1.7012178677054381E-2</c:v>
                </c:pt>
                <c:pt idx="15">
                  <c:v>-1.4304832819459849E-2</c:v>
                </c:pt>
                <c:pt idx="16">
                  <c:v>-1.1591837014092637E-2</c:v>
                </c:pt>
                <c:pt idx="17">
                  <c:v>-8.8731735562012377E-3</c:v>
                </c:pt>
                <c:pt idx="18">
                  <c:v>-6.1488246669863132E-3</c:v>
                </c:pt>
                <c:pt idx="19">
                  <c:v>-3.4187724932092239E-3</c:v>
                </c:pt>
                <c:pt idx="20">
                  <c:v>-6.8299910680530841E-4</c:v>
                </c:pt>
                <c:pt idx="21">
                  <c:v>2.0585134955117134E-3</c:v>
                </c:pt>
                <c:pt idx="22">
                  <c:v>4.8057833926450719E-3</c:v>
                </c:pt>
                <c:pt idx="23">
                  <c:v>7.5588287395093184E-3</c:v>
                </c:pt>
                <c:pt idx="24">
                  <c:v>1.0317667767430212E-2</c:v>
                </c:pt>
                <c:pt idx="25">
                  <c:v>1.3082318784550144E-2</c:v>
                </c:pt>
                <c:pt idx="26">
                  <c:v>1.5852800176232949E-2</c:v>
                </c:pt>
                <c:pt idx="27">
                  <c:v>1.8629130405468739E-2</c:v>
                </c:pt>
                <c:pt idx="28">
                  <c:v>2.1411328013283951E-2</c:v>
                </c:pt>
                <c:pt idx="29">
                  <c:v>2.4199411619157091E-2</c:v>
                </c:pt>
                <c:pt idx="30">
                  <c:v>2.6993399921433927E-2</c:v>
                </c:pt>
                <c:pt idx="31">
                  <c:v>2.979331169774279E-2</c:v>
                </c:pt>
                <c:pt idx="32">
                  <c:v>3.2599165805414859E-2</c:v>
                </c:pt>
                <c:pt idx="33">
                  <c:v>3.5410981181911848E-2</c:v>
                </c:pt>
                <c:pt idx="34">
                  <c:v>3.8228776845247642E-2</c:v>
                </c:pt>
                <c:pt idx="35">
                  <c:v>4.1052571894421186E-2</c:v>
                </c:pt>
                <c:pt idx="36">
                  <c:v>4.3882385509844343E-2</c:v>
                </c:pt>
                <c:pt idx="37">
                  <c:v>4.6718236953775631E-2</c:v>
                </c:pt>
                <c:pt idx="38">
                  <c:v>4.9560145570761056E-2</c:v>
                </c:pt>
                <c:pt idx="39">
                  <c:v>5.2408130788073305E-2</c:v>
                </c:pt>
                <c:pt idx="40">
                  <c:v>5.5262212116151954E-2</c:v>
                </c:pt>
                <c:pt idx="41">
                  <c:v>5.8122409149048357E-2</c:v>
                </c:pt>
                <c:pt idx="42">
                  <c:v>6.0988741564878414E-2</c:v>
                </c:pt>
                <c:pt idx="43">
                  <c:v>6.3861229126269889E-2</c:v>
                </c:pt>
                <c:pt idx="44">
                  <c:v>6.6739891680821076E-2</c:v>
                </c:pt>
                <c:pt idx="45">
                  <c:v>6.962474916155019E-2</c:v>
                </c:pt>
                <c:pt idx="46">
                  <c:v>7.2515821587363485E-2</c:v>
                </c:pt>
                <c:pt idx="47">
                  <c:v>7.5413129063513426E-2</c:v>
                </c:pt>
                <c:pt idx="48">
                  <c:v>7.8316691782069486E-2</c:v>
                </c:pt>
                <c:pt idx="49">
                  <c:v>8.1226530022379145E-2</c:v>
                </c:pt>
                <c:pt idx="50">
                  <c:v>8.4142664151548391E-2</c:v>
                </c:pt>
                <c:pt idx="51">
                  <c:v>8.7065114624911802E-2</c:v>
                </c:pt>
                <c:pt idx="52">
                  <c:v>8.9993901986515759E-2</c:v>
                </c:pt>
                <c:pt idx="53">
                  <c:v>9.2929046869591539E-2</c:v>
                </c:pt>
                <c:pt idx="54">
                  <c:v>9.5870569997048391E-2</c:v>
                </c:pt>
                <c:pt idx="55">
                  <c:v>9.881849218195693E-2</c:v>
                </c:pt>
                <c:pt idx="56">
                  <c:v>0.10177283432804075</c:v>
                </c:pt>
                <c:pt idx="57">
                  <c:v>0.10473361743017055</c:v>
                </c:pt>
                <c:pt idx="58">
                  <c:v>0.10770086257486161</c:v>
                </c:pt>
                <c:pt idx="59">
                  <c:v>0.11067459094077442</c:v>
                </c:pt>
                <c:pt idx="60">
                  <c:v>0.11365482379921851</c:v>
                </c:pt>
                <c:pt idx="61">
                  <c:v>0.11664158251465898</c:v>
                </c:pt>
                <c:pt idx="62">
                  <c:v>0.11963488854522812</c:v>
                </c:pt>
                <c:pt idx="63">
                  <c:v>0.12263476344323886</c:v>
                </c:pt>
                <c:pt idx="64">
                  <c:v>0.12564122885570181</c:v>
                </c:pt>
                <c:pt idx="65">
                  <c:v>0.12865430652484625</c:v>
                </c:pt>
                <c:pt idx="66">
                  <c:v>0.13167401828864342</c:v>
                </c:pt>
                <c:pt idx="67">
                  <c:v>0.13470038608133561</c:v>
                </c:pt>
                <c:pt idx="68">
                  <c:v>0.13773343193396612</c:v>
                </c:pt>
                <c:pt idx="69">
                  <c:v>0.1407731779749144</c:v>
                </c:pt>
                <c:pt idx="70">
                  <c:v>0.14381964643043316</c:v>
                </c:pt>
                <c:pt idx="71">
                  <c:v>0.1468728596251917</c:v>
                </c:pt>
                <c:pt idx="72">
                  <c:v>0.14993283998282025</c:v>
                </c:pt>
                <c:pt idx="73">
                  <c:v>0.15299961002646001</c:v>
                </c:pt>
                <c:pt idx="74">
                  <c:v>0.15607319237931092</c:v>
                </c:pt>
                <c:pt idx="75">
                  <c:v>0.15915360976519746</c:v>
                </c:pt>
                <c:pt idx="76">
                  <c:v>0.16224088500911965</c:v>
                </c:pt>
                <c:pt idx="77">
                  <c:v>0.16533504103782223</c:v>
                </c:pt>
                <c:pt idx="78">
                  <c:v>0.16843610088035585</c:v>
                </c:pt>
                <c:pt idx="79">
                  <c:v>0.17154408766865875</c:v>
                </c:pt>
                <c:pt idx="80">
                  <c:v>0.17465902463812225</c:v>
                </c:pt>
                <c:pt idx="81">
                  <c:v>0.17778093512817561</c:v>
                </c:pt>
                <c:pt idx="82">
                  <c:v>0.18090984258286316</c:v>
                </c:pt>
                <c:pt idx="83">
                  <c:v>0.1840457705514377</c:v>
                </c:pt>
                <c:pt idx="84">
                  <c:v>0.18718874268894925</c:v>
                </c:pt>
                <c:pt idx="85">
                  <c:v>0.19033878275683827</c:v>
                </c:pt>
                <c:pt idx="86">
                  <c:v>0.19349591462353227</c:v>
                </c:pt>
                <c:pt idx="87">
                  <c:v>0.19666016226505409</c:v>
                </c:pt>
                <c:pt idx="88">
                  <c:v>0.19983154976562773</c:v>
                </c:pt>
                <c:pt idx="89">
                  <c:v>0.20301010131828703</c:v>
                </c:pt>
                <c:pt idx="90">
                  <c:v>0.20619584122548867</c:v>
                </c:pt>
                <c:pt idx="91">
                  <c:v>0.20938879389973841</c:v>
                </c:pt>
                <c:pt idx="92">
                  <c:v>0.2125889838642093</c:v>
                </c:pt>
                <c:pt idx="93">
                  <c:v>0.21579643575337415</c:v>
                </c:pt>
                <c:pt idx="94">
                  <c:v>0.21901117431362935</c:v>
                </c:pt>
                <c:pt idx="95">
                  <c:v>0.22223322440394042</c:v>
                </c:pt>
                <c:pt idx="96">
                  <c:v>0.22546261099647735</c:v>
                </c:pt>
                <c:pt idx="97">
                  <c:v>0.22869935917726375</c:v>
                </c:pt>
                <c:pt idx="98">
                  <c:v>0.23194349414682269</c:v>
                </c:pt>
                <c:pt idx="99">
                  <c:v>0.23519504122082932</c:v>
                </c:pt>
                <c:pt idx="100">
                  <c:v>0.2384540258307756</c:v>
                </c:pt>
                <c:pt idx="101">
                  <c:v>0.24172047352462833</c:v>
                </c:pt>
                <c:pt idx="102">
                  <c:v>0.2449944099675013</c:v>
                </c:pt>
                <c:pt idx="103">
                  <c:v>0.24827586094231879</c:v>
                </c:pt>
                <c:pt idx="104">
                  <c:v>0.2515648523505023</c:v>
                </c:pt>
                <c:pt idx="105">
                  <c:v>0.25486141021264613</c:v>
                </c:pt>
                <c:pt idx="106">
                  <c:v>0.25816556066920837</c:v>
                </c:pt>
                <c:pt idx="107">
                  <c:v>0.26147732998119283</c:v>
                </c:pt>
                <c:pt idx="108">
                  <c:v>0.26479674453085539</c:v>
                </c:pt>
                <c:pt idx="109">
                  <c:v>0.26812383082239855</c:v>
                </c:pt>
                <c:pt idx="110">
                  <c:v>0.27145861548267847</c:v>
                </c:pt>
                <c:pt idx="111">
                  <c:v>0.2748011252619133</c:v>
                </c:pt>
                <c:pt idx="112">
                  <c:v>0.27815138703440229</c:v>
                </c:pt>
                <c:pt idx="113">
                  <c:v>0.28150942779924271</c:v>
                </c:pt>
                <c:pt idx="114">
                  <c:v>0.2848752746810575</c:v>
                </c:pt>
                <c:pt idx="115">
                  <c:v>0.28824895493072172</c:v>
                </c:pt>
                <c:pt idx="116">
                  <c:v>0.29163049592610335</c:v>
                </c:pt>
                <c:pt idx="117">
                  <c:v>0.29501992517280007</c:v>
                </c:pt>
                <c:pt idx="118">
                  <c:v>0.29841727030488779</c:v>
                </c:pt>
                <c:pt idx="119">
                  <c:v>0.30182255908566469</c:v>
                </c:pt>
                <c:pt idx="120">
                  <c:v>0.30523581940841987</c:v>
                </c:pt>
                <c:pt idx="121">
                  <c:v>0.30865707929718389</c:v>
                </c:pt>
                <c:pt idx="122">
                  <c:v>0.31208636690750097</c:v>
                </c:pt>
                <c:pt idx="123">
                  <c:v>0.31552371052719885</c:v>
                </c:pt>
                <c:pt idx="124">
                  <c:v>0.31896913857716896</c:v>
                </c:pt>
                <c:pt idx="125">
                  <c:v>0.32242267961214882</c:v>
                </c:pt>
                <c:pt idx="126">
                  <c:v>0.32588436232151163</c:v>
                </c:pt>
                <c:pt idx="127">
                  <c:v>0.32935421553005512</c:v>
                </c:pt>
                <c:pt idx="128">
                  <c:v>0.33283226819881251</c:v>
                </c:pt>
                <c:pt idx="129">
                  <c:v>0.33631854942584849</c:v>
                </c:pt>
                <c:pt idx="130">
                  <c:v>0.33981308844707525</c:v>
                </c:pt>
                <c:pt idx="131">
                  <c:v>0.34331591463706923</c:v>
                </c:pt>
                <c:pt idx="132">
                  <c:v>0.34682705750989135</c:v>
                </c:pt>
                <c:pt idx="133">
                  <c:v>0.35034654671992088</c:v>
                </c:pt>
                <c:pt idx="134">
                  <c:v>0.35387441206268638</c:v>
                </c:pt>
                <c:pt idx="135">
                  <c:v>0.35741068347571009</c:v>
                </c:pt>
                <c:pt idx="136">
                  <c:v>0.36095539103934654</c:v>
                </c:pt>
                <c:pt idx="137">
                  <c:v>0.36450856497764861</c:v>
                </c:pt>
                <c:pt idx="138">
                  <c:v>0.36807023565921532</c:v>
                </c:pt>
                <c:pt idx="139">
                  <c:v>0.37164043359806387</c:v>
                </c:pt>
                <c:pt idx="140">
                  <c:v>0.37521918945449223</c:v>
                </c:pt>
                <c:pt idx="141">
                  <c:v>0.37880653403597031</c:v>
                </c:pt>
                <c:pt idx="142">
                  <c:v>0.38240249829801237</c:v>
                </c:pt>
                <c:pt idx="143">
                  <c:v>0.38600711334507409</c:v>
                </c:pt>
                <c:pt idx="144">
                  <c:v>0.38962041043144219</c:v>
                </c:pt>
                <c:pt idx="145">
                  <c:v>0.39324242096214623</c:v>
                </c:pt>
                <c:pt idx="146">
                  <c:v>0.39687317649386578</c:v>
                </c:pt>
                <c:pt idx="147">
                  <c:v>0.40051270873584477</c:v>
                </c:pt>
                <c:pt idx="148">
                  <c:v>0.40416104955081178</c:v>
                </c:pt>
                <c:pt idx="149">
                  <c:v>0.40781823095591746</c:v>
                </c:pt>
                <c:pt idx="150">
                  <c:v>0.41148428512366841</c:v>
                </c:pt>
                <c:pt idx="151">
                  <c:v>0.415159244382869</c:v>
                </c:pt>
                <c:pt idx="152">
                  <c:v>0.41884314121956773</c:v>
                </c:pt>
                <c:pt idx="153">
                  <c:v>0.42253600827802401</c:v>
                </c:pt>
                <c:pt idx="154">
                  <c:v>0.42623787836166521</c:v>
                </c:pt>
                <c:pt idx="155">
                  <c:v>0.42994878443406381</c:v>
                </c:pt>
                <c:pt idx="156">
                  <c:v>0.43366875961990531</c:v>
                </c:pt>
                <c:pt idx="157">
                  <c:v>0.43739783720598585</c:v>
                </c:pt>
                <c:pt idx="158">
                  <c:v>0.44113605064219785</c:v>
                </c:pt>
                <c:pt idx="159">
                  <c:v>0.44488343354253629</c:v>
                </c:pt>
                <c:pt idx="160">
                  <c:v>0.4486400196860944</c:v>
                </c:pt>
                <c:pt idx="161">
                  <c:v>0.45240584301809245</c:v>
                </c:pt>
                <c:pt idx="162">
                  <c:v>0.45618093765089285</c:v>
                </c:pt>
                <c:pt idx="163">
                  <c:v>0.45996533786502986</c:v>
                </c:pt>
                <c:pt idx="164">
                  <c:v>0.46375907811025385</c:v>
                </c:pt>
                <c:pt idx="165">
                  <c:v>0.46756219300656321</c:v>
                </c:pt>
                <c:pt idx="166">
                  <c:v>0.47137471734527225</c:v>
                </c:pt>
                <c:pt idx="167">
                  <c:v>0.4751966860900636</c:v>
                </c:pt>
                <c:pt idx="168">
                  <c:v>0.4790281343780628</c:v>
                </c:pt>
                <c:pt idx="169">
                  <c:v>0.48286909752090357</c:v>
                </c:pt>
                <c:pt idx="170">
                  <c:v>0.48671961100582734</c:v>
                </c:pt>
                <c:pt idx="171">
                  <c:v>0.49057971049676669</c:v>
                </c:pt>
                <c:pt idx="172">
                  <c:v>0.49444943183545087</c:v>
                </c:pt>
                <c:pt idx="173">
                  <c:v>0.49832881104250976</c:v>
                </c:pt>
                <c:pt idx="174">
                  <c:v>0.50221788431859837</c:v>
                </c:pt>
                <c:pt idx="175">
                  <c:v>0.50611668804551835</c:v>
                </c:pt>
                <c:pt idx="176">
                  <c:v>0.51002525878735516</c:v>
                </c:pt>
                <c:pt idx="177">
                  <c:v>0.51394363329161585</c:v>
                </c:pt>
                <c:pt idx="178">
                  <c:v>0.51787184849038848</c:v>
                </c:pt>
                <c:pt idx="179">
                  <c:v>0.52180994150149695</c:v>
                </c:pt>
                <c:pt idx="180">
                  <c:v>0.52575794962967382</c:v>
                </c:pt>
                <c:pt idx="181">
                  <c:v>0.52971591036772925</c:v>
                </c:pt>
                <c:pt idx="182">
                  <c:v>0.53368386139775281</c:v>
                </c:pt>
                <c:pt idx="183">
                  <c:v>0.53766184059229749</c:v>
                </c:pt>
                <c:pt idx="184">
                  <c:v>0.5416498860155905</c:v>
                </c:pt>
                <c:pt idx="185">
                  <c:v>0.54564803592473854</c:v>
                </c:pt>
                <c:pt idx="186">
                  <c:v>0.54965632877096671</c:v>
                </c:pt>
                <c:pt idx="187">
                  <c:v>0.5536748032008374</c:v>
                </c:pt>
                <c:pt idx="188">
                  <c:v>0.5577034980575003</c:v>
                </c:pt>
                <c:pt idx="189">
                  <c:v>0.56174245238193388</c:v>
                </c:pt>
                <c:pt idx="190">
                  <c:v>0.56579170541422197</c:v>
                </c:pt>
                <c:pt idx="191">
                  <c:v>0.56985129659481171</c:v>
                </c:pt>
                <c:pt idx="192">
                  <c:v>0.5739212655658017</c:v>
                </c:pt>
                <c:pt idx="193">
                  <c:v>0.57800165217222255</c:v>
                </c:pt>
                <c:pt idx="194">
                  <c:v>0.58209249646334904</c:v>
                </c:pt>
                <c:pt idx="195">
                  <c:v>0.58619383869400576</c:v>
                </c:pt>
                <c:pt idx="196">
                  <c:v>0.5903057193258846</c:v>
                </c:pt>
                <c:pt idx="197">
                  <c:v>0.59442817902888034</c:v>
                </c:pt>
                <c:pt idx="198">
                  <c:v>0.59856125868242238</c:v>
                </c:pt>
                <c:pt idx="199">
                  <c:v>0.60270499937683775</c:v>
                </c:pt>
                <c:pt idx="200">
                  <c:v>0.60685944241470824</c:v>
                </c:pt>
                <c:pt idx="201">
                  <c:v>0.61102462931224188</c:v>
                </c:pt>
                <c:pt idx="202">
                  <c:v>0.61520060180064851</c:v>
                </c:pt>
                <c:pt idx="203">
                  <c:v>0.61938740182755037</c:v>
                </c:pt>
                <c:pt idx="204">
                  <c:v>0.62358507155837295</c:v>
                </c:pt>
                <c:pt idx="205">
                  <c:v>0.62779365337776727</c:v>
                </c:pt>
                <c:pt idx="206">
                  <c:v>0.63201318989102739</c:v>
                </c:pt>
                <c:pt idx="207">
                  <c:v>0.63624372392554029</c:v>
                </c:pt>
                <c:pt idx="208">
                  <c:v>0.6404852985322298</c:v>
                </c:pt>
                <c:pt idx="209">
                  <c:v>0.64473795698701586</c:v>
                </c:pt>
                <c:pt idx="210">
                  <c:v>0.64900174279228096</c:v>
                </c:pt>
                <c:pt idx="211">
                  <c:v>0.65327669967836566</c:v>
                </c:pt>
                <c:pt idx="212">
                  <c:v>0.65756287160505511</c:v>
                </c:pt>
                <c:pt idx="213">
                  <c:v>0.66186030276309227</c:v>
                </c:pt>
                <c:pt idx="214">
                  <c:v>0.66616903757568247</c:v>
                </c:pt>
                <c:pt idx="215">
                  <c:v>0.67048912070004296</c:v>
                </c:pt>
                <c:pt idx="216">
                  <c:v>0.6748205970289336</c:v>
                </c:pt>
                <c:pt idx="217">
                  <c:v>0.67916351169221723</c:v>
                </c:pt>
                <c:pt idx="218">
                  <c:v>0.68351791005841966</c:v>
                </c:pt>
                <c:pt idx="219">
                  <c:v>0.68788383773632011</c:v>
                </c:pt>
                <c:pt idx="220">
                  <c:v>0.69226134057653543</c:v>
                </c:pt>
                <c:pt idx="221">
                  <c:v>0.69665046467313307</c:v>
                </c:pt>
                <c:pt idx="222">
                  <c:v>0.70105125636523447</c:v>
                </c:pt>
                <c:pt idx="223">
                  <c:v>0.70546376223866236</c:v>
                </c:pt>
                <c:pt idx="224">
                  <c:v>0.70988802912757643</c:v>
                </c:pt>
                <c:pt idx="225">
                  <c:v>0.7143241041161299</c:v>
                </c:pt>
                <c:pt idx="226">
                  <c:v>0.71877203454014638</c:v>
                </c:pt>
                <c:pt idx="227">
                  <c:v>0.72323186798878836</c:v>
                </c:pt>
                <c:pt idx="228">
                  <c:v>0.7277036523062731</c:v>
                </c:pt>
                <c:pt idx="229">
                  <c:v>0.73218743559357191</c:v>
                </c:pt>
                <c:pt idx="230">
                  <c:v>0.73668326621014257</c:v>
                </c:pt>
                <c:pt idx="231">
                  <c:v>0.74119119277565304</c:v>
                </c:pt>
                <c:pt idx="232">
                  <c:v>0.74571126417175326</c:v>
                </c:pt>
                <c:pt idx="233">
                  <c:v>0.75024352954383056</c:v>
                </c:pt>
                <c:pt idx="234">
                  <c:v>0.75478803830279517</c:v>
                </c:pt>
                <c:pt idx="235">
                  <c:v>0.75934484012686754</c:v>
                </c:pt>
                <c:pt idx="236">
                  <c:v>0.76391398496340202</c:v>
                </c:pt>
                <c:pt idx="237">
                  <c:v>0.76849552303070201</c:v>
                </c:pt>
                <c:pt idx="238">
                  <c:v>0.77308950481986483</c:v>
                </c:pt>
                <c:pt idx="239">
                  <c:v>0.77769598109662796</c:v>
                </c:pt>
                <c:pt idx="240">
                  <c:v>0.78231500290325162</c:v>
                </c:pt>
                <c:pt idx="241">
                  <c:v>0.78694662156039541</c:v>
                </c:pt>
                <c:pt idx="242">
                  <c:v>0.79159088866902438</c:v>
                </c:pt>
                <c:pt idx="243">
                  <c:v>0.79624785611231319</c:v>
                </c:pt>
                <c:pt idx="244">
                  <c:v>0.80091757605759739</c:v>
                </c:pt>
                <c:pt idx="245">
                  <c:v>0.8056001009583067</c:v>
                </c:pt>
                <c:pt idx="246">
                  <c:v>0.81029548355593684</c:v>
                </c:pt>
                <c:pt idx="247">
                  <c:v>0.81500377688201686</c:v>
                </c:pt>
                <c:pt idx="248">
                  <c:v>0.81972503426012666</c:v>
                </c:pt>
                <c:pt idx="249">
                  <c:v>0.82445930930789291</c:v>
                </c:pt>
                <c:pt idx="250">
                  <c:v>0.82920665593902843</c:v>
                </c:pt>
                <c:pt idx="251">
                  <c:v>0.83396712836536613</c:v>
                </c:pt>
                <c:pt idx="252">
                  <c:v>0.83874078109893879</c:v>
                </c:pt>
                <c:pt idx="253">
                  <c:v>0.84352766895405218</c:v>
                </c:pt>
                <c:pt idx="254">
                  <c:v>0.84832784704938069</c:v>
                </c:pt>
                <c:pt idx="255">
                  <c:v>0.85314137081008923</c:v>
                </c:pt>
                <c:pt idx="256">
                  <c:v>0.85796829596995294</c:v>
                </c:pt>
                <c:pt idx="257">
                  <c:v>0.86280867857352928</c:v>
                </c:pt>
                <c:pt idx="258">
                  <c:v>0.86766257497831301</c:v>
                </c:pt>
                <c:pt idx="259">
                  <c:v>0.87253004185691896</c:v>
                </c:pt>
                <c:pt idx="260">
                  <c:v>0.87741113619930333</c:v>
                </c:pt>
                <c:pt idx="261">
                  <c:v>0.88230591531497626</c:v>
                </c:pt>
                <c:pt idx="262">
                  <c:v>0.88721443683525003</c:v>
                </c:pt>
                <c:pt idx="263">
                  <c:v>0.89213675871550002</c:v>
                </c:pt>
                <c:pt idx="264">
                  <c:v>0.89707293923743525</c:v>
                </c:pt>
                <c:pt idx="265">
                  <c:v>0.90202303701141962</c:v>
                </c:pt>
                <c:pt idx="266">
                  <c:v>0.90698711097877516</c:v>
                </c:pt>
                <c:pt idx="267">
                  <c:v>0.91196522041412953</c:v>
                </c:pt>
                <c:pt idx="268">
                  <c:v>0.916957424927763</c:v>
                </c:pt>
                <c:pt idx="269">
                  <c:v>0.92196378446800564</c:v>
                </c:pt>
                <c:pt idx="270">
                  <c:v>0.92698435932362766</c:v>
                </c:pt>
                <c:pt idx="271">
                  <c:v>0.93201921012626099</c:v>
                </c:pt>
                <c:pt idx="272">
                  <c:v>0.93706839785282958</c:v>
                </c:pt>
                <c:pt idx="273">
                  <c:v>0.94213198382803121</c:v>
                </c:pt>
                <c:pt idx="274">
                  <c:v>0.94721002972680524</c:v>
                </c:pt>
                <c:pt idx="275">
                  <c:v>0.95230259757684677</c:v>
                </c:pt>
                <c:pt idx="276">
                  <c:v>0.95740974976111415</c:v>
                </c:pt>
                <c:pt idx="277">
                  <c:v>0.96253154902039961</c:v>
                </c:pt>
                <c:pt idx="278">
                  <c:v>0.96766805845588411</c:v>
                </c:pt>
                <c:pt idx="279">
                  <c:v>0.97281934153173444</c:v>
                </c:pt>
                <c:pt idx="280">
                  <c:v>0.97798546207770709</c:v>
                </c:pt>
                <c:pt idx="281">
                  <c:v>0.9831664842918002</c:v>
                </c:pt>
                <c:pt idx="282">
                  <c:v>0.98836247274290134</c:v>
                </c:pt>
                <c:pt idx="283">
                  <c:v>0.99357349237347969</c:v>
                </c:pt>
                <c:pt idx="284">
                  <c:v>0.99879960850227212</c:v>
                </c:pt>
                <c:pt idx="285">
                  <c:v>1.0040408868270367</c:v>
                </c:pt>
                <c:pt idx="286">
                  <c:v>1.0092973934272917</c:v>
                </c:pt>
                <c:pt idx="287">
                  <c:v>1.0145691947670985</c:v>
                </c:pt>
                <c:pt idx="288">
                  <c:v>1.019856357697851</c:v>
                </c:pt>
                <c:pt idx="289">
                  <c:v>1.0251589494611191</c:v>
                </c:pt>
                <c:pt idx="290">
                  <c:v>1.0304770376914878</c:v>
                </c:pt>
                <c:pt idx="291">
                  <c:v>1.0358106904194357</c:v>
                </c:pt>
                <c:pt idx="292">
                  <c:v>1.0411599760742387</c:v>
                </c:pt>
                <c:pt idx="293">
                  <c:v>1.0465249634868845</c:v>
                </c:pt>
                <c:pt idx="294">
                  <c:v>1.051905721893043</c:v>
                </c:pt>
                <c:pt idx="295">
                  <c:v>1.0573023209360328</c:v>
                </c:pt>
                <c:pt idx="296">
                  <c:v>1.0627148306698324</c:v>
                </c:pt>
                <c:pt idx="297">
                  <c:v>1.0681433215620952</c:v>
                </c:pt>
                <c:pt idx="298">
                  <c:v>1.0735878644972341</c:v>
                </c:pt>
                <c:pt idx="299">
                  <c:v>1.0790485307794873</c:v>
                </c:pt>
                <c:pt idx="300">
                  <c:v>1.08452539213604</c:v>
                </c:pt>
                <c:pt idx="301">
                  <c:v>1.0900185207201532</c:v>
                </c:pt>
                <c:pt idx="302">
                  <c:v>1.0955279891143495</c:v>
                </c:pt>
                <c:pt idx="303">
                  <c:v>1.1010538703335979</c:v>
                </c:pt>
                <c:pt idx="304">
                  <c:v>1.1065962378285477</c:v>
                </c:pt>
                <c:pt idx="305">
                  <c:v>1.1121551654887645</c:v>
                </c:pt>
                <c:pt idx="306">
                  <c:v>1.1177307276460409</c:v>
                </c:pt>
                <c:pt idx="307">
                  <c:v>1.1233229990776912</c:v>
                </c:pt>
                <c:pt idx="308">
                  <c:v>1.1289320550099025</c:v>
                </c:pt>
                <c:pt idx="309">
                  <c:v>1.1345579711210918</c:v>
                </c:pt>
                <c:pt idx="310">
                  <c:v>1.1402008235453378</c:v>
                </c:pt>
                <c:pt idx="311">
                  <c:v>1.1458606888757923</c:v>
                </c:pt>
                <c:pt idx="312">
                  <c:v>1.151537644168158</c:v>
                </c:pt>
                <c:pt idx="313">
                  <c:v>1.1572317669441692</c:v>
                </c:pt>
                <c:pt idx="314">
                  <c:v>1.1629431351951418</c:v>
                </c:pt>
                <c:pt idx="315">
                  <c:v>1.1686718273855239</c:v>
                </c:pt>
                <c:pt idx="316">
                  <c:v>1.1744179224564897</c:v>
                </c:pt>
                <c:pt idx="317">
                  <c:v>1.1801814998295548</c:v>
                </c:pt>
                <c:pt idx="318">
                  <c:v>1.1859626394102569</c:v>
                </c:pt>
                <c:pt idx="319">
                  <c:v>1.1917614215918351</c:v>
                </c:pt>
                <c:pt idx="320">
                  <c:v>1.1975779272589571</c:v>
                </c:pt>
                <c:pt idx="321">
                  <c:v>1.203412237791486</c:v>
                </c:pt>
                <c:pt idx="322">
                  <c:v>1.2092644350682589</c:v>
                </c:pt>
                <c:pt idx="323">
                  <c:v>1.2151346014709417</c:v>
                </c:pt>
                <c:pt idx="324">
                  <c:v>1.2210228198878801</c:v>
                </c:pt>
                <c:pt idx="325">
                  <c:v>1.2269291737180068</c:v>
                </c:pt>
                <c:pt idx="326">
                  <c:v>1.2328537468747616</c:v>
                </c:pt>
                <c:pt idx="327">
                  <c:v>1.2387966237900943</c:v>
                </c:pt>
                <c:pt idx="328">
                  <c:v>1.2447578894184566</c:v>
                </c:pt>
                <c:pt idx="329">
                  <c:v>1.2507376292408572</c:v>
                </c:pt>
                <c:pt idx="330">
                  <c:v>1.2567359292689335</c:v>
                </c:pt>
                <c:pt idx="331">
                  <c:v>1.2627528760490989</c:v>
                </c:pt>
                <c:pt idx="332">
                  <c:v>1.2687885566666892</c:v>
                </c:pt>
                <c:pt idx="333">
                  <c:v>1.2748430587501747</c:v>
                </c:pt>
                <c:pt idx="334">
                  <c:v>1.2809164704753782</c:v>
                </c:pt>
                <c:pt idx="335">
                  <c:v>1.287008880569787</c:v>
                </c:pt>
                <c:pt idx="336">
                  <c:v>1.2931203783168534</c:v>
                </c:pt>
                <c:pt idx="337">
                  <c:v>1.2992510535603681</c:v>
                </c:pt>
                <c:pt idx="338">
                  <c:v>1.3054009967088389</c:v>
                </c:pt>
                <c:pt idx="339">
                  <c:v>1.3115702987399687</c:v>
                </c:pt>
                <c:pt idx="340">
                  <c:v>1.3177590512051192</c:v>
                </c:pt>
                <c:pt idx="341">
                  <c:v>1.323967346233851</c:v>
                </c:pt>
                <c:pt idx="342">
                  <c:v>1.3301952765384761</c:v>
                </c:pt>
                <c:pt idx="343">
                  <c:v>1.3364429354187004</c:v>
                </c:pt>
                <c:pt idx="344">
                  <c:v>1.3427104167662638</c:v>
                </c:pt>
                <c:pt idx="345">
                  <c:v>1.3489978150696564</c:v>
                </c:pt>
                <c:pt idx="346">
                  <c:v>1.3553052254188431</c:v>
                </c:pt>
                <c:pt idx="347">
                  <c:v>1.3616327435100886</c:v>
                </c:pt>
                <c:pt idx="348">
                  <c:v>1.3679804656507781</c:v>
                </c:pt>
                <c:pt idx="349">
                  <c:v>1.3743484887643074</c:v>
                </c:pt>
                <c:pt idx="350">
                  <c:v>1.3807369103950236</c:v>
                </c:pt>
                <c:pt idx="351">
                  <c:v>1.387145828713181</c:v>
                </c:pt>
                <c:pt idx="352">
                  <c:v>1.3935753425200035</c:v>
                </c:pt>
                <c:pt idx="353">
                  <c:v>1.40002555125274</c:v>
                </c:pt>
                <c:pt idx="354">
                  <c:v>1.4064965549898032</c:v>
                </c:pt>
                <c:pt idx="355">
                  <c:v>1.4129884544559213</c:v>
                </c:pt>
                <c:pt idx="356">
                  <c:v>1.4195013510273979</c:v>
                </c:pt>
                <c:pt idx="357">
                  <c:v>1.4260353467373674</c:v>
                </c:pt>
                <c:pt idx="358">
                  <c:v>1.4325905442811331</c:v>
                </c:pt>
                <c:pt idx="359">
                  <c:v>1.439167047021529</c:v>
                </c:pt>
                <c:pt idx="360">
                  <c:v>1.4457649589943808</c:v>
                </c:pt>
                <c:pt idx="361">
                  <c:v>1.4523843849139726</c:v>
                </c:pt>
                <c:pt idx="362">
                  <c:v>1.4590254301785974</c:v>
                </c:pt>
                <c:pt idx="363">
                  <c:v>1.4656882008761283</c:v>
                </c:pt>
                <c:pt idx="364">
                  <c:v>1.4723728037897037</c:v>
                </c:pt>
                <c:pt idx="365">
                  <c:v>1.4790793464034049</c:v>
                </c:pt>
                <c:pt idx="366">
                  <c:v>1.4858079369080317</c:v>
                </c:pt>
                <c:pt idx="367">
                  <c:v>1.4925586842068976</c:v>
                </c:pt>
                <c:pt idx="368">
                  <c:v>1.499331697921737</c:v>
                </c:pt>
                <c:pt idx="369">
                  <c:v>1.5061270883986204</c:v>
                </c:pt>
                <c:pt idx="370">
                  <c:v>1.512944966713953</c:v>
                </c:pt>
                <c:pt idx="371">
                  <c:v>1.5197854446805081</c:v>
                </c:pt>
                <c:pt idx="372">
                  <c:v>1.5266486348535719</c:v>
                </c:pt>
                <c:pt idx="373">
                  <c:v>1.5335346505370955</c:v>
                </c:pt>
                <c:pt idx="374">
                  <c:v>1.5404436057899404</c:v>
                </c:pt>
                <c:pt idx="375">
                  <c:v>1.5473756154321532</c:v>
                </c:pt>
                <c:pt idx="376">
                  <c:v>1.5543307950513614</c:v>
                </c:pt>
                <c:pt idx="377">
                  <c:v>1.5613092610091732</c:v>
                </c:pt>
                <c:pt idx="378">
                  <c:v>1.5683111304476771</c:v>
                </c:pt>
                <c:pt idx="379">
                  <c:v>1.5753365212959964</c:v>
                </c:pt>
                <c:pt idx="380">
                  <c:v>1.5823855522768904</c:v>
                </c:pt>
                <c:pt idx="381">
                  <c:v>1.5894583429134768</c:v>
                </c:pt>
                <c:pt idx="382">
                  <c:v>1.5965550135359692</c:v>
                </c:pt>
                <c:pt idx="383">
                  <c:v>1.603675685288483</c:v>
                </c:pt>
                <c:pt idx="384">
                  <c:v>1.6108204801359645</c:v>
                </c:pt>
                <c:pt idx="385">
                  <c:v>1.6179895208711312</c:v>
                </c:pt>
                <c:pt idx="386">
                  <c:v>1.6251829311215136</c:v>
                </c:pt>
                <c:pt idx="387">
                  <c:v>1.6324008353565638</c:v>
                </c:pt>
                <c:pt idx="388">
                  <c:v>1.6396433588948138</c:v>
                </c:pt>
                <c:pt idx="389">
                  <c:v>1.6469106279111656</c:v>
                </c:pt>
                <c:pt idx="390">
                  <c:v>1.6542027694441903</c:v>
                </c:pt>
                <c:pt idx="391">
                  <c:v>1.661519911403545</c:v>
                </c:pt>
                <c:pt idx="392">
                  <c:v>1.6688621825774268</c:v>
                </c:pt>
                <c:pt idx="393">
                  <c:v>1.6762297126401677</c:v>
                </c:pt>
                <c:pt idx="394">
                  <c:v>1.6836226321598393</c:v>
                </c:pt>
                <c:pt idx="395">
                  <c:v>1.6910410726059852</c:v>
                </c:pt>
                <c:pt idx="396">
                  <c:v>1.698485166357383</c:v>
                </c:pt>
                <c:pt idx="397">
                  <c:v>1.7059550467099593</c:v>
                </c:pt>
                <c:pt idx="398">
                  <c:v>1.7134508478847195</c:v>
                </c:pt>
                <c:pt idx="399">
                  <c:v>1.7209727050358019</c:v>
                </c:pt>
                <c:pt idx="400">
                  <c:v>1.7285207542585723</c:v>
                </c:pt>
                <c:pt idx="401">
                  <c:v>1.7360951325978717</c:v>
                </c:pt>
                <c:pt idx="402">
                  <c:v>1.7436959780562871</c:v>
                </c:pt>
                <c:pt idx="403">
                  <c:v>1.7513234296025399</c:v>
                </c:pt>
                <c:pt idx="404">
                  <c:v>1.7589776271799384</c:v>
                </c:pt>
                <c:pt idx="405">
                  <c:v>1.7666587117149659</c:v>
                </c:pt>
                <c:pt idx="406">
                  <c:v>1.7743668251259102</c:v>
                </c:pt>
                <c:pt idx="407">
                  <c:v>1.7821021103316139</c:v>
                </c:pt>
                <c:pt idx="408">
                  <c:v>1.7898647112602846</c:v>
                </c:pt>
                <c:pt idx="409">
                  <c:v>1.7976547728584575</c:v>
                </c:pt>
                <c:pt idx="410">
                  <c:v>1.8054724410999927</c:v>
                </c:pt>
                <c:pt idx="411">
                  <c:v>1.8133178629952074</c:v>
                </c:pt>
                <c:pt idx="412">
                  <c:v>1.821191186600061</c:v>
                </c:pt>
                <c:pt idx="413">
                  <c:v>1.8290925610255115</c:v>
                </c:pt>
                <c:pt idx="414">
                  <c:v>1.8370221364469042</c:v>
                </c:pt>
                <c:pt idx="415">
                  <c:v>1.8449800641134861</c:v>
                </c:pt>
                <c:pt idx="416">
                  <c:v>1.8529664963580377</c:v>
                </c:pt>
                <c:pt idx="417">
                  <c:v>1.8609815866065571</c:v>
                </c:pt>
                <c:pt idx="418">
                  <c:v>1.8690254893881331</c:v>
                </c:pt>
                <c:pt idx="419">
                  <c:v>1.8770983603448441</c:v>
                </c:pt>
                <c:pt idx="420">
                  <c:v>1.8852003562418149</c:v>
                </c:pt>
                <c:pt idx="421">
                  <c:v>1.8933316349773301</c:v>
                </c:pt>
                <c:pt idx="422">
                  <c:v>1.9014923555931418</c:v>
                </c:pt>
                <c:pt idx="423">
                  <c:v>1.9096826782848031</c:v>
                </c:pt>
                <c:pt idx="424">
                  <c:v>1.9179027644121678</c:v>
                </c:pt>
                <c:pt idx="425">
                  <c:v>1.9261527765099615</c:v>
                </c:pt>
                <c:pt idx="426">
                  <c:v>1.9344328782985312</c:v>
                </c:pt>
                <c:pt idx="427">
                  <c:v>1.9427432346946518</c:v>
                </c:pt>
                <c:pt idx="428">
                  <c:v>1.951084011822487</c:v>
                </c:pt>
                <c:pt idx="429">
                  <c:v>1.9594553770246315</c:v>
                </c:pt>
                <c:pt idx="430">
                  <c:v>1.9678574988733435</c:v>
                </c:pt>
                <c:pt idx="431">
                  <c:v>1.9762905471818355</c:v>
                </c:pt>
                <c:pt idx="432">
                  <c:v>1.9847546930157247</c:v>
                </c:pt>
                <c:pt idx="433">
                  <c:v>1.99325010870457</c:v>
                </c:pt>
                <c:pt idx="434">
                  <c:v>2.0017769678536195</c:v>
                </c:pt>
                <c:pt idx="435">
                  <c:v>2.0103354453555973</c:v>
                </c:pt>
                <c:pt idx="436">
                  <c:v>2.0189257174026807</c:v>
                </c:pt>
                <c:pt idx="437">
                  <c:v>2.0275479614985605</c:v>
                </c:pt>
                <c:pt idx="438">
                  <c:v>2.0362023564707106</c:v>
                </c:pt>
                <c:pt idx="439">
                  <c:v>2.0448890824827259</c:v>
                </c:pt>
                <c:pt idx="440">
                  <c:v>2.0536083210468337</c:v>
                </c:pt>
                <c:pt idx="441">
                  <c:v>2.0623602550365092</c:v>
                </c:pt>
                <c:pt idx="442">
                  <c:v>2.0711450686993054</c:v>
                </c:pt>
                <c:pt idx="443">
                  <c:v>2.079962947669753</c:v>
                </c:pt>
                <c:pt idx="444">
                  <c:v>2.0888140789824443</c:v>
                </c:pt>
                <c:pt idx="445">
                  <c:v>2.0976986510852629</c:v>
                </c:pt>
                <c:pt idx="446">
                  <c:v>2.106616853852727</c:v>
                </c:pt>
                <c:pt idx="447">
                  <c:v>2.115568878599567</c:v>
                </c:pt>
                <c:pt idx="448">
                  <c:v>2.1245549180943741</c:v>
                </c:pt>
                <c:pt idx="449">
                  <c:v>2.1335751665734248</c:v>
                </c:pt>
                <c:pt idx="450">
                  <c:v>2.142629819754712</c:v>
                </c:pt>
                <c:pt idx="451">
                  <c:v>2.1517190748520774</c:v>
                </c:pt>
                <c:pt idx="452">
                  <c:v>2.1608431305895333</c:v>
                </c:pt>
                <c:pt idx="453">
                  <c:v>2.1700021872157551</c:v>
                </c:pt>
                <c:pt idx="454">
                  <c:v>2.1791964465186973</c:v>
                </c:pt>
                <c:pt idx="455">
                  <c:v>2.1884261118404633</c:v>
                </c:pt>
                <c:pt idx="456">
                  <c:v>2.1976913880922635</c:v>
                </c:pt>
                <c:pt idx="457">
                  <c:v>2.2069924817695949</c:v>
                </c:pt>
                <c:pt idx="458">
                  <c:v>2.2163296009675508</c:v>
                </c:pt>
                <c:pt idx="459">
                  <c:v>2.2257029553963878</c:v>
                </c:pt>
                <c:pt idx="460">
                  <c:v>2.2351127563971924</c:v>
                </c:pt>
                <c:pt idx="461">
                  <c:v>2.2445592169577879</c:v>
                </c:pt>
                <c:pt idx="462">
                  <c:v>2.2540425517287614</c:v>
                </c:pt>
                <c:pt idx="463">
                  <c:v>2.2635629770397792</c:v>
                </c:pt>
                <c:pt idx="464">
                  <c:v>2.2731207109159999</c:v>
                </c:pt>
                <c:pt idx="465">
                  <c:v>2.2827159730947395</c:v>
                </c:pt>
                <c:pt idx="466">
                  <c:v>2.2923489850422665</c:v>
                </c:pt>
                <c:pt idx="467">
                  <c:v>2.3020199699709076</c:v>
                </c:pt>
                <c:pt idx="468">
                  <c:v>2.3117291528562385</c:v>
                </c:pt>
                <c:pt idx="469">
                  <c:v>2.3214767604545603</c:v>
                </c:pt>
                <c:pt idx="470">
                  <c:v>2.3312630213205057</c:v>
                </c:pt>
                <c:pt idx="471">
                  <c:v>2.3410881658249649</c:v>
                </c:pt>
                <c:pt idx="472">
                  <c:v>2.3509524261731216</c:v>
                </c:pt>
                <c:pt idx="473">
                  <c:v>2.3608560364227578</c:v>
                </c:pt>
                <c:pt idx="474">
                  <c:v>2.3707992325027738</c:v>
                </c:pt>
                <c:pt idx="475">
                  <c:v>2.3807822522318882</c:v>
                </c:pt>
                <c:pt idx="476">
                  <c:v>2.3908053353376517</c:v>
                </c:pt>
                <c:pt idx="477">
                  <c:v>2.4008687234756105</c:v>
                </c:pt>
                <c:pt idx="478">
                  <c:v>2.4109726602486976</c:v>
                </c:pt>
                <c:pt idx="479">
                  <c:v>2.4211173912269501</c:v>
                </c:pt>
                <c:pt idx="480">
                  <c:v>2.4313031639673599</c:v>
                </c:pt>
                <c:pt idx="481">
                  <c:v>2.4415302280340256</c:v>
                </c:pt>
                <c:pt idx="482">
                  <c:v>2.451798835018542</c:v>
                </c:pt>
                <c:pt idx="483">
                  <c:v>2.4621092385605921</c:v>
                </c:pt>
                <c:pt idx="484">
                  <c:v>2.4724616943688948</c:v>
                </c:pt>
                <c:pt idx="485">
                  <c:v>2.4828564602422953</c:v>
                </c:pt>
                <c:pt idx="486">
                  <c:v>2.4932937960911961</c:v>
                </c:pt>
                <c:pt idx="487">
                  <c:v>2.5037739639591692</c:v>
                </c:pt>
                <c:pt idx="488">
                  <c:v>2.5142972280449563</c:v>
                </c:pt>
                <c:pt idx="489">
                  <c:v>2.524863854724622</c:v>
                </c:pt>
                <c:pt idx="490">
                  <c:v>2.5354741125740561</c:v>
                </c:pt>
                <c:pt idx="491">
                  <c:v>2.546128272391682</c:v>
                </c:pt>
                <c:pt idx="492">
                  <c:v>2.5568266072215655</c:v>
                </c:pt>
                <c:pt idx="493">
                  <c:v>2.5675693923766891</c:v>
                </c:pt>
                <c:pt idx="494">
                  <c:v>2.578356905462599</c:v>
                </c:pt>
                <c:pt idx="495">
                  <c:v>2.5891894264012669</c:v>
                </c:pt>
                <c:pt idx="496">
                  <c:v>2.6000672374553742</c:v>
                </c:pt>
                <c:pt idx="497">
                  <c:v>2.6109906232527798</c:v>
                </c:pt>
                <c:pt idx="498">
                  <c:v>2.6219598708113705</c:v>
                </c:pt>
                <c:pt idx="499">
                  <c:v>2.6329752695641564</c:v>
                </c:pt>
                <c:pt idx="500">
                  <c:v>2.6440371113847894</c:v>
                </c:pt>
                <c:pt idx="501">
                  <c:v>2.6551456906133057</c:v>
                </c:pt>
                <c:pt idx="502">
                  <c:v>2.6663013040822516</c:v>
                </c:pt>
                <c:pt idx="503">
                  <c:v>2.6775042511430747</c:v>
                </c:pt>
                <c:pt idx="504">
                  <c:v>2.6887548336929727</c:v>
                </c:pt>
                <c:pt idx="505">
                  <c:v>2.7000533562019671</c:v>
                </c:pt>
                <c:pt idx="506">
                  <c:v>2.7114001257403895</c:v>
                </c:pt>
                <c:pt idx="507">
                  <c:v>2.7227954520066557</c:v>
                </c:pt>
                <c:pt idx="508">
                  <c:v>2.7342396473555115</c:v>
                </c:pt>
                <c:pt idx="509">
                  <c:v>2.745733026826529</c:v>
                </c:pt>
                <c:pt idx="510">
                  <c:v>2.7572759081730225</c:v>
                </c:pt>
                <c:pt idx="511">
                  <c:v>2.7688686118913486</c:v>
                </c:pt>
                <c:pt idx="512">
                  <c:v>2.7805114612505193</c:v>
                </c:pt>
                <c:pt idx="513">
                  <c:v>2.7922047823223202</c:v>
                </c:pt>
                <c:pt idx="514">
                  <c:v>2.8039489040117225</c:v>
                </c:pt>
                <c:pt idx="515">
                  <c:v>2.8157441580876754</c:v>
                </c:pt>
                <c:pt idx="516">
                  <c:v>2.8275908792144295</c:v>
                </c:pt>
                <c:pt idx="517">
                  <c:v>2.8394894049831341</c:v>
                </c:pt>
                <c:pt idx="518">
                  <c:v>2.8514400759439194</c:v>
                </c:pt>
                <c:pt idx="519">
                  <c:v>2.8634432356384005</c:v>
                </c:pt>
                <c:pt idx="520">
                  <c:v>2.8754992306325473</c:v>
                </c:pt>
                <c:pt idx="521">
                  <c:v>2.8876084105501096</c:v>
                </c:pt>
                <c:pt idx="522">
                  <c:v>2.8997711281063712</c:v>
                </c:pt>
                <c:pt idx="523">
                  <c:v>2.9119877391424178</c:v>
                </c:pt>
                <c:pt idx="524">
                  <c:v>2.9242586026597923</c:v>
                </c:pt>
                <c:pt idx="525">
                  <c:v>2.936584080855734</c:v>
                </c:pt>
                <c:pt idx="526">
                  <c:v>2.9489645391587676</c:v>
                </c:pt>
                <c:pt idx="527">
                  <c:v>2.9614003462648442</c:v>
                </c:pt>
                <c:pt idx="528">
                  <c:v>2.9738918741738862</c:v>
                </c:pt>
                <c:pt idx="529">
                  <c:v>2.9864394982269653</c:v>
                </c:pt>
                <c:pt idx="530">
                  <c:v>2.9990435971438378</c:v>
                </c:pt>
                <c:pt idx="531">
                  <c:v>3.0117045530610795</c:v>
                </c:pt>
                <c:pt idx="532">
                  <c:v>3.0244227515706497</c:v>
                </c:pt>
                <c:pt idx="533">
                  <c:v>3.0371985817591178</c:v>
                </c:pt>
                <c:pt idx="534">
                  <c:v>3.0500324362472879</c:v>
                </c:pt>
                <c:pt idx="535">
                  <c:v>3.0629247112304427</c:v>
                </c:pt>
                <c:pt idx="536">
                  <c:v>3.0758758065190674</c:v>
                </c:pt>
                <c:pt idx="537">
                  <c:v>3.0888861255802538</c:v>
                </c:pt>
                <c:pt idx="538">
                  <c:v>3.1019560755795497</c:v>
                </c:pt>
                <c:pt idx="539">
                  <c:v>3.1150860674234453</c:v>
                </c:pt>
                <c:pt idx="540">
                  <c:v>3.1282765158024488</c:v>
                </c:pt>
                <c:pt idx="541">
                  <c:v>3.1415278392346941</c:v>
                </c:pt>
                <c:pt idx="542">
                  <c:v>3.1548404601102846</c:v>
                </c:pt>
                <c:pt idx="543">
                  <c:v>3.1682148047361336</c:v>
                </c:pt>
                <c:pt idx="544">
                  <c:v>3.1816513033814275</c:v>
                </c:pt>
                <c:pt idx="545">
                  <c:v>3.1951503903238523</c:v>
                </c:pt>
                <c:pt idx="546">
                  <c:v>3.2087125038963258</c:v>
                </c:pt>
                <c:pt idx="547">
                  <c:v>3.2223380865344584</c:v>
                </c:pt>
                <c:pt idx="548">
                  <c:v>3.236027584824678</c:v>
                </c:pt>
                <c:pt idx="549">
                  <c:v>3.2497814495529638</c:v>
                </c:pt>
                <c:pt idx="550">
                  <c:v>3.2636001357544147</c:v>
                </c:pt>
                <c:pt idx="551">
                  <c:v>3.2774841027633754</c:v>
                </c:pt>
                <c:pt idx="552">
                  <c:v>3.2914338142643613</c:v>
                </c:pt>
                <c:pt idx="553">
                  <c:v>3.3054497383436154</c:v>
                </c:pt>
                <c:pt idx="554">
                  <c:v>3.3195323475415601</c:v>
                </c:pt>
                <c:pt idx="555">
                  <c:v>3.3336821189058399</c:v>
                </c:pt>
                <c:pt idx="556">
                  <c:v>3.3478995340452218</c:v>
                </c:pt>
                <c:pt idx="557">
                  <c:v>3.3621850791841723</c:v>
                </c:pt>
                <c:pt idx="558">
                  <c:v>3.3765392452183849</c:v>
                </c:pt>
                <c:pt idx="559">
                  <c:v>3.3909625277709434</c:v>
                </c:pt>
                <c:pt idx="560">
                  <c:v>3.4054554272494029</c:v>
                </c:pt>
                <c:pt idx="561">
                  <c:v>3.4200184489035919</c:v>
                </c:pt>
                <c:pt idx="562">
                  <c:v>3.4346521028844292</c:v>
                </c:pt>
                <c:pt idx="563">
                  <c:v>3.4493569043034276</c:v>
                </c:pt>
                <c:pt idx="564">
                  <c:v>3.4641333732931692</c:v>
                </c:pt>
                <c:pt idx="565">
                  <c:v>3.4789820350685665</c:v>
                </c:pt>
                <c:pt idx="566">
                  <c:v>3.493903419989191</c:v>
                </c:pt>
                <c:pt idx="567">
                  <c:v>3.5088980636223526</c:v>
                </c:pt>
                <c:pt idx="568">
                  <c:v>3.5239665068072128</c:v>
                </c:pt>
                <c:pt idx="569">
                  <c:v>3.5391092957197383</c:v>
                </c:pt>
                <c:pt idx="570">
                  <c:v>3.5543269819388001</c:v>
                </c:pt>
                <c:pt idx="571">
                  <c:v>3.569620122513073</c:v>
                </c:pt>
                <c:pt idx="572">
                  <c:v>3.5849892800290455</c:v>
                </c:pt>
                <c:pt idx="573">
                  <c:v>3.6004350226799344</c:v>
                </c:pt>
                <c:pt idx="574">
                  <c:v>3.6159579243358158</c:v>
                </c:pt>
                <c:pt idx="575">
                  <c:v>3.6315585646146227</c:v>
                </c:pt>
                <c:pt idx="576">
                  <c:v>3.6472375289543124</c:v>
                </c:pt>
                <c:pt idx="577">
                  <c:v>3.6629954086861112</c:v>
                </c:pt>
                <c:pt idx="578">
                  <c:v>3.6788328011087916</c:v>
                </c:pt>
                <c:pt idx="579">
                  <c:v>3.6947503095642458</c:v>
                </c:pt>
                <c:pt idx="580">
                  <c:v>3.7107485435140521</c:v>
                </c:pt>
                <c:pt idx="581">
                  <c:v>3.726828118617203</c:v>
                </c:pt>
                <c:pt idx="582">
                  <c:v>3.7429896568092</c:v>
                </c:pt>
                <c:pt idx="583">
                  <c:v>3.759233786382159</c:v>
                </c:pt>
                <c:pt idx="584">
                  <c:v>3.7755611420662527</c:v>
                </c:pt>
                <c:pt idx="585">
                  <c:v>3.7919723651124051</c:v>
                </c:pt>
                <c:pt idx="586">
                  <c:v>3.8084681033761636</c:v>
                </c:pt>
                <c:pt idx="587">
                  <c:v>3.8250490114030695</c:v>
                </c:pt>
                <c:pt idx="588">
                  <c:v>3.8417157505151551</c:v>
                </c:pt>
                <c:pt idx="589">
                  <c:v>3.8584689888989061</c:v>
                </c:pt>
                <c:pt idx="590">
                  <c:v>3.8753094016944822</c:v>
                </c:pt>
                <c:pt idx="591">
                  <c:v>3.8922376710865301</c:v>
                </c:pt>
                <c:pt idx="592">
                  <c:v>3.909254486396216</c:v>
                </c:pt>
                <c:pt idx="593">
                  <c:v>3.9263605441748384</c:v>
                </c:pt>
                <c:pt idx="594">
                  <c:v>3.9435565482987887</c:v>
                </c:pt>
                <c:pt idx="595">
                  <c:v>3.9608432100662156</c:v>
                </c:pt>
                <c:pt idx="596">
                  <c:v>3.9782212482950237</c:v>
                </c:pt>
                <c:pt idx="597">
                  <c:v>3.9956913894225488</c:v>
                </c:pt>
                <c:pt idx="598">
                  <c:v>4.0132543676067032</c:v>
                </c:pt>
                <c:pt idx="599">
                  <c:v>4.0309109248289392</c:v>
                </c:pt>
                <c:pt idx="600">
                  <c:v>4.0486618109986559</c:v>
                </c:pt>
                <c:pt idx="601">
                  <c:v>4.0665077840594162</c:v>
                </c:pt>
                <c:pt idx="602">
                  <c:v>4.0844496100967422</c:v>
                </c:pt>
                <c:pt idx="603">
                  <c:v>4.1024880634478604</c:v>
                </c:pt>
                <c:pt idx="604">
                  <c:v>4.1206239268130229</c:v>
                </c:pt>
                <c:pt idx="605">
                  <c:v>4.1388579913687389</c:v>
                </c:pt>
                <c:pt idx="606">
                  <c:v>4.1571910568828434</c:v>
                </c:pt>
                <c:pt idx="607">
                  <c:v>4.1756239318313479</c:v>
                </c:pt>
                <c:pt idx="608">
                  <c:v>4.194157433517419</c:v>
                </c:pt>
                <c:pt idx="609">
                  <c:v>4.2127923881921108</c:v>
                </c:pt>
                <c:pt idx="610">
                  <c:v>4.2315296311770858</c:v>
                </c:pt>
                <c:pt idx="611">
                  <c:v>4.2503700069895682</c:v>
                </c:pt>
                <c:pt idx="612">
                  <c:v>4.269314369469134</c:v>
                </c:pt>
                <c:pt idx="613">
                  <c:v>4.2883635819067232</c:v>
                </c:pt>
                <c:pt idx="614">
                  <c:v>4.3075185171758044</c:v>
                </c:pt>
                <c:pt idx="615">
                  <c:v>4.3267800578656042</c:v>
                </c:pt>
                <c:pt idx="616">
                  <c:v>4.3461490964168057</c:v>
                </c:pt>
                <c:pt idx="617">
                  <c:v>4.3656265352592962</c:v>
                </c:pt>
                <c:pt idx="618">
                  <c:v>4.3852132869523617</c:v>
                </c:pt>
                <c:pt idx="619">
                  <c:v>4.404910274327122</c:v>
                </c:pt>
                <c:pt idx="620">
                  <c:v>4.4247184306316036</c:v>
                </c:pt>
                <c:pt idx="621">
                  <c:v>4.4446386996780429</c:v>
                </c:pt>
                <c:pt idx="622">
                  <c:v>4.4646720359928382</c:v>
                </c:pt>
                <c:pt idx="623">
                  <c:v>4.4848194049689249</c:v>
                </c:pt>
                <c:pt idx="624">
                  <c:v>4.5050817830209908</c:v>
                </c:pt>
                <c:pt idx="625">
                  <c:v>4.5254601577431224</c:v>
                </c:pt>
                <c:pt idx="626">
                  <c:v>4.5459555280693129</c:v>
                </c:pt>
                <c:pt idx="627">
                  <c:v>4.5665689044365898</c:v>
                </c:pt>
                <c:pt idx="628">
                  <c:v>4.587301308951222</c:v>
                </c:pt>
                <c:pt idx="629">
                  <c:v>4.6081537755575575</c:v>
                </c:pt>
                <c:pt idx="630">
                  <c:v>4.6291273502099664</c:v>
                </c:pt>
                <c:pt idx="631">
                  <c:v>4.6502230910476197</c:v>
                </c:pt>
                <c:pt idx="632">
                  <c:v>4.6714420685725999</c:v>
                </c:pt>
                <c:pt idx="633">
                  <c:v>4.6927853658308791</c:v>
                </c:pt>
                <c:pt idx="634">
                  <c:v>4.7142540785966487</c:v>
                </c:pt>
                <c:pt idx="635">
                  <c:v>4.735849315559733</c:v>
                </c:pt>
                <c:pt idx="636">
                  <c:v>4.7575721985166215</c:v>
                </c:pt>
                <c:pt idx="637">
                  <c:v>4.7794238625645997</c:v>
                </c:pt>
                <c:pt idx="638">
                  <c:v>4.8014054562995296</c:v>
                </c:pt>
                <c:pt idx="639">
                  <c:v>4.8235181420169884</c:v>
                </c:pt>
                <c:pt idx="640">
                  <c:v>4.8457630959172988</c:v>
                </c:pt>
              </c:numCache>
            </c:numRef>
          </c:xVal>
          <c:yVal>
            <c:numRef>
              <c:f>Bilddaten!$O$6:$O$646</c:f>
              <c:numCache>
                <c:formatCode>0.00</c:formatCode>
                <c:ptCount val="641"/>
                <c:pt idx="0">
                  <c:v>0.28022494472281939</c:v>
                </c:pt>
                <c:pt idx="1">
                  <c:v>0.28118221010471012</c:v>
                </c:pt>
                <c:pt idx="2">
                  <c:v>0.28214144443643141</c:v>
                </c:pt>
                <c:pt idx="3">
                  <c:v>0.28310265379898436</c:v>
                </c:pt>
                <c:pt idx="4">
                  <c:v>0.28406584429843673</c:v>
                </c:pt>
                <c:pt idx="5">
                  <c:v>0.28503102206605291</c:v>
                </c:pt>
                <c:pt idx="6">
                  <c:v>0.28599819325842335</c:v>
                </c:pt>
                <c:pt idx="7">
                  <c:v>0.28696736405759588</c:v>
                </c:pt>
                <c:pt idx="8">
                  <c:v>0.28793854067120728</c:v>
                </c:pt>
                <c:pt idx="9">
                  <c:v>0.28891172933261577</c:v>
                </c:pt>
                <c:pt idx="10">
                  <c:v>0.28988693630103457</c:v>
                </c:pt>
                <c:pt idx="11">
                  <c:v>0.29086416786166613</c:v>
                </c:pt>
                <c:pt idx="12">
                  <c:v>0.29184343032583593</c:v>
                </c:pt>
                <c:pt idx="13">
                  <c:v>0.29282473003113102</c:v>
                </c:pt>
                <c:pt idx="14">
                  <c:v>0.29380807334153403</c:v>
                </c:pt>
                <c:pt idx="15">
                  <c:v>0.29479346664756234</c:v>
                </c:pt>
                <c:pt idx="16">
                  <c:v>0.29578091636640508</c:v>
                </c:pt>
                <c:pt idx="17">
                  <c:v>0.29677042894206473</c:v>
                </c:pt>
                <c:pt idx="18">
                  <c:v>0.2977620108454952</c:v>
                </c:pt>
                <c:pt idx="19">
                  <c:v>0.29875566857474378</c:v>
                </c:pt>
                <c:pt idx="20">
                  <c:v>0.29975140865509248</c:v>
                </c:pt>
                <c:pt idx="21">
                  <c:v>0.30074923763920153</c:v>
                </c:pt>
                <c:pt idx="22">
                  <c:v>0.30174916210725367</c:v>
                </c:pt>
                <c:pt idx="23">
                  <c:v>0.30275118866709727</c:v>
                </c:pt>
                <c:pt idx="24">
                  <c:v>0.30375532395439242</c:v>
                </c:pt>
                <c:pt idx="25">
                  <c:v>0.30476157463275783</c:v>
                </c:pt>
                <c:pt idx="26">
                  <c:v>0.30576994739391877</c:v>
                </c:pt>
                <c:pt idx="27">
                  <c:v>0.30678044895785406</c:v>
                </c:pt>
                <c:pt idx="28">
                  <c:v>0.30779308607294548</c:v>
                </c:pt>
                <c:pt idx="29">
                  <c:v>0.30880786551612882</c:v>
                </c:pt>
                <c:pt idx="30">
                  <c:v>0.30982479409304559</c:v>
                </c:pt>
                <c:pt idx="31">
                  <c:v>0.3108438786381934</c:v>
                </c:pt>
                <c:pt idx="32">
                  <c:v>0.31186512601507965</c:v>
                </c:pt>
                <c:pt idx="33">
                  <c:v>0.31288854311637654</c:v>
                </c:pt>
                <c:pt idx="34">
                  <c:v>0.31391413686407516</c:v>
                </c:pt>
                <c:pt idx="35">
                  <c:v>0.31494191420964257</c:v>
                </c:pt>
                <c:pt idx="36">
                  <c:v>0.31597188213417782</c:v>
                </c:pt>
                <c:pt idx="37">
                  <c:v>0.31700404764856965</c:v>
                </c:pt>
                <c:pt idx="38">
                  <c:v>0.31803841779365694</c:v>
                </c:pt>
                <c:pt idx="39">
                  <c:v>0.31907499964038882</c:v>
                </c:pt>
                <c:pt idx="40">
                  <c:v>0.32011380028998437</c:v>
                </c:pt>
                <c:pt idx="41">
                  <c:v>0.32115482687409513</c:v>
                </c:pt>
                <c:pt idx="42">
                  <c:v>0.32219808655496968</c:v>
                </c:pt>
                <c:pt idx="43">
                  <c:v>0.32324358652561613</c:v>
                </c:pt>
                <c:pt idx="44">
                  <c:v>0.32429133400996946</c:v>
                </c:pt>
                <c:pt idx="45">
                  <c:v>0.32534133626305495</c:v>
                </c:pt>
                <c:pt idx="46">
                  <c:v>0.32639360057115885</c:v>
                </c:pt>
                <c:pt idx="47">
                  <c:v>0.32744813425199437</c:v>
                </c:pt>
                <c:pt idx="48">
                  <c:v>0.32850494465487373</c:v>
                </c:pt>
                <c:pt idx="49">
                  <c:v>0.32956403916087607</c:v>
                </c:pt>
                <c:pt idx="50">
                  <c:v>0.3306254251830214</c:v>
                </c:pt>
                <c:pt idx="51">
                  <c:v>0.33168911016644292</c:v>
                </c:pt>
                <c:pt idx="52">
                  <c:v>0.33275510158856181</c:v>
                </c:pt>
                <c:pt idx="53">
                  <c:v>0.3338234069592601</c:v>
                </c:pt>
                <c:pt idx="54">
                  <c:v>0.33489403382106003</c:v>
                </c:pt>
                <c:pt idx="55">
                  <c:v>0.33596698974929973</c:v>
                </c:pt>
                <c:pt idx="56">
                  <c:v>0.33704228235231243</c:v>
                </c:pt>
                <c:pt idx="57">
                  <c:v>0.33811991927160595</c:v>
                </c:pt>
                <c:pt idx="58">
                  <c:v>0.33919990818204449</c:v>
                </c:pt>
                <c:pt idx="59">
                  <c:v>0.34028225679202978</c:v>
                </c:pt>
                <c:pt idx="60">
                  <c:v>0.34136697284368545</c:v>
                </c:pt>
                <c:pt idx="61">
                  <c:v>0.34245406411304097</c:v>
                </c:pt>
                <c:pt idx="62">
                  <c:v>0.34354353841021767</c:v>
                </c:pt>
                <c:pt idx="63">
                  <c:v>0.34463540357961597</c:v>
                </c:pt>
                <c:pt idx="64">
                  <c:v>0.34572966750010331</c:v>
                </c:pt>
                <c:pt idx="65">
                  <c:v>0.34682633808520408</c:v>
                </c:pt>
                <c:pt idx="66">
                  <c:v>0.34792542328328979</c:v>
                </c:pt>
                <c:pt idx="67">
                  <c:v>0.34902693107777161</c:v>
                </c:pt>
                <c:pt idx="68">
                  <c:v>0.35013086948729366</c:v>
                </c:pt>
                <c:pt idx="69">
                  <c:v>0.35123724656592742</c:v>
                </c:pt>
                <c:pt idx="70">
                  <c:v>0.35234607040336713</c:v>
                </c:pt>
                <c:pt idx="71">
                  <c:v>0.35345734912512811</c:v>
                </c:pt>
                <c:pt idx="72">
                  <c:v>0.35457109089274413</c:v>
                </c:pt>
                <c:pt idx="73">
                  <c:v>0.35568730390396824</c:v>
                </c:pt>
                <c:pt idx="74">
                  <c:v>0.35680599639297184</c:v>
                </c:pt>
                <c:pt idx="75">
                  <c:v>0.35792717663055074</c:v>
                </c:pt>
                <c:pt idx="76">
                  <c:v>0.35905085292432531</c:v>
                </c:pt>
                <c:pt idx="77">
                  <c:v>0.36017703361894821</c:v>
                </c:pt>
                <c:pt idx="78">
                  <c:v>0.36130572709630882</c:v>
                </c:pt>
                <c:pt idx="79">
                  <c:v>0.36243694177574365</c:v>
                </c:pt>
                <c:pt idx="80">
                  <c:v>0.36357068611424376</c:v>
                </c:pt>
                <c:pt idx="81">
                  <c:v>0.36470696860666652</c:v>
                </c:pt>
                <c:pt idx="82">
                  <c:v>0.3658457977859465</c:v>
                </c:pt>
                <c:pt idx="83">
                  <c:v>0.36698718222331045</c:v>
                </c:pt>
                <c:pt idx="84">
                  <c:v>0.36813113052849272</c:v>
                </c:pt>
                <c:pt idx="85">
                  <c:v>0.36927765134995033</c:v>
                </c:pt>
                <c:pt idx="86">
                  <c:v>0.37042675337508002</c:v>
                </c:pt>
                <c:pt idx="87">
                  <c:v>0.37157844533044115</c:v>
                </c:pt>
                <c:pt idx="88">
                  <c:v>0.37273273598197387</c:v>
                </c:pt>
                <c:pt idx="89">
                  <c:v>0.37388963413522247</c:v>
                </c:pt>
                <c:pt idx="90">
                  <c:v>0.37504914863555783</c:v>
                </c:pt>
                <c:pt idx="91">
                  <c:v>0.37621128836840545</c:v>
                </c:pt>
                <c:pt idx="92">
                  <c:v>0.37737606225947029</c:v>
                </c:pt>
                <c:pt idx="93">
                  <c:v>0.37854347927496701</c:v>
                </c:pt>
                <c:pt idx="94">
                  <c:v>0.37971354842184768</c:v>
                </c:pt>
                <c:pt idx="95">
                  <c:v>0.38088627874803571</c:v>
                </c:pt>
                <c:pt idx="96">
                  <c:v>0.38206167934265756</c:v>
                </c:pt>
                <c:pt idx="97">
                  <c:v>0.38323975933627885</c:v>
                </c:pt>
                <c:pt idx="98">
                  <c:v>0.38442052790114056</c:v>
                </c:pt>
                <c:pt idx="99">
                  <c:v>0.38560399425139424</c:v>
                </c:pt>
                <c:pt idx="100">
                  <c:v>0.38679016764334639</c:v>
                </c:pt>
                <c:pt idx="101">
                  <c:v>0.38797905737569627</c:v>
                </c:pt>
                <c:pt idx="102">
                  <c:v>0.38917067278978146</c:v>
                </c:pt>
                <c:pt idx="103">
                  <c:v>0.39036502326981881</c:v>
                </c:pt>
                <c:pt idx="104">
                  <c:v>0.39156211824315501</c:v>
                </c:pt>
                <c:pt idx="105">
                  <c:v>0.39276196718051148</c:v>
                </c:pt>
                <c:pt idx="106">
                  <c:v>0.3939645795962371</c:v>
                </c:pt>
                <c:pt idx="107">
                  <c:v>0.39516996504855584</c:v>
                </c:pt>
                <c:pt idx="108">
                  <c:v>0.39637813313982317</c:v>
                </c:pt>
                <c:pt idx="109">
                  <c:v>0.39758909351677996</c:v>
                </c:pt>
                <c:pt idx="110">
                  <c:v>0.39880285587080944</c:v>
                </c:pt>
                <c:pt idx="111">
                  <c:v>0.40001942993819462</c:v>
                </c:pt>
                <c:pt idx="112">
                  <c:v>0.40123882550038059</c:v>
                </c:pt>
                <c:pt idx="113">
                  <c:v>0.40246105238423513</c:v>
                </c:pt>
                <c:pt idx="114">
                  <c:v>0.40368612046231322</c:v>
                </c:pt>
                <c:pt idx="115">
                  <c:v>0.40491403965312289</c:v>
                </c:pt>
                <c:pt idx="116">
                  <c:v>0.40614481992139273</c:v>
                </c:pt>
                <c:pt idx="117">
                  <c:v>0.4073784712783417</c:v>
                </c:pt>
                <c:pt idx="118">
                  <c:v>0.40861500378195059</c:v>
                </c:pt>
                <c:pt idx="119">
                  <c:v>0.40985442753723411</c:v>
                </c:pt>
                <c:pt idx="120">
                  <c:v>0.41109675269651902</c:v>
                </c:pt>
                <c:pt idx="121">
                  <c:v>0.41234198945971778</c:v>
                </c:pt>
                <c:pt idx="122">
                  <c:v>0.41359014807461114</c:v>
                </c:pt>
                <c:pt idx="123">
                  <c:v>0.41484123883712598</c:v>
                </c:pt>
                <c:pt idx="124">
                  <c:v>0.41609527209162112</c:v>
                </c:pt>
                <c:pt idx="125">
                  <c:v>0.41735225823117061</c:v>
                </c:pt>
                <c:pt idx="126">
                  <c:v>0.41861220769785246</c:v>
                </c:pt>
                <c:pt idx="127">
                  <c:v>0.41987513098303542</c:v>
                </c:pt>
                <c:pt idx="128">
                  <c:v>0.42114103862767327</c:v>
                </c:pt>
                <c:pt idx="129">
                  <c:v>0.42240994122259534</c:v>
                </c:pt>
                <c:pt idx="130">
                  <c:v>0.42368184940880371</c:v>
                </c:pt>
                <c:pt idx="131">
                  <c:v>0.42495677387776964</c:v>
                </c:pt>
                <c:pt idx="132">
                  <c:v>0.4262347253717329</c:v>
                </c:pt>
                <c:pt idx="133">
                  <c:v>0.42751571468400462</c:v>
                </c:pt>
                <c:pt idx="134">
                  <c:v>0.42879975265927062</c:v>
                </c:pt>
                <c:pt idx="135">
                  <c:v>0.43008685019389781</c:v>
                </c:pt>
                <c:pt idx="136">
                  <c:v>0.43137701823623964</c:v>
                </c:pt>
                <c:pt idx="137">
                  <c:v>0.43267026778695206</c:v>
                </c:pt>
                <c:pt idx="138">
                  <c:v>0.43396660989930103</c:v>
                </c:pt>
                <c:pt idx="139">
                  <c:v>0.43526605567948029</c:v>
                </c:pt>
                <c:pt idx="140">
                  <c:v>0.43656861628692611</c:v>
                </c:pt>
                <c:pt idx="141">
                  <c:v>0.43787430293464025</c:v>
                </c:pt>
                <c:pt idx="142">
                  <c:v>0.43918312688950856</c:v>
                </c:pt>
                <c:pt idx="143">
                  <c:v>0.44049509947262722</c:v>
                </c:pt>
                <c:pt idx="144">
                  <c:v>0.441810232059626</c:v>
                </c:pt>
                <c:pt idx="145">
                  <c:v>0.443128536081001</c:v>
                </c:pt>
                <c:pt idx="146">
                  <c:v>0.4444500230224443</c:v>
                </c:pt>
                <c:pt idx="147">
                  <c:v>0.44577470442517675</c:v>
                </c:pt>
                <c:pt idx="148">
                  <c:v>0.44710259188628321</c:v>
                </c:pt>
                <c:pt idx="149">
                  <c:v>0.44843369705905345</c:v>
                </c:pt>
                <c:pt idx="150">
                  <c:v>0.44976803165332258</c:v>
                </c:pt>
                <c:pt idx="151">
                  <c:v>0.45110560743581241</c:v>
                </c:pt>
                <c:pt idx="152">
                  <c:v>0.45244643623047809</c:v>
                </c:pt>
                <c:pt idx="153">
                  <c:v>0.45379052991885838</c:v>
                </c:pt>
                <c:pt idx="154">
                  <c:v>0.45513790044042435</c:v>
                </c:pt>
                <c:pt idx="155">
                  <c:v>0.45648855979293534</c:v>
                </c:pt>
                <c:pt idx="156">
                  <c:v>0.45784252003279036</c:v>
                </c:pt>
                <c:pt idx="157">
                  <c:v>0.45919979327539284</c:v>
                </c:pt>
                <c:pt idx="158">
                  <c:v>0.46056039169550811</c:v>
                </c:pt>
                <c:pt idx="159">
                  <c:v>0.46192432752762935</c:v>
                </c:pt>
                <c:pt idx="160">
                  <c:v>0.46329161306634148</c:v>
                </c:pt>
                <c:pt idx="161">
                  <c:v>0.46466226066669392</c:v>
                </c:pt>
                <c:pt idx="162">
                  <c:v>0.46603628274457121</c:v>
                </c:pt>
                <c:pt idx="163">
                  <c:v>0.46741369177706793</c:v>
                </c:pt>
                <c:pt idx="164">
                  <c:v>0.46879450030286718</c:v>
                </c:pt>
                <c:pt idx="165">
                  <c:v>0.47017872092261814</c:v>
                </c:pt>
                <c:pt idx="166">
                  <c:v>0.4715663662993238</c:v>
                </c:pt>
                <c:pt idx="167">
                  <c:v>0.47295744915872351</c:v>
                </c:pt>
                <c:pt idx="168">
                  <c:v>0.47435198228968545</c:v>
                </c:pt>
                <c:pt idx="169">
                  <c:v>0.47574997854459311</c:v>
                </c:pt>
                <c:pt idx="170">
                  <c:v>0.47715145083974586</c:v>
                </c:pt>
                <c:pt idx="171">
                  <c:v>0.47855641215575395</c:v>
                </c:pt>
                <c:pt idx="172">
                  <c:v>0.47996487553793976</c:v>
                </c:pt>
                <c:pt idx="173">
                  <c:v>0.48137685409674036</c:v>
                </c:pt>
                <c:pt idx="174">
                  <c:v>0.48279236100811673</c:v>
                </c:pt>
                <c:pt idx="175">
                  <c:v>0.4842114095139618</c:v>
                </c:pt>
                <c:pt idx="176">
                  <c:v>0.48563401292251418</c:v>
                </c:pt>
                <c:pt idx="177">
                  <c:v>0.48706018460877265</c:v>
                </c:pt>
                <c:pt idx="178">
                  <c:v>0.48848993801491791</c:v>
                </c:pt>
                <c:pt idx="179">
                  <c:v>0.48992328665073315</c:v>
                </c:pt>
                <c:pt idx="180">
                  <c:v>0.49136024409403056</c:v>
                </c:pt>
                <c:pt idx="181">
                  <c:v>0.49280082399107716</c:v>
                </c:pt>
                <c:pt idx="182">
                  <c:v>0.49424504005703163</c:v>
                </c:pt>
                <c:pt idx="183">
                  <c:v>0.49569290607637617</c:v>
                </c:pt>
                <c:pt idx="184">
                  <c:v>0.49714443590335622</c:v>
                </c:pt>
                <c:pt idx="185">
                  <c:v>0.49859964346242036</c:v>
                </c:pt>
                <c:pt idx="186">
                  <c:v>0.50005854274866957</c:v>
                </c:pt>
                <c:pt idx="187">
                  <c:v>0.50152114782830226</c:v>
                </c:pt>
                <c:pt idx="188">
                  <c:v>0.50298747283906886</c:v>
                </c:pt>
                <c:pt idx="189">
                  <c:v>0.50445753199072352</c:v>
                </c:pt>
                <c:pt idx="190">
                  <c:v>0.50593133956548852</c:v>
                </c:pt>
                <c:pt idx="191">
                  <c:v>0.50740890991851284</c:v>
                </c:pt>
                <c:pt idx="192">
                  <c:v>0.50889025747834027</c:v>
                </c:pt>
                <c:pt idx="193">
                  <c:v>0.51037539674737586</c:v>
                </c:pt>
                <c:pt idx="194">
                  <c:v>0.51186434230236366</c:v>
                </c:pt>
                <c:pt idx="195">
                  <c:v>0.51335710879486174</c:v>
                </c:pt>
                <c:pt idx="196">
                  <c:v>0.51485371095172139</c:v>
                </c:pt>
                <c:pt idx="197">
                  <c:v>0.51635416357557362</c:v>
                </c:pt>
                <c:pt idx="198">
                  <c:v>0.51785848154531411</c:v>
                </c:pt>
                <c:pt idx="199">
                  <c:v>0.51936667981659912</c:v>
                </c:pt>
                <c:pt idx="200">
                  <c:v>0.52087877342233835</c:v>
                </c:pt>
                <c:pt idx="201">
                  <c:v>0.52239477747319607</c:v>
                </c:pt>
                <c:pt idx="202">
                  <c:v>0.52391470715809063</c:v>
                </c:pt>
                <c:pt idx="203">
                  <c:v>0.52543857774470804</c:v>
                </c:pt>
                <c:pt idx="204">
                  <c:v>0.52696640458000754</c:v>
                </c:pt>
                <c:pt idx="205">
                  <c:v>0.52849820309074114</c:v>
                </c:pt>
                <c:pt idx="206">
                  <c:v>0.53003398878396712</c:v>
                </c:pt>
                <c:pt idx="207">
                  <c:v>0.53157377724758004</c:v>
                </c:pt>
                <c:pt idx="208">
                  <c:v>0.53311758415083421</c:v>
                </c:pt>
                <c:pt idx="209">
                  <c:v>0.53466542524487692</c:v>
                </c:pt>
                <c:pt idx="210">
                  <c:v>0.53621731636328007</c:v>
                </c:pt>
                <c:pt idx="211">
                  <c:v>0.53777327342258641</c:v>
                </c:pt>
                <c:pt idx="212">
                  <c:v>0.53933331242284865</c:v>
                </c:pt>
                <c:pt idx="213">
                  <c:v>0.54089744944818241</c:v>
                </c:pt>
                <c:pt idx="214">
                  <c:v>0.5424657006673117</c:v>
                </c:pt>
                <c:pt idx="215">
                  <c:v>0.54403808233413464</c:v>
                </c:pt>
                <c:pt idx="216">
                  <c:v>0.54561461078827955</c:v>
                </c:pt>
                <c:pt idx="217">
                  <c:v>0.54719530245567305</c:v>
                </c:pt>
                <c:pt idx="218">
                  <c:v>0.54878017384910793</c:v>
                </c:pt>
                <c:pt idx="219">
                  <c:v>0.55036924156882283</c:v>
                </c:pt>
                <c:pt idx="220">
                  <c:v>0.55196252230307685</c:v>
                </c:pt>
                <c:pt idx="221">
                  <c:v>0.55356003282873911</c:v>
                </c:pt>
                <c:pt idx="222">
                  <c:v>0.55516179001186994</c:v>
                </c:pt>
                <c:pt idx="223">
                  <c:v>0.55676781080832249</c:v>
                </c:pt>
                <c:pt idx="224">
                  <c:v>0.55837811226433676</c:v>
                </c:pt>
                <c:pt idx="225">
                  <c:v>0.55999271151714292</c:v>
                </c:pt>
                <c:pt idx="226">
                  <c:v>0.561611625795572</c:v>
                </c:pt>
                <c:pt idx="227">
                  <c:v>0.5632348724206625</c:v>
                </c:pt>
                <c:pt idx="228">
                  <c:v>0.56486246880628532</c:v>
                </c:pt>
                <c:pt idx="229">
                  <c:v>0.56649443245976228</c:v>
                </c:pt>
                <c:pt idx="230">
                  <c:v>0.5681307809824967</c:v>
                </c:pt>
                <c:pt idx="231">
                  <c:v>0.56977153207060038</c:v>
                </c:pt>
                <c:pt idx="232">
                  <c:v>0.57141670351553908</c:v>
                </c:pt>
                <c:pt idx="233">
                  <c:v>0.57306631320477064</c:v>
                </c:pt>
                <c:pt idx="234">
                  <c:v>0.57472037912239571</c:v>
                </c:pt>
                <c:pt idx="235">
                  <c:v>0.57637891934980801</c:v>
                </c:pt>
                <c:pt idx="236">
                  <c:v>0.57804195206635767</c:v>
                </c:pt>
                <c:pt idx="237">
                  <c:v>0.57970949555001228</c:v>
                </c:pt>
                <c:pt idx="238">
                  <c:v>0.58138156817802855</c:v>
                </c:pt>
                <c:pt idx="239">
                  <c:v>0.58305818842762369</c:v>
                </c:pt>
                <c:pt idx="240">
                  <c:v>0.58473937487666139</c:v>
                </c:pt>
                <c:pt idx="241">
                  <c:v>0.58642514620433372</c:v>
                </c:pt>
                <c:pt idx="242">
                  <c:v>0.58811552119185617</c:v>
                </c:pt>
                <c:pt idx="243">
                  <c:v>0.58981051872316004</c:v>
                </c:pt>
                <c:pt idx="244">
                  <c:v>0.59151015778560267</c:v>
                </c:pt>
                <c:pt idx="245">
                  <c:v>0.59321445747067114</c:v>
                </c:pt>
                <c:pt idx="246">
                  <c:v>0.59492343697469996</c:v>
                </c:pt>
                <c:pt idx="247">
                  <c:v>0.59663711559958743</c:v>
                </c:pt>
                <c:pt idx="248">
                  <c:v>0.59835551275352905</c:v>
                </c:pt>
                <c:pt idx="249">
                  <c:v>0.60007864795174515</c:v>
                </c:pt>
                <c:pt idx="250">
                  <c:v>0.60180654081722251</c:v>
                </c:pt>
                <c:pt idx="251">
                  <c:v>0.60353921108145436</c:v>
                </c:pt>
                <c:pt idx="252">
                  <c:v>0.60527667858519829</c:v>
                </c:pt>
                <c:pt idx="253">
                  <c:v>0.60701896327922999</c:v>
                </c:pt>
                <c:pt idx="254">
                  <c:v>0.60876608522510622</c:v>
                </c:pt>
                <c:pt idx="255">
                  <c:v>0.61051806459593727</c:v>
                </c:pt>
                <c:pt idx="256">
                  <c:v>0.61227492167715825</c:v>
                </c:pt>
                <c:pt idx="257">
                  <c:v>0.61403667686732</c:v>
                </c:pt>
                <c:pt idx="258">
                  <c:v>0.61580335067887304</c:v>
                </c:pt>
                <c:pt idx="259">
                  <c:v>0.61757496373896215</c:v>
                </c:pt>
                <c:pt idx="260">
                  <c:v>0.61935153679023525</c:v>
                </c:pt>
                <c:pt idx="261">
                  <c:v>0.62113309069164802</c:v>
                </c:pt>
                <c:pt idx="262">
                  <c:v>0.62291964641928288</c:v>
                </c:pt>
                <c:pt idx="263">
                  <c:v>0.62471122506717092</c:v>
                </c:pt>
                <c:pt idx="264">
                  <c:v>0.62650784784812008</c:v>
                </c:pt>
                <c:pt idx="265">
                  <c:v>0.62830953609455786</c:v>
                </c:pt>
                <c:pt idx="266">
                  <c:v>0.63011631125937095</c:v>
                </c:pt>
                <c:pt idx="267">
                  <c:v>0.63192819491675956</c:v>
                </c:pt>
                <c:pt idx="268">
                  <c:v>0.63374520876309159</c:v>
                </c:pt>
                <c:pt idx="269">
                  <c:v>0.63556737461777468</c:v>
                </c:pt>
                <c:pt idx="270">
                  <c:v>0.63739471442412632</c:v>
                </c:pt>
                <c:pt idx="271">
                  <c:v>0.63922725025025606</c:v>
                </c:pt>
                <c:pt idx="272">
                  <c:v>0.64106500428994939</c:v>
                </c:pt>
                <c:pt idx="273">
                  <c:v>0.64290799886357053</c:v>
                </c:pt>
                <c:pt idx="274">
                  <c:v>0.64475625641896162</c:v>
                </c:pt>
                <c:pt idx="275">
                  <c:v>0.64660979953235798</c:v>
                </c:pt>
                <c:pt idx="276">
                  <c:v>0.64846865090929906</c:v>
                </c:pt>
                <c:pt idx="277">
                  <c:v>0.65033283338556547</c:v>
                </c:pt>
                <c:pt idx="278">
                  <c:v>0.65220236992810932</c:v>
                </c:pt>
                <c:pt idx="279">
                  <c:v>0.65407728363599815</c:v>
                </c:pt>
                <c:pt idx="280">
                  <c:v>0.6559575977413632</c:v>
                </c:pt>
                <c:pt idx="281">
                  <c:v>0.65784333561036512</c:v>
                </c:pt>
                <c:pt idx="282">
                  <c:v>0.65973452074415695</c:v>
                </c:pt>
                <c:pt idx="283">
                  <c:v>0.66163117677986438</c:v>
                </c:pt>
                <c:pt idx="284">
                  <c:v>0.66353332749156313</c:v>
                </c:pt>
                <c:pt idx="285">
                  <c:v>0.6654409967912821</c:v>
                </c:pt>
                <c:pt idx="286">
                  <c:v>0.66735420872999884</c:v>
                </c:pt>
                <c:pt idx="287">
                  <c:v>0.66927298749865316</c:v>
                </c:pt>
                <c:pt idx="288">
                  <c:v>0.67119735742916276</c:v>
                </c:pt>
                <c:pt idx="289">
                  <c:v>0.67312734299545762</c:v>
                </c:pt>
                <c:pt idx="290">
                  <c:v>0.67506296881451311</c:v>
                </c:pt>
                <c:pt idx="291">
                  <c:v>0.67700425964739885</c:v>
                </c:pt>
                <c:pt idx="292">
                  <c:v>0.67895124040033428</c:v>
                </c:pt>
                <c:pt idx="293">
                  <c:v>0.68090393612575018</c:v>
                </c:pt>
                <c:pt idx="294">
                  <c:v>0.68286237202336952</c:v>
                </c:pt>
                <c:pt idx="295">
                  <c:v>0.68482657344128739</c:v>
                </c:pt>
                <c:pt idx="296">
                  <c:v>0.6867965658770665</c:v>
                </c:pt>
                <c:pt idx="297">
                  <c:v>0.68877237497883526</c:v>
                </c:pt>
                <c:pt idx="298">
                  <c:v>0.69075402654641027</c:v>
                </c:pt>
                <c:pt idx="299">
                  <c:v>0.6927415465324116</c:v>
                </c:pt>
                <c:pt idx="300">
                  <c:v>0.69473496104339949</c:v>
                </c:pt>
                <c:pt idx="301">
                  <c:v>0.69673429634101369</c:v>
                </c:pt>
                <c:pt idx="302">
                  <c:v>0.69873957884313143</c:v>
                </c:pt>
                <c:pt idx="303">
                  <c:v>0.70075083512502867</c:v>
                </c:pt>
                <c:pt idx="304">
                  <c:v>0.70276809192055478</c:v>
                </c:pt>
                <c:pt idx="305">
                  <c:v>0.70479137612331255</c:v>
                </c:pt>
                <c:pt idx="306">
                  <c:v>0.70682071478786235</c:v>
                </c:pt>
                <c:pt idx="307">
                  <c:v>0.70885613513092016</c:v>
                </c:pt>
                <c:pt idx="308">
                  <c:v>0.7108976645325793</c:v>
                </c:pt>
                <c:pt idx="309">
                  <c:v>0.71294533053753106</c:v>
                </c:pt>
                <c:pt idx="310">
                  <c:v>0.71499916085631354</c:v>
                </c:pt>
                <c:pt idx="311">
                  <c:v>0.71705918336655416</c:v>
                </c:pt>
                <c:pt idx="312">
                  <c:v>0.71912542611423536</c:v>
                </c:pt>
                <c:pt idx="313">
                  <c:v>0.72119791731496041</c:v>
                </c:pt>
                <c:pt idx="314">
                  <c:v>0.72327668535524758</c:v>
                </c:pt>
                <c:pt idx="315">
                  <c:v>0.72536175879381981</c:v>
                </c:pt>
                <c:pt idx="316">
                  <c:v>0.72745316636291524</c:v>
                </c:pt>
                <c:pt idx="317">
                  <c:v>0.72955093696960127</c:v>
                </c:pt>
                <c:pt idx="318">
                  <c:v>0.73165509969711506</c:v>
                </c:pt>
                <c:pt idx="319">
                  <c:v>0.73376568380620277</c:v>
                </c:pt>
                <c:pt idx="320">
                  <c:v>0.73588271873647559</c:v>
                </c:pt>
                <c:pt idx="321">
                  <c:v>0.7380062341077821</c:v>
                </c:pt>
                <c:pt idx="322">
                  <c:v>0.74013625972158126</c:v>
                </c:pt>
                <c:pt idx="323">
                  <c:v>0.74227282556234708</c:v>
                </c:pt>
                <c:pt idx="324">
                  <c:v>0.74441596179897096</c:v>
                </c:pt>
                <c:pt idx="325">
                  <c:v>0.74656569878618095</c:v>
                </c:pt>
                <c:pt idx="326">
                  <c:v>0.74872206706597255</c:v>
                </c:pt>
                <c:pt idx="327">
                  <c:v>0.75088509736906106</c:v>
                </c:pt>
                <c:pt idx="328">
                  <c:v>0.75305482061633899</c:v>
                </c:pt>
                <c:pt idx="329">
                  <c:v>0.75523126792034945</c:v>
                </c:pt>
                <c:pt idx="330">
                  <c:v>0.75741447058676714</c:v>
                </c:pt>
                <c:pt idx="331">
                  <c:v>0.75960446011591143</c:v>
                </c:pt>
                <c:pt idx="332">
                  <c:v>0.76180126820425176</c:v>
                </c:pt>
                <c:pt idx="333">
                  <c:v>0.76400492674594289</c:v>
                </c:pt>
                <c:pt idx="334">
                  <c:v>0.76621546783436056</c:v>
                </c:pt>
                <c:pt idx="335">
                  <c:v>0.76843292376366845</c:v>
                </c:pt>
                <c:pt idx="336">
                  <c:v>0.77065732703038559</c:v>
                </c:pt>
                <c:pt idx="337">
                  <c:v>0.77288871033497719</c:v>
                </c:pt>
                <c:pt idx="338">
                  <c:v>0.77512710658345019</c:v>
                </c:pt>
                <c:pt idx="339">
                  <c:v>0.77737254888897933</c:v>
                </c:pt>
                <c:pt idx="340">
                  <c:v>0.77962507057353603</c:v>
                </c:pt>
                <c:pt idx="341">
                  <c:v>0.7818847051695369</c:v>
                </c:pt>
                <c:pt idx="342">
                  <c:v>0.78415148642150512</c:v>
                </c:pt>
                <c:pt idx="343">
                  <c:v>0.78642544828775551</c:v>
                </c:pt>
                <c:pt idx="344">
                  <c:v>0.78870662494208732</c:v>
                </c:pt>
                <c:pt idx="345">
                  <c:v>0.79099505077549803</c:v>
                </c:pt>
                <c:pt idx="346">
                  <c:v>0.79329076039790447</c:v>
                </c:pt>
                <c:pt idx="347">
                  <c:v>0.79559378863989871</c:v>
                </c:pt>
                <c:pt idx="348">
                  <c:v>0.79790417055450225</c:v>
                </c:pt>
                <c:pt idx="349">
                  <c:v>0.8002219414189462</c:v>
                </c:pt>
                <c:pt idx="350">
                  <c:v>0.80254713673646927</c:v>
                </c:pt>
                <c:pt idx="351">
                  <c:v>0.80487979223812189</c:v>
                </c:pt>
                <c:pt idx="352">
                  <c:v>0.80721994388460894</c:v>
                </c:pt>
                <c:pt idx="353">
                  <c:v>0.80956762786812897</c:v>
                </c:pt>
                <c:pt idx="354">
                  <c:v>0.81192288061424522</c:v>
                </c:pt>
                <c:pt idx="355">
                  <c:v>0.81428573878376098</c:v>
                </c:pt>
                <c:pt idx="356">
                  <c:v>0.81665623927463293</c:v>
                </c:pt>
                <c:pt idx="357">
                  <c:v>0.81903441922388487</c:v>
                </c:pt>
                <c:pt idx="358">
                  <c:v>0.82142031600955046</c:v>
                </c:pt>
                <c:pt idx="359">
                  <c:v>0.82381396725262468</c:v>
                </c:pt>
                <c:pt idx="360">
                  <c:v>0.82621541081905125</c:v>
                </c:pt>
                <c:pt idx="361">
                  <c:v>0.82862468482171281</c:v>
                </c:pt>
                <c:pt idx="362">
                  <c:v>0.83104182762245071</c:v>
                </c:pt>
                <c:pt idx="363">
                  <c:v>0.83346687783409312</c:v>
                </c:pt>
                <c:pt idx="364">
                  <c:v>0.83589987432252355</c:v>
                </c:pt>
                <c:pt idx="365">
                  <c:v>0.83834085620874876</c:v>
                </c:pt>
                <c:pt idx="366">
                  <c:v>0.84078986287099911</c:v>
                </c:pt>
                <c:pt idx="367">
                  <c:v>0.84324693394683925</c:v>
                </c:pt>
                <c:pt idx="368">
                  <c:v>0.8457121093353176</c:v>
                </c:pt>
                <c:pt idx="369">
                  <c:v>0.8481854291991191</c:v>
                </c:pt>
                <c:pt idx="370">
                  <c:v>0.85066693396674919</c:v>
                </c:pt>
                <c:pt idx="371">
                  <c:v>0.85315666433472914</c:v>
                </c:pt>
                <c:pt idx="372">
                  <c:v>0.85565466126983247</c:v>
                </c:pt>
                <c:pt idx="373">
                  <c:v>0.85816096601132552</c:v>
                </c:pt>
                <c:pt idx="374">
                  <c:v>0.86067562007323806</c:v>
                </c:pt>
                <c:pt idx="375">
                  <c:v>0.8631986652466499</c:v>
                </c:pt>
                <c:pt idx="376">
                  <c:v>0.8657301436020165</c:v>
                </c:pt>
                <c:pt idx="377">
                  <c:v>0.86827009749150008</c:v>
                </c:pt>
                <c:pt idx="378">
                  <c:v>0.87081856955133374</c:v>
                </c:pt>
                <c:pt idx="379">
                  <c:v>0.87337560270420811</c:v>
                </c:pt>
                <c:pt idx="380">
                  <c:v>0.87594124016167374</c:v>
                </c:pt>
                <c:pt idx="381">
                  <c:v>0.87851552542658795</c:v>
                </c:pt>
                <c:pt idx="382">
                  <c:v>0.88109850229556652</c:v>
                </c:pt>
                <c:pt idx="383">
                  <c:v>0.88369021486146182</c:v>
                </c:pt>
                <c:pt idx="384">
                  <c:v>0.88629070751588357</c:v>
                </c:pt>
                <c:pt idx="385">
                  <c:v>0.88890002495172626</c:v>
                </c:pt>
                <c:pt idx="386">
                  <c:v>0.89151821216573057</c:v>
                </c:pt>
                <c:pt idx="387">
                  <c:v>0.89414531446107282</c:v>
                </c:pt>
                <c:pt idx="388">
                  <c:v>0.89678137744996822</c:v>
                </c:pt>
                <c:pt idx="389">
                  <c:v>0.89942644705632546</c:v>
                </c:pt>
                <c:pt idx="390">
                  <c:v>0.90208056951840265</c:v>
                </c:pt>
                <c:pt idx="391">
                  <c:v>0.90474379139150796</c:v>
                </c:pt>
                <c:pt idx="392">
                  <c:v>0.90741615955071186</c:v>
                </c:pt>
                <c:pt idx="393">
                  <c:v>0.91009772119361088</c:v>
                </c:pt>
                <c:pt idx="394">
                  <c:v>0.91278852384309694</c:v>
                </c:pt>
                <c:pt idx="395">
                  <c:v>0.91548861535017068</c:v>
                </c:pt>
                <c:pt idx="396">
                  <c:v>0.91819804389676651</c:v>
                </c:pt>
                <c:pt idx="397">
                  <c:v>0.92091685799863421</c:v>
                </c:pt>
                <c:pt idx="398">
                  <c:v>0.9236451065082244</c:v>
                </c:pt>
                <c:pt idx="399">
                  <c:v>0.92638283861762083</c:v>
                </c:pt>
                <c:pt idx="400">
                  <c:v>0.92913010386148531</c:v>
                </c:pt>
                <c:pt idx="401">
                  <c:v>0.93188695212006123</c:v>
                </c:pt>
                <c:pt idx="402">
                  <c:v>0.93465343362218156</c:v>
                </c:pt>
                <c:pt idx="403">
                  <c:v>0.93742959894832545</c:v>
                </c:pt>
                <c:pt idx="404">
                  <c:v>0.94021549903369095</c:v>
                </c:pt>
                <c:pt idx="405">
                  <c:v>0.94301118517132343</c:v>
                </c:pt>
                <c:pt idx="406">
                  <c:v>0.94581670901525516</c:v>
                </c:pt>
                <c:pt idx="407">
                  <c:v>0.94863212258369112</c:v>
                </c:pt>
                <c:pt idx="408">
                  <c:v>0.95145747826221438</c:v>
                </c:pt>
                <c:pt idx="409">
                  <c:v>0.95429282880704946</c:v>
                </c:pt>
                <c:pt idx="410">
                  <c:v>0.95713822734833676</c:v>
                </c:pt>
                <c:pt idx="411">
                  <c:v>0.9599937273934549</c:v>
                </c:pt>
                <c:pt idx="412">
                  <c:v>0.96285938283036709</c:v>
                </c:pt>
                <c:pt idx="413">
                  <c:v>0.96573524793102339</c:v>
                </c:pt>
                <c:pt idx="414">
                  <c:v>0.96862137735477927</c:v>
                </c:pt>
                <c:pt idx="415">
                  <c:v>0.97151782615185867</c:v>
                </c:pt>
                <c:pt idx="416">
                  <c:v>0.97442464976685927</c:v>
                </c:pt>
                <c:pt idx="417">
                  <c:v>0.97734190404227761</c:v>
                </c:pt>
                <c:pt idx="418">
                  <c:v>0.98026964522210225</c:v>
                </c:pt>
                <c:pt idx="419">
                  <c:v>0.98320792995541739</c:v>
                </c:pt>
                <c:pt idx="420">
                  <c:v>0.98615681530006161</c:v>
                </c:pt>
                <c:pt idx="421">
                  <c:v>0.98911635872631087</c:v>
                </c:pt>
                <c:pt idx="422">
                  <c:v>0.99208661812062882</c:v>
                </c:pt>
                <c:pt idx="423">
                  <c:v>0.99506765178942858</c:v>
                </c:pt>
                <c:pt idx="424">
                  <c:v>0.99805951846289398</c:v>
                </c:pt>
                <c:pt idx="425">
                  <c:v>1.0010622772988267</c:v>
                </c:pt>
                <c:pt idx="426">
                  <c:v>1.0040759878865604</c:v>
                </c:pt>
                <c:pt idx="427">
                  <c:v>1.0071007102508922</c:v>
                </c:pt>
                <c:pt idx="428">
                  <c:v>1.0101365048560726</c:v>
                </c:pt>
                <c:pt idx="429">
                  <c:v>1.013183432609825</c:v>
                </c:pt>
                <c:pt idx="430">
                  <c:v>1.0162415548674337</c:v>
                </c:pt>
                <c:pt idx="431">
                  <c:v>1.0193109334358539</c:v>
                </c:pt>
                <c:pt idx="432">
                  <c:v>1.0223916305778777</c:v>
                </c:pt>
                <c:pt idx="433">
                  <c:v>1.0254837090163358</c:v>
                </c:pt>
                <c:pt idx="434">
                  <c:v>1.0285872319383702</c:v>
                </c:pt>
                <c:pt idx="435">
                  <c:v>1.031702262999727</c:v>
                </c:pt>
                <c:pt idx="436">
                  <c:v>1.0348288663291143</c:v>
                </c:pt>
                <c:pt idx="437">
                  <c:v>1.0379671065325919</c:v>
                </c:pt>
                <c:pt idx="438">
                  <c:v>1.0411170486980375</c:v>
                </c:pt>
                <c:pt idx="439">
                  <c:v>1.0442787583996371</c:v>
                </c:pt>
                <c:pt idx="440">
                  <c:v>1.0474523017024384</c:v>
                </c:pt>
                <c:pt idx="441">
                  <c:v>1.0506377451669431</c:v>
                </c:pt>
                <c:pt idx="442">
                  <c:v>1.053835155853776</c:v>
                </c:pt>
                <c:pt idx="443">
                  <c:v>1.0570446013283812</c:v>
                </c:pt>
                <c:pt idx="444">
                  <c:v>1.0602661496657819</c:v>
                </c:pt>
                <c:pt idx="445">
                  <c:v>1.0634998694553999</c:v>
                </c:pt>
                <c:pt idx="446">
                  <c:v>1.0667458298059074</c:v>
                </c:pt>
                <c:pt idx="447">
                  <c:v>1.0700041003501712</c:v>
                </c:pt>
                <c:pt idx="448">
                  <c:v>1.0732747512502216</c:v>
                </c:pt>
                <c:pt idx="449">
                  <c:v>1.076557853202281</c:v>
                </c:pt>
                <c:pt idx="450">
                  <c:v>1.0798534774418735</c:v>
                </c:pt>
                <c:pt idx="451">
                  <c:v>1.0831616957489669</c:v>
                </c:pt>
                <c:pt idx="452">
                  <c:v>1.0864825804531866</c:v>
                </c:pt>
                <c:pt idx="453">
                  <c:v>1.08981620443909</c:v>
                </c:pt>
                <c:pt idx="454">
                  <c:v>1.0931626411514859</c:v>
                </c:pt>
                <c:pt idx="455">
                  <c:v>1.0965219646008477</c:v>
                </c:pt>
                <c:pt idx="456">
                  <c:v>1.0998942493687567</c:v>
                </c:pt>
                <c:pt idx="457">
                  <c:v>1.1032795706134269</c:v>
                </c:pt>
                <c:pt idx="458">
                  <c:v>1.1066780040752784</c:v>
                </c:pt>
                <c:pt idx="459">
                  <c:v>1.1100896260826021</c:v>
                </c:pt>
                <c:pt idx="460">
                  <c:v>1.1135145135572633</c:v>
                </c:pt>
                <c:pt idx="461">
                  <c:v>1.1169527440204901</c:v>
                </c:pt>
                <c:pt idx="462">
                  <c:v>1.120404395598706</c:v>
                </c:pt>
                <c:pt idx="463">
                  <c:v>1.1238695470294706</c:v>
                </c:pt>
                <c:pt idx="464">
                  <c:v>1.127348277667453</c:v>
                </c:pt>
                <c:pt idx="465">
                  <c:v>1.1308406674904943</c:v>
                </c:pt>
                <c:pt idx="466">
                  <c:v>1.1343467971057253</c:v>
                </c:pt>
                <c:pt idx="467">
                  <c:v>1.1378667477557871</c:v>
                </c:pt>
                <c:pt idx="468">
                  <c:v>1.1414006013250946</c:v>
                </c:pt>
                <c:pt idx="469">
                  <c:v>1.1449484403461907</c:v>
                </c:pt>
                <c:pt idx="470">
                  <c:v>1.1485103480061594</c:v>
                </c:pt>
                <c:pt idx="471">
                  <c:v>1.1520864081531463</c:v>
                </c:pt>
                <c:pt idx="472">
                  <c:v>1.155676705302928</c:v>
                </c:pt>
                <c:pt idx="473">
                  <c:v>1.1592813246455691</c:v>
                </c:pt>
                <c:pt idx="474">
                  <c:v>1.1629003520521675</c:v>
                </c:pt>
                <c:pt idx="475">
                  <c:v>1.1665338740816573</c:v>
                </c:pt>
                <c:pt idx="476">
                  <c:v>1.1701819779877316</c:v>
                </c:pt>
                <c:pt idx="477">
                  <c:v>1.1738447517258161</c:v>
                </c:pt>
                <c:pt idx="478">
                  <c:v>1.1775222839601276</c:v>
                </c:pt>
                <c:pt idx="479">
                  <c:v>1.1812146640708499</c:v>
                </c:pt>
                <c:pt idx="480">
                  <c:v>1.184921982161359</c:v>
                </c:pt>
                <c:pt idx="481">
                  <c:v>1.1886443290655586</c:v>
                </c:pt>
                <c:pt idx="482">
                  <c:v>1.1923817963553005</c:v>
                </c:pt>
                <c:pt idx="483">
                  <c:v>1.1961344763478798</c:v>
                </c:pt>
                <c:pt idx="484">
                  <c:v>1.199902462113658</c:v>
                </c:pt>
                <c:pt idx="485">
                  <c:v>1.2036858474837422</c:v>
                </c:pt>
                <c:pt idx="486">
                  <c:v>1.2074847270577815</c:v>
                </c:pt>
                <c:pt idx="487">
                  <c:v>1.2112991962118369</c:v>
                </c:pt>
                <c:pt idx="488">
                  <c:v>1.2151293511063859</c:v>
                </c:pt>
                <c:pt idx="489">
                  <c:v>1.2189752886943874</c:v>
                </c:pt>
                <c:pt idx="490">
                  <c:v>1.2228371067294705</c:v>
                </c:pt>
                <c:pt idx="491">
                  <c:v>1.2267149037742018</c:v>
                </c:pt>
                <c:pt idx="492">
                  <c:v>1.2306087792084925</c:v>
                </c:pt>
                <c:pt idx="493">
                  <c:v>1.2345188332380745</c:v>
                </c:pt>
                <c:pt idx="494">
                  <c:v>1.2384451669031027</c:v>
                </c:pt>
                <c:pt idx="495">
                  <c:v>1.2423878820868435</c:v>
                </c:pt>
                <c:pt idx="496">
                  <c:v>1.2463470815245103</c:v>
                </c:pt>
                <c:pt idx="497">
                  <c:v>1.2503228688121721</c:v>
                </c:pt>
                <c:pt idx="498">
                  <c:v>1.2543153484157963</c:v>
                </c:pt>
                <c:pt idx="499">
                  <c:v>1.2583246256803831</c:v>
                </c:pt>
                <c:pt idx="500">
                  <c:v>1.2623508068392548</c:v>
                </c:pt>
                <c:pt idx="501">
                  <c:v>1.2663939990234225</c:v>
                </c:pt>
                <c:pt idx="502">
                  <c:v>1.2704543102710979</c:v>
                </c:pt>
                <c:pt idx="503">
                  <c:v>1.2745318495372975</c:v>
                </c:pt>
                <c:pt idx="504">
                  <c:v>1.2786267267036153</c:v>
                </c:pt>
                <c:pt idx="505">
                  <c:v>1.282739052588076</c:v>
                </c:pt>
                <c:pt idx="506">
                  <c:v>1.2868689389551402</c:v>
                </c:pt>
                <c:pt idx="507">
                  <c:v>1.2910164985258128</c:v>
                </c:pt>
                <c:pt idx="508">
                  <c:v>1.295181844987924</c:v>
                </c:pt>
                <c:pt idx="509">
                  <c:v>1.2993650930065006</c:v>
                </c:pt>
                <c:pt idx="510">
                  <c:v>1.3035663582342907</c:v>
                </c:pt>
                <c:pt idx="511">
                  <c:v>1.3077857573224287</c:v>
                </c:pt>
                <c:pt idx="512">
                  <c:v>1.3120234079312121</c:v>
                </c:pt>
                <c:pt idx="513">
                  <c:v>1.3162794287410655</c:v>
                </c:pt>
                <c:pt idx="514">
                  <c:v>1.3205539394636079</c:v>
                </c:pt>
                <c:pt idx="515">
                  <c:v>1.324847060852862</c:v>
                </c:pt>
                <c:pt idx="516">
                  <c:v>1.3291589147166529</c:v>
                </c:pt>
                <c:pt idx="517">
                  <c:v>1.3334896239281107</c:v>
                </c:pt>
                <c:pt idx="518">
                  <c:v>1.337839312437346</c:v>
                </c:pt>
                <c:pt idx="519">
                  <c:v>1.3422081052832815</c:v>
                </c:pt>
                <c:pt idx="520">
                  <c:v>1.346596128605613</c:v>
                </c:pt>
                <c:pt idx="521">
                  <c:v>1.3510035096569799</c:v>
                </c:pt>
                <c:pt idx="522">
                  <c:v>1.3554303768152458</c:v>
                </c:pt>
                <c:pt idx="523">
                  <c:v>1.3598768595959749</c:v>
                </c:pt>
                <c:pt idx="524">
                  <c:v>1.3643430886650423</c:v>
                </c:pt>
                <c:pt idx="525">
                  <c:v>1.368829195851462</c:v>
                </c:pt>
                <c:pt idx="526">
                  <c:v>1.3733353141603402</c:v>
                </c:pt>
                <c:pt idx="527">
                  <c:v>1.3778615777860281</c:v>
                </c:pt>
                <c:pt idx="528">
                  <c:v>1.3824081221254247</c:v>
                </c:pt>
                <c:pt idx="529">
                  <c:v>1.3869750837915085</c:v>
                </c:pt>
                <c:pt idx="530">
                  <c:v>1.3915626006269968</c:v>
                </c:pt>
                <c:pt idx="531">
                  <c:v>1.3961708117182294</c:v>
                </c:pt>
                <c:pt idx="532">
                  <c:v>1.400799857409202</c:v>
                </c:pt>
                <c:pt idx="533">
                  <c:v>1.4054498793158439</c:v>
                </c:pt>
                <c:pt idx="534">
                  <c:v>1.4101210203404411</c:v>
                </c:pt>
                <c:pt idx="535">
                  <c:v>1.4148134246862845</c:v>
                </c:pt>
                <c:pt idx="536">
                  <c:v>1.419527237872489</c:v>
                </c:pt>
                <c:pt idx="537">
                  <c:v>1.4242626067490671</c:v>
                </c:pt>
                <c:pt idx="538">
                  <c:v>1.4290196795121584</c:v>
                </c:pt>
                <c:pt idx="539">
                  <c:v>1.4337986057194945</c:v>
                </c:pt>
                <c:pt idx="540">
                  <c:v>1.4385995363060766</c:v>
                </c:pt>
                <c:pt idx="541">
                  <c:v>1.4434226236000482</c:v>
                </c:pt>
                <c:pt idx="542">
                  <c:v>1.4482680213388339</c:v>
                </c:pt>
                <c:pt idx="543">
                  <c:v>1.453135884685461</c:v>
                </c:pt>
                <c:pt idx="544">
                  <c:v>1.4580263702451062</c:v>
                </c:pt>
                <c:pt idx="545">
                  <c:v>1.4629396360819205</c:v>
                </c:pt>
                <c:pt idx="546">
                  <c:v>1.4678758417360385</c:v>
                </c:pt>
                <c:pt idx="547">
                  <c:v>1.4728351482408533</c:v>
                </c:pt>
                <c:pt idx="548">
                  <c:v>1.477817718140531</c:v>
                </c:pt>
                <c:pt idx="549">
                  <c:v>1.4828237155077508</c:v>
                </c:pt>
                <c:pt idx="550">
                  <c:v>1.487853305961744</c:v>
                </c:pt>
                <c:pt idx="551">
                  <c:v>1.4929066566865399</c:v>
                </c:pt>
                <c:pt idx="552">
                  <c:v>1.4979839364494998</c:v>
                </c:pt>
                <c:pt idx="553">
                  <c:v>1.503085315620083</c:v>
                </c:pt>
                <c:pt idx="554">
                  <c:v>1.5082109661889382</c:v>
                </c:pt>
                <c:pt idx="555">
                  <c:v>1.5133610617872084</c:v>
                </c:pt>
                <c:pt idx="556">
                  <c:v>1.518535777706149</c:v>
                </c:pt>
                <c:pt idx="557">
                  <c:v>1.5237352909169934</c:v>
                </c:pt>
                <c:pt idx="558">
                  <c:v>1.5289597800911616</c:v>
                </c:pt>
                <c:pt idx="559">
                  <c:v>1.5342094256207042</c:v>
                </c:pt>
                <c:pt idx="560">
                  <c:v>1.5394844096390754</c:v>
                </c:pt>
                <c:pt idx="561">
                  <c:v>1.5447849160421745</c:v>
                </c:pt>
                <c:pt idx="562">
                  <c:v>1.5501111305097504</c:v>
                </c:pt>
                <c:pt idx="563">
                  <c:v>1.555463240527061</c:v>
                </c:pt>
                <c:pt idx="564">
                  <c:v>1.5608414354068847</c:v>
                </c:pt>
                <c:pt idx="565">
                  <c:v>1.5662459063118155</c:v>
                </c:pt>
                <c:pt idx="566">
                  <c:v>1.5716768462769513</c:v>
                </c:pt>
                <c:pt idx="567">
                  <c:v>1.5771344502328515</c:v>
                </c:pt>
                <c:pt idx="568">
                  <c:v>1.5826189150288721</c:v>
                </c:pt>
                <c:pt idx="569">
                  <c:v>1.5881304394568077</c:v>
                </c:pt>
                <c:pt idx="570">
                  <c:v>1.5936692242749491</c:v>
                </c:pt>
                <c:pt idx="571">
                  <c:v>1.5992354722324331</c:v>
                </c:pt>
                <c:pt idx="572">
                  <c:v>1.6048293880939957</c:v>
                </c:pt>
                <c:pt idx="573">
                  <c:v>1.6104511786650555</c:v>
                </c:pt>
                <c:pt idx="574">
                  <c:v>1.6161010528172377</c:v>
                </c:pt>
                <c:pt idx="575">
                  <c:v>1.6217792215142177</c:v>
                </c:pt>
                <c:pt idx="576">
                  <c:v>1.627485897837986</c:v>
                </c:pt>
                <c:pt idx="577">
                  <c:v>1.6332212970155073</c:v>
                </c:pt>
                <c:pt idx="578">
                  <c:v>1.6389856364457565</c:v>
                </c:pt>
                <c:pt idx="579">
                  <c:v>1.6447791357272223</c:v>
                </c:pt>
                <c:pt idx="580">
                  <c:v>1.6506020166857787</c:v>
                </c:pt>
                <c:pt idx="581">
                  <c:v>1.6564545034029736</c:v>
                </c:pt>
                <c:pt idx="582">
                  <c:v>1.6623368222448169</c:v>
                </c:pt>
                <c:pt idx="583">
                  <c:v>1.6682492018909372</c:v>
                </c:pt>
                <c:pt idx="584">
                  <c:v>1.6741918733642245</c:v>
                </c:pt>
                <c:pt idx="585">
                  <c:v>1.6801650700609274</c:v>
                </c:pt>
                <c:pt idx="586">
                  <c:v>1.6861690277811816</c:v>
                </c:pt>
                <c:pt idx="587">
                  <c:v>1.6922039847600809</c:v>
                </c:pt>
                <c:pt idx="588">
                  <c:v>1.6982701816991603</c:v>
                </c:pt>
                <c:pt idx="589">
                  <c:v>1.7043678617984117</c:v>
                </c:pt>
                <c:pt idx="590">
                  <c:v>1.7104972707887574</c:v>
                </c:pt>
                <c:pt idx="591">
                  <c:v>1.7166586569651021</c:v>
                </c:pt>
                <c:pt idx="592">
                  <c:v>1.7228522712198333</c:v>
                </c:pt>
                <c:pt idx="593">
                  <c:v>1.7290783670768897</c:v>
                </c:pt>
                <c:pt idx="594">
                  <c:v>1.7353372007263266</c:v>
                </c:pt>
                <c:pt idx="595">
                  <c:v>1.7416290310594973</c:v>
                </c:pt>
                <c:pt idx="596">
                  <c:v>1.7479541197047237</c:v>
                </c:pt>
                <c:pt idx="597">
                  <c:v>1.7543127310635727</c:v>
                </c:pt>
                <c:pt idx="598">
                  <c:v>1.7607051323476717</c:v>
                </c:pt>
                <c:pt idx="599">
                  <c:v>1.7671315936161831</c:v>
                </c:pt>
                <c:pt idx="600">
                  <c:v>1.7735923878138078</c:v>
                </c:pt>
                <c:pt idx="601">
                  <c:v>1.7800877908094412</c:v>
                </c:pt>
                <c:pt idx="602">
                  <c:v>1.78661808143541</c:v>
                </c:pt>
                <c:pt idx="603">
                  <c:v>1.7931835415274164</c:v>
                </c:pt>
                <c:pt idx="604">
                  <c:v>1.7997844559650547</c:v>
                </c:pt>
                <c:pt idx="605">
                  <c:v>1.8064211127130234</c:v>
                </c:pt>
                <c:pt idx="606">
                  <c:v>1.8130938028630097</c:v>
                </c:pt>
                <c:pt idx="607">
                  <c:v>1.8198028206762165</c:v>
                </c:pt>
                <c:pt idx="608">
                  <c:v>1.8265484636266691</c:v>
                </c:pt>
                <c:pt idx="609">
                  <c:v>1.8333310324451566</c:v>
                </c:pt>
                <c:pt idx="610">
                  <c:v>1.8401508311639008</c:v>
                </c:pt>
                <c:pt idx="611">
                  <c:v>1.8470081671620333</c:v>
                </c:pt>
                <c:pt idx="612">
                  <c:v>1.8539033512117447</c:v>
                </c:pt>
                <c:pt idx="613">
                  <c:v>1.8608366975252406</c:v>
                </c:pt>
                <c:pt idx="614">
                  <c:v>1.8678085238024822</c:v>
                </c:pt>
                <c:pt idx="615">
                  <c:v>1.8748191512796764</c:v>
                </c:pt>
                <c:pt idx="616">
                  <c:v>1.8818689047786685</c:v>
                </c:pt>
                <c:pt idx="617">
                  <c:v>1.8889581127570751</c:v>
                </c:pt>
                <c:pt idx="618">
                  <c:v>1.8960871073593142</c:v>
                </c:pt>
                <c:pt idx="619">
                  <c:v>1.9032562244684441</c:v>
                </c:pt>
                <c:pt idx="620">
                  <c:v>1.9104658037589679</c:v>
                </c:pt>
                <c:pt idx="621">
                  <c:v>1.9177161887504461</c:v>
                </c:pt>
                <c:pt idx="622">
                  <c:v>1.925007726862076</c:v>
                </c:pt>
                <c:pt idx="623">
                  <c:v>1.93234076946815</c:v>
                </c:pt>
                <c:pt idx="624">
                  <c:v>1.9397156719545505</c:v>
                </c:pt>
                <c:pt idx="625">
                  <c:v>1.9471327937761291</c:v>
                </c:pt>
                <c:pt idx="626">
                  <c:v>1.9545924985151253</c:v>
                </c:pt>
                <c:pt idx="627">
                  <c:v>1.9620951539405407</c:v>
                </c:pt>
                <c:pt idx="628">
                  <c:v>1.9696411320686327</c:v>
                </c:pt>
                <c:pt idx="629">
                  <c:v>1.9772308092243691</c:v>
                </c:pt>
                <c:pt idx="630">
                  <c:v>1.9848645661040061</c:v>
                </c:pt>
                <c:pt idx="631">
                  <c:v>1.9925427878387056</c:v>
                </c:pt>
                <c:pt idx="632">
                  <c:v>2.000265864059362</c:v>
                </c:pt>
                <c:pt idx="633">
                  <c:v>2.0080341889624713</c:v>
                </c:pt>
                <c:pt idx="634">
                  <c:v>2.0158481613772219</c:v>
                </c:pt>
                <c:pt idx="635">
                  <c:v>2.0237081848337102</c:v>
                </c:pt>
                <c:pt idx="636">
                  <c:v>2.031614667632466</c:v>
                </c:pt>
                <c:pt idx="637">
                  <c:v>2.0395680229151152</c:v>
                </c:pt>
                <c:pt idx="638">
                  <c:v>2.0475686687363623</c:v>
                </c:pt>
                <c:pt idx="639">
                  <c:v>2.0556170281372004</c:v>
                </c:pt>
                <c:pt idx="640">
                  <c:v>2.063713529219537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8B1-4CEE-9374-FB84830A1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32799"/>
        <c:axId val="1808896495"/>
      </c:scatterChart>
      <c:valAx>
        <c:axId val="38493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8896495"/>
        <c:crosses val="autoZero"/>
        <c:crossBetween val="midCat"/>
      </c:valAx>
      <c:valAx>
        <c:axId val="18088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493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Kameraposition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6"/>
            <c:marker>
              <c:symbol val="circle"/>
              <c:size val="3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1"/>
                </a:solidFill>
              </a:ln>
              <a:effectLst>
                <a:glow rad="139700">
                  <a:schemeClr val="accent1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D2C5-4505-BFCA-1D2CE612AE62}"/>
              </c:ext>
            </c:extLst>
          </c:dPt>
          <c:xVal>
            <c:numRef>
              <c:f>Kameraposition!$G$9:$G$49</c:f>
              <c:numCache>
                <c:formatCode>0.000</c:formatCode>
                <c:ptCount val="41"/>
                <c:pt idx="0">
                  <c:v>0</c:v>
                </c:pt>
                <c:pt idx="1">
                  <c:v>8.7500000000000008E-2</c:v>
                </c:pt>
                <c:pt idx="2">
                  <c:v>0.17500000000000002</c:v>
                </c:pt>
                <c:pt idx="3">
                  <c:v>0.26250000000000001</c:v>
                </c:pt>
                <c:pt idx="4">
                  <c:v>0.35000000000000003</c:v>
                </c:pt>
                <c:pt idx="5">
                  <c:v>0.4375</c:v>
                </c:pt>
                <c:pt idx="6">
                  <c:v>0.52500000000000002</c:v>
                </c:pt>
                <c:pt idx="7">
                  <c:v>0.61249999999999993</c:v>
                </c:pt>
                <c:pt idx="8">
                  <c:v>0.70000000000000007</c:v>
                </c:pt>
                <c:pt idx="9">
                  <c:v>0.78749999999999998</c:v>
                </c:pt>
                <c:pt idx="10">
                  <c:v>0.875</c:v>
                </c:pt>
                <c:pt idx="11">
                  <c:v>0.96250000000000013</c:v>
                </c:pt>
                <c:pt idx="12">
                  <c:v>1.05</c:v>
                </c:pt>
                <c:pt idx="13">
                  <c:v>1.1375</c:v>
                </c:pt>
                <c:pt idx="14">
                  <c:v>1.2249999999999999</c:v>
                </c:pt>
                <c:pt idx="15">
                  <c:v>1.3125</c:v>
                </c:pt>
                <c:pt idx="16">
                  <c:v>1.4000000000000001</c:v>
                </c:pt>
                <c:pt idx="17">
                  <c:v>1.4875</c:v>
                </c:pt>
                <c:pt idx="18">
                  <c:v>1.575</c:v>
                </c:pt>
                <c:pt idx="19">
                  <c:v>1.6624999999999999</c:v>
                </c:pt>
                <c:pt idx="20">
                  <c:v>1.75</c:v>
                </c:pt>
                <c:pt idx="21">
                  <c:v>1.8375000000000001</c:v>
                </c:pt>
                <c:pt idx="22">
                  <c:v>1.9250000000000003</c:v>
                </c:pt>
                <c:pt idx="23">
                  <c:v>2.0124999999999997</c:v>
                </c:pt>
                <c:pt idx="24">
                  <c:v>2.1</c:v>
                </c:pt>
                <c:pt idx="25">
                  <c:v>2.1875</c:v>
                </c:pt>
                <c:pt idx="26">
                  <c:v>2.2749999999999999</c:v>
                </c:pt>
                <c:pt idx="27">
                  <c:v>2.3625000000000003</c:v>
                </c:pt>
                <c:pt idx="28">
                  <c:v>2.4499999999999997</c:v>
                </c:pt>
                <c:pt idx="29">
                  <c:v>2.5375000000000001</c:v>
                </c:pt>
                <c:pt idx="30">
                  <c:v>2.625</c:v>
                </c:pt>
                <c:pt idx="31">
                  <c:v>2.7124999999999999</c:v>
                </c:pt>
                <c:pt idx="32">
                  <c:v>2.8000000000000003</c:v>
                </c:pt>
                <c:pt idx="33">
                  <c:v>2.8874999999999997</c:v>
                </c:pt>
                <c:pt idx="34">
                  <c:v>2.9750000000000001</c:v>
                </c:pt>
                <c:pt idx="35">
                  <c:v>3.0625</c:v>
                </c:pt>
                <c:pt idx="36">
                  <c:v>3.15</c:v>
                </c:pt>
                <c:pt idx="37">
                  <c:v>3.2375000000000003</c:v>
                </c:pt>
                <c:pt idx="38">
                  <c:v>3.3249999999999997</c:v>
                </c:pt>
                <c:pt idx="39">
                  <c:v>3.4125000000000001</c:v>
                </c:pt>
                <c:pt idx="40">
                  <c:v>3.5</c:v>
                </c:pt>
              </c:numCache>
            </c:numRef>
          </c:xVal>
          <c:yVal>
            <c:numRef>
              <c:f>Kameraposition!$C$9:$C$49</c:f>
              <c:numCache>
                <c:formatCode>0.000</c:formatCode>
                <c:ptCount val="41"/>
                <c:pt idx="0">
                  <c:v>1.2738958199317085</c:v>
                </c:pt>
                <c:pt idx="1">
                  <c:v>1.4761715929073391</c:v>
                </c:pt>
                <c:pt idx="2">
                  <c:v>1.6307173198441571</c:v>
                </c:pt>
                <c:pt idx="3">
                  <c:v>1.7574595743450656</c:v>
                </c:pt>
                <c:pt idx="4">
                  <c:v>1.8650369295445941</c:v>
                </c:pt>
                <c:pt idx="5">
                  <c:v>1.9581391868103051</c:v>
                </c:pt>
                <c:pt idx="6">
                  <c:v>2.0396515992779878</c:v>
                </c:pt>
                <c:pt idx="7">
                  <c:v>2.1114974649181013</c:v>
                </c:pt>
                <c:pt idx="8">
                  <c:v>2.1750319908957203</c:v>
                </c:pt>
                <c:pt idx="9">
                  <c:v>2.2312491330758006</c:v>
                </c:pt>
                <c:pt idx="10">
                  <c:v>2.2808997462463063</c:v>
                </c:pt>
                <c:pt idx="11">
                  <c:v>2.3245635030467757</c:v>
                </c:pt>
                <c:pt idx="12">
                  <c:v>2.3626948902644926</c:v>
                </c:pt>
                <c:pt idx="13">
                  <c:v>2.3956537949875285</c:v>
                </c:pt>
                <c:pt idx="14">
                  <c:v>2.4237264748725047</c:v>
                </c:pt>
                <c:pt idx="15">
                  <c:v>2.4471402726748206</c:v>
                </c:pt>
                <c:pt idx="16">
                  <c:v>2.4660741057243292</c:v>
                </c:pt>
                <c:pt idx="17">
                  <c:v>2.4806659985059296</c:v>
                </c:pt>
                <c:pt idx="18">
                  <c:v>2.4910184695751347</c:v>
                </c:pt>
                <c:pt idx="19">
                  <c:v>2.4972022984863784</c:v>
                </c:pt>
                <c:pt idx="20">
                  <c:v>2.4992590117987006</c:v>
                </c:pt>
                <c:pt idx="21">
                  <c:v>2.4972022984863784</c:v>
                </c:pt>
                <c:pt idx="22">
                  <c:v>2.4910184695751347</c:v>
                </c:pt>
                <c:pt idx="23">
                  <c:v>2.4806659985059301</c:v>
                </c:pt>
                <c:pt idx="24">
                  <c:v>2.4660741057243292</c:v>
                </c:pt>
                <c:pt idx="25">
                  <c:v>2.4471402726748206</c:v>
                </c:pt>
                <c:pt idx="26">
                  <c:v>2.4237264748725047</c:v>
                </c:pt>
                <c:pt idx="27">
                  <c:v>2.3956537949875285</c:v>
                </c:pt>
                <c:pt idx="28">
                  <c:v>2.3626948902644931</c:v>
                </c:pt>
                <c:pt idx="29">
                  <c:v>2.3245635030467757</c:v>
                </c:pt>
                <c:pt idx="30">
                  <c:v>2.2808997462463063</c:v>
                </c:pt>
                <c:pt idx="31">
                  <c:v>2.2312491330758002</c:v>
                </c:pt>
                <c:pt idx="32">
                  <c:v>2.1750319908957199</c:v>
                </c:pt>
                <c:pt idx="33">
                  <c:v>2.1114974649181018</c:v>
                </c:pt>
                <c:pt idx="34">
                  <c:v>2.0396515992779878</c:v>
                </c:pt>
                <c:pt idx="35">
                  <c:v>1.9581391868103051</c:v>
                </c:pt>
                <c:pt idx="36">
                  <c:v>1.8650369295445937</c:v>
                </c:pt>
                <c:pt idx="37">
                  <c:v>1.7574595743450652</c:v>
                </c:pt>
                <c:pt idx="38">
                  <c:v>1.6307173198441571</c:v>
                </c:pt>
                <c:pt idx="39">
                  <c:v>1.4761715929073393</c:v>
                </c:pt>
                <c:pt idx="40">
                  <c:v>1.2738958199317085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04-4A49-90C0-BA3BB32B61C2}"/>
            </c:ext>
          </c:extLst>
        </c:ser>
        <c:ser>
          <c:idx val="1"/>
          <c:order val="1"/>
          <c:tx>
            <c:v>Ebene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(Objekte!$A$15,Objekte!$D$15)</c:f>
              <c:numCache>
                <c:formatCode>0.000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(Objekte!$C$15,Objekte!$F$15)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04-4A49-90C0-BA3BB32B61C2}"/>
            </c:ext>
          </c:extLst>
        </c:ser>
        <c:ser>
          <c:idx val="2"/>
          <c:order val="2"/>
          <c:tx>
            <c:v>Kamera - links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(Objekte!$A$21,Objekte!$D$21)</c:f>
              <c:numCache>
                <c:formatCode>0.000</c:formatCode>
                <c:ptCount val="2"/>
                <c:pt idx="0">
                  <c:v>0.17500000000000002</c:v>
                </c:pt>
                <c:pt idx="1">
                  <c:v>0</c:v>
                </c:pt>
              </c:numCache>
            </c:numRef>
          </c:xVal>
          <c:yVal>
            <c:numRef>
              <c:f>(Objekte!$C$21,Objekte!$F$21)</c:f>
              <c:numCache>
                <c:formatCode>0.000</c:formatCode>
                <c:ptCount val="2"/>
                <c:pt idx="0">
                  <c:v>1.6307173198441571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04-4A49-90C0-BA3BB32B61C2}"/>
            </c:ext>
          </c:extLst>
        </c:ser>
        <c:ser>
          <c:idx val="3"/>
          <c:order val="3"/>
          <c:tx>
            <c:v>Kamera - rechts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(Objekte!$A$25,Objekte!$D$25)</c:f>
              <c:numCache>
                <c:formatCode>0.000</c:formatCode>
                <c:ptCount val="2"/>
                <c:pt idx="0">
                  <c:v>0.17500000000000002</c:v>
                </c:pt>
                <c:pt idx="1">
                  <c:v>3.5</c:v>
                </c:pt>
              </c:numCache>
            </c:numRef>
          </c:xVal>
          <c:yVal>
            <c:numRef>
              <c:f>(Objekte!$C$25,Objekte!$F$25)</c:f>
              <c:numCache>
                <c:formatCode>0.000</c:formatCode>
                <c:ptCount val="2"/>
                <c:pt idx="0">
                  <c:v>1.6307173198441571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04-4A49-90C0-BA3BB32B61C2}"/>
            </c:ext>
          </c:extLst>
        </c:ser>
        <c:ser>
          <c:idx val="4"/>
          <c:order val="4"/>
          <c:tx>
            <c:v>Kamera - mitte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(Objekte!$A$29,Objekte!$D$29)</c:f>
              <c:numCache>
                <c:formatCode>0.000</c:formatCode>
                <c:ptCount val="2"/>
                <c:pt idx="0">
                  <c:v>0.17500000000000002</c:v>
                </c:pt>
                <c:pt idx="1">
                  <c:v>1.0742672889377922</c:v>
                </c:pt>
              </c:numCache>
            </c:numRef>
          </c:xVal>
          <c:yVal>
            <c:numRef>
              <c:f>(Objekte!$C$29,Objekte!$F$29)</c:f>
              <c:numCache>
                <c:formatCode>0.000</c:formatCode>
                <c:ptCount val="2"/>
                <c:pt idx="0">
                  <c:v>1.6307173198441571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04-4A49-90C0-BA3BB32B61C2}"/>
            </c:ext>
          </c:extLst>
        </c:ser>
        <c:ser>
          <c:idx val="5"/>
          <c:order val="5"/>
          <c:tx>
            <c:v>Kamera - linker Rand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(Objekte!$A$33,Objekte!$D$33)</c:f>
              <c:numCache>
                <c:formatCode>0.000</c:formatCode>
                <c:ptCount val="2"/>
                <c:pt idx="0">
                  <c:v>0.17500000000000002</c:v>
                </c:pt>
                <c:pt idx="1">
                  <c:v>-5.7818393632889611E-2</c:v>
                </c:pt>
              </c:numCache>
            </c:numRef>
          </c:xVal>
          <c:yVal>
            <c:numRef>
              <c:f>(Objekte!$C$33,Objekte!$F$33)</c:f>
              <c:numCache>
                <c:formatCode>0.000</c:formatCode>
                <c:ptCount val="2"/>
                <c:pt idx="0">
                  <c:v>1.6307173198441571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C04-4A49-90C0-BA3BB32B61C2}"/>
            </c:ext>
          </c:extLst>
        </c:ser>
        <c:ser>
          <c:idx val="6"/>
          <c:order val="6"/>
          <c:tx>
            <c:v>Kamera - rechter Rand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(Objekte!$A$37,Objekte!$D$37)</c:f>
              <c:numCache>
                <c:formatCode>0.000</c:formatCode>
                <c:ptCount val="2"/>
                <c:pt idx="0">
                  <c:v>0.17500000000000002</c:v>
                </c:pt>
                <c:pt idx="1">
                  <c:v>5.156753377359248</c:v>
                </c:pt>
              </c:numCache>
            </c:numRef>
          </c:xVal>
          <c:yVal>
            <c:numRef>
              <c:f>(Objekte!$C$37,Objekte!$F$37)</c:f>
              <c:numCache>
                <c:formatCode>0.000</c:formatCode>
                <c:ptCount val="2"/>
                <c:pt idx="0">
                  <c:v>1.6307173198441571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C04-4A49-90C0-BA3BB32B6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84863"/>
        <c:axId val="268270623"/>
      </c:scatterChart>
      <c:valAx>
        <c:axId val="49128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8270623"/>
        <c:crosses val="autoZero"/>
        <c:crossBetween val="midCat"/>
      </c:valAx>
      <c:valAx>
        <c:axId val="26827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128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Kameraposition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Kameraposition!$J$9:$J$49</c:f>
              <c:numCache>
                <c:formatCode>0.000</c:formatCode>
                <c:ptCount val="41"/>
                <c:pt idx="0">
                  <c:v>-0.43569803091501319</c:v>
                </c:pt>
                <c:pt idx="1">
                  <c:v>-0.42265731546068186</c:v>
                </c:pt>
                <c:pt idx="2">
                  <c:v>-0.39329196281921497</c:v>
                </c:pt>
                <c:pt idx="3">
                  <c:v>-0.35441726255026706</c:v>
                </c:pt>
                <c:pt idx="4">
                  <c:v>-0.30898778067543925</c:v>
                </c:pt>
                <c:pt idx="5">
                  <c:v>-0.258607523730634</c:v>
                </c:pt>
                <c:pt idx="6">
                  <c:v>-0.20426330640688478</c:v>
                </c:pt>
                <c:pt idx="7">
                  <c:v>-0.14661293535170639</c:v>
                </c:pt>
                <c:pt idx="8">
                  <c:v>-8.6119918713932875E-2</c:v>
                </c:pt>
                <c:pt idx="9">
                  <c:v>-2.312420942095661E-2</c:v>
                </c:pt>
                <c:pt idx="10">
                  <c:v>4.2117385065026713E-2</c:v>
                </c:pt>
                <c:pt idx="11">
                  <c:v>0.10940660502476018</c:v>
                </c:pt>
                <c:pt idx="12">
                  <c:v>0.17858800682211706</c:v>
                </c:pt>
                <c:pt idx="13">
                  <c:v>0.249538501823654</c:v>
                </c:pt>
                <c:pt idx="14">
                  <c:v>0.32216018414462577</c:v>
                </c:pt>
                <c:pt idx="15">
                  <c:v>0.39637529798324656</c:v>
                </c:pt>
                <c:pt idx="16">
                  <c:v>0.47212265000871645</c:v>
                </c:pt>
                <c:pt idx="17">
                  <c:v>0.54935503306692757</c:v>
                </c:pt>
                <c:pt idx="18">
                  <c:v>0.62803738374683016</c:v>
                </c:pt>
                <c:pt idx="19">
                  <c:v>0.70814549401507221</c:v>
                </c:pt>
                <c:pt idx="20">
                  <c:v>0.78966516095197892</c:v>
                </c:pt>
                <c:pt idx="21">
                  <c:v>0.87259170265260622</c:v>
                </c:pt>
                <c:pt idx="22">
                  <c:v>0.9569298010218984</c:v>
                </c:pt>
                <c:pt idx="23">
                  <c:v>1.0426936589795293</c:v>
                </c:pt>
                <c:pt idx="24">
                  <c:v>1.1299074845588524</c:v>
                </c:pt>
                <c:pt idx="25">
                  <c:v>1.2186063411709163</c:v>
                </c:pt>
                <c:pt idx="26">
                  <c:v>1.3088374359698296</c:v>
                </c:pt>
                <c:pt idx="27">
                  <c:v>1.4006619622863921</c:v>
                </c:pt>
                <c:pt idx="28">
                  <c:v>1.4941576759223882</c:v>
                </c:pt>
                <c:pt idx="29">
                  <c:v>1.5894224827625658</c:v>
                </c:pt>
                <c:pt idx="30">
                  <c:v>1.6865794714403664</c:v>
                </c:pt>
                <c:pt idx="31">
                  <c:v>1.7857840855919171</c:v>
                </c:pt>
                <c:pt idx="32">
                  <c:v>1.8872345849364751</c:v>
                </c:pt>
                <c:pt idx="33">
                  <c:v>1.9911877769362349</c:v>
                </c:pt>
                <c:pt idx="34">
                  <c:v>2.0979836145185908</c:v>
                </c:pt>
                <c:pt idx="35">
                  <c:v>2.2080856058323755</c:v>
                </c:pt>
                <c:pt idx="36">
                  <c:v>2.3221515575251042</c:v>
                </c:pt>
                <c:pt idx="37">
                  <c:v>2.4411682842878104</c:v>
                </c:pt>
                <c:pt idx="38">
                  <c:v>2.5667397926563966</c:v>
                </c:pt>
                <c:pt idx="39">
                  <c:v>2.7018206486524634</c:v>
                </c:pt>
                <c:pt idx="40">
                  <c:v>2.8532261418356661</c:v>
                </c:pt>
              </c:numCache>
            </c:numRef>
          </c:xVal>
          <c:yVal>
            <c:numRef>
              <c:f>Kameraposition!$L$9:$L$49</c:f>
              <c:numCache>
                <c:formatCode>0.000</c:formatCode>
                <c:ptCount val="41"/>
                <c:pt idx="0">
                  <c:v>1.4970705016398409</c:v>
                </c:pt>
                <c:pt idx="1">
                  <c:v>1.7170743154098027</c:v>
                </c:pt>
                <c:pt idx="2">
                  <c:v>1.8922265571273207</c:v>
                </c:pt>
                <c:pt idx="3">
                  <c:v>2.0412520809645898</c:v>
                </c:pt>
                <c:pt idx="4">
                  <c:v>2.1722684903502474</c:v>
                </c:pt>
                <c:pt idx="5">
                  <c:v>2.289682757022343</c:v>
                </c:pt>
                <c:pt idx="6">
                  <c:v>2.3962061320616779</c:v>
                </c:pt>
                <c:pt idx="7">
                  <c:v>2.4936459243786642</c:v>
                </c:pt>
                <c:pt idx="8">
                  <c:v>2.5832756121459597</c:v>
                </c:pt>
                <c:pt idx="9">
                  <c:v>2.666029208355249</c:v>
                </c:pt>
                <c:pt idx="10">
                  <c:v>2.7426122857100652</c:v>
                </c:pt>
                <c:pt idx="11">
                  <c:v>2.8135695583122526</c:v>
                </c:pt>
                <c:pt idx="12">
                  <c:v>2.8793281040420675</c:v>
                </c:pt>
                <c:pt idx="13">
                  <c:v>2.9402261061404857</c:v>
                </c:pt>
                <c:pt idx="14">
                  <c:v>2.9965325588150793</c:v>
                </c:pt>
                <c:pt idx="15">
                  <c:v>3.0484610943754848</c:v>
                </c:pt>
                <c:pt idx="16">
                  <c:v>3.0961798401162963</c:v>
                </c:pt>
                <c:pt idx="17">
                  <c:v>3.1398184966274614</c:v>
                </c:pt>
                <c:pt idx="18">
                  <c:v>3.1794733998390887</c:v>
                </c:pt>
                <c:pt idx="19">
                  <c:v>3.2152110607761832</c:v>
                </c:pt>
                <c:pt idx="20">
                  <c:v>3.2470705016398407</c:v>
                </c:pt>
                <c:pt idx="21">
                  <c:v>3.2750645858581753</c:v>
                </c:pt>
                <c:pt idx="22">
                  <c:v>3.2991804500030733</c:v>
                </c:pt>
                <c:pt idx="23">
                  <c:v>3.3193790718734379</c:v>
                </c:pt>
                <c:pt idx="24">
                  <c:v>3.335593940444264</c:v>
                </c:pt>
                <c:pt idx="25">
                  <c:v>3.3477287197854451</c:v>
                </c:pt>
                <c:pt idx="26">
                  <c:v>3.3556537093070311</c:v>
                </c:pt>
                <c:pt idx="27">
                  <c:v>3.35920078171443</c:v>
                </c:pt>
                <c:pt idx="28">
                  <c:v>3.3581563046980039</c:v>
                </c:pt>
                <c:pt idx="29">
                  <c:v>3.352251284050181</c:v>
                </c:pt>
                <c:pt idx="30">
                  <c:v>3.3411475365299852</c:v>
                </c:pt>
                <c:pt idx="31">
                  <c:v>3.3244179842571611</c:v>
                </c:pt>
                <c:pt idx="32">
                  <c:v>3.3015179131298638</c:v>
                </c:pt>
                <c:pt idx="33">
                  <c:v>3.2717417504445612</c:v>
                </c:pt>
                <c:pt idx="34">
                  <c:v>3.234155483209566</c:v>
                </c:pt>
                <c:pt idx="35">
                  <c:v>3.1874856332522237</c:v>
                </c:pt>
                <c:pt idx="36">
                  <c:v>3.1299248916621192</c:v>
                </c:pt>
                <c:pt idx="37">
                  <c:v>3.058762007358454</c:v>
                </c:pt>
                <c:pt idx="38">
                  <c:v>2.969590008603177</c:v>
                </c:pt>
                <c:pt idx="39">
                  <c:v>2.8542912919676513</c:v>
                </c:pt>
                <c:pt idx="40">
                  <c:v>2.6941410032796811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9-4C68-8732-801B9AA97C76}"/>
            </c:ext>
          </c:extLst>
        </c:ser>
        <c:ser>
          <c:idx val="1"/>
          <c:order val="1"/>
          <c:tx>
            <c:v>Ebene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(Objekte!$H$15,Objekte!$K$15)</c:f>
              <c:numCache>
                <c:formatCode>0.000</c:formatCode>
                <c:ptCount val="2"/>
                <c:pt idx="0">
                  <c:v>0</c:v>
                </c:pt>
                <c:pt idx="1">
                  <c:v>3.2889241727506793</c:v>
                </c:pt>
              </c:numCache>
            </c:numRef>
          </c:xVal>
          <c:yVal>
            <c:numRef>
              <c:f>(Objekte!$J$15,Objekte!$M$15)</c:f>
              <c:numCache>
                <c:formatCode>0.000</c:formatCode>
                <c:ptCount val="2"/>
                <c:pt idx="0">
                  <c:v>0.3</c:v>
                </c:pt>
                <c:pt idx="1">
                  <c:v>1.4970705016398405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E9-4C68-8732-801B9AA97C76}"/>
            </c:ext>
          </c:extLst>
        </c:ser>
        <c:ser>
          <c:idx val="2"/>
          <c:order val="2"/>
          <c:tx>
            <c:v>Kamera - links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(Objekte!$H$21,Objekte!$K$21)</c:f>
              <c:numCache>
                <c:formatCode>0.000</c:formatCode>
                <c:ptCount val="2"/>
                <c:pt idx="0">
                  <c:v>-0.39329196281921497</c:v>
                </c:pt>
                <c:pt idx="1">
                  <c:v>0</c:v>
                </c:pt>
              </c:numCache>
            </c:numRef>
          </c:xVal>
          <c:yVal>
            <c:numRef>
              <c:f>(Objekte!$J$21,Objekte!$M$21)</c:f>
              <c:numCache>
                <c:formatCode>0.000</c:formatCode>
                <c:ptCount val="2"/>
                <c:pt idx="0">
                  <c:v>1.8922265571273207</c:v>
                </c:pt>
                <c:pt idx="1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E9-4C68-8732-801B9AA97C76}"/>
            </c:ext>
          </c:extLst>
        </c:ser>
        <c:ser>
          <c:idx val="3"/>
          <c:order val="3"/>
          <c:tx>
            <c:v>Kamera - rechts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(Objekte!$H$25,Objekte!$K$25)</c:f>
              <c:numCache>
                <c:formatCode>0.000</c:formatCode>
                <c:ptCount val="2"/>
                <c:pt idx="0">
                  <c:v>-0.39329196281921497</c:v>
                </c:pt>
                <c:pt idx="1">
                  <c:v>3.2889241727506793</c:v>
                </c:pt>
              </c:numCache>
            </c:numRef>
          </c:xVal>
          <c:yVal>
            <c:numRef>
              <c:f>(Objekte!$J$25,Objekte!$M$25)</c:f>
              <c:numCache>
                <c:formatCode>0.000</c:formatCode>
                <c:ptCount val="2"/>
                <c:pt idx="0">
                  <c:v>1.8922265571273207</c:v>
                </c:pt>
                <c:pt idx="1">
                  <c:v>1.4970705016398405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E9-4C68-8732-801B9AA97C76}"/>
            </c:ext>
          </c:extLst>
        </c:ser>
        <c:ser>
          <c:idx val="4"/>
          <c:order val="4"/>
          <c:tx>
            <c:v>Kamera - mitte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(Objekte!$H$29,Objekte!$K$29)</c:f>
              <c:numCache>
                <c:formatCode>0.000</c:formatCode>
                <c:ptCount val="2"/>
                <c:pt idx="0">
                  <c:v>-0.39329196281921497</c:v>
                </c:pt>
                <c:pt idx="1">
                  <c:v>1.0094810441665267</c:v>
                </c:pt>
              </c:numCache>
            </c:numRef>
          </c:xVal>
          <c:yVal>
            <c:numRef>
              <c:f>(Objekte!$J$29,Objekte!$M$29)</c:f>
              <c:numCache>
                <c:formatCode>0.000</c:formatCode>
                <c:ptCount val="2"/>
                <c:pt idx="0">
                  <c:v>1.8922265571273207</c:v>
                </c:pt>
                <c:pt idx="1">
                  <c:v>0.66742105213258129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E9-4C68-8732-801B9AA97C76}"/>
            </c:ext>
          </c:extLst>
        </c:ser>
        <c:ser>
          <c:idx val="6"/>
          <c:order val="5"/>
          <c:tx>
            <c:v>Image 2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3"/>
              <c:spPr>
                <a:solidFill>
                  <a:schemeClr val="accent1">
                    <a:lumMod val="6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lumMod val="6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1">
                    <a:lumMod val="60000"/>
                  </a:schemeClr>
                </a:solidFill>
              </a:ln>
              <a:effectLst>
                <a:glow rad="139700">
                  <a:schemeClr val="accent1">
                    <a:lumMod val="60000"/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2792-4C6D-B939-C9811EC96D91}"/>
              </c:ext>
            </c:extLst>
          </c:dPt>
          <c:xVal>
            <c:numRef>
              <c:f>(Bilddaten!$D$17,Bilddaten!$D$19)</c:f>
              <c:numCache>
                <c:formatCode>0.00</c:formatCode>
                <c:ptCount val="2"/>
                <c:pt idx="0">
                  <c:v>-0.36930116991377704</c:v>
                </c:pt>
                <c:pt idx="1">
                  <c:v>-0.26604583192032527</c:v>
                </c:pt>
              </c:numCache>
            </c:numRef>
          </c:xVal>
          <c:yVal>
            <c:numRef>
              <c:f>(Bilddaten!$E$17,Bilddaten!$E$19)</c:f>
              <c:numCache>
                <c:formatCode>0.00</c:formatCode>
                <c:ptCount val="2"/>
                <c:pt idx="0">
                  <c:v>1.7781330178381347</c:v>
                </c:pt>
                <c:pt idx="1">
                  <c:v>1.8963916314496285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E9-4C68-8732-801B9AA97C76}"/>
            </c:ext>
          </c:extLst>
        </c:ser>
        <c:ser>
          <c:idx val="5"/>
          <c:order val="6"/>
          <c:tx>
            <c:v>Kamera - linker Rand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(Objekte!$H$33,Objekte!$K$33)</c:f>
              <c:numCache>
                <c:formatCode>0.000</c:formatCode>
                <c:ptCount val="2"/>
                <c:pt idx="0">
                  <c:v>-0.39329196281921497</c:v>
                </c:pt>
                <c:pt idx="1">
                  <c:v>-5.4331517842521319E-2</c:v>
                </c:pt>
              </c:numCache>
            </c:numRef>
          </c:xVal>
          <c:yVal>
            <c:numRef>
              <c:f>(Objekte!$J$33,Objekte!$M$33)</c:f>
              <c:numCache>
                <c:formatCode>0.000</c:formatCode>
                <c:ptCount val="2"/>
                <c:pt idx="0">
                  <c:v>1.8922265571273207</c:v>
                </c:pt>
                <c:pt idx="1">
                  <c:v>0.28022494472281917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E9-4C68-8732-801B9AA97C76}"/>
            </c:ext>
          </c:extLst>
        </c:ser>
        <c:ser>
          <c:idx val="7"/>
          <c:order val="7"/>
          <c:tx>
            <c:v>Kamera - rechter Rand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(Objekte!$H$37,Objekte!$K$37)</c:f>
              <c:numCache>
                <c:formatCode>0.000</c:formatCode>
                <c:ptCount val="2"/>
                <c:pt idx="0">
                  <c:v>-0.39329196281921497</c:v>
                </c:pt>
                <c:pt idx="1">
                  <c:v>4.8457630959172953</c:v>
                </c:pt>
              </c:numCache>
            </c:numRef>
          </c:xVal>
          <c:yVal>
            <c:numRef>
              <c:f>(Objekte!$J$37,Objekte!$M$37)</c:f>
              <c:numCache>
                <c:formatCode>0.000</c:formatCode>
                <c:ptCount val="2"/>
                <c:pt idx="0">
                  <c:v>1.8922265571273207</c:v>
                </c:pt>
                <c:pt idx="1">
                  <c:v>2.0637135292195361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E9-4C68-8732-801B9AA97C76}"/>
            </c:ext>
          </c:extLst>
        </c:ser>
        <c:ser>
          <c:idx val="8"/>
          <c:order val="8"/>
          <c:tx>
            <c:v>Pixel</c:v>
          </c:tx>
          <c:spPr>
            <a:ln w="95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Bilddaten!$N$6:$N$646</c:f>
              <c:numCache>
                <c:formatCode>0.00</c:formatCode>
                <c:ptCount val="641"/>
                <c:pt idx="0">
                  <c:v>-5.4331517842520799E-2</c:v>
                </c:pt>
                <c:pt idx="1">
                  <c:v>-5.1701452821350323E-2</c:v>
                </c:pt>
                <c:pt idx="2">
                  <c:v>-4.906597815498031E-2</c:v>
                </c:pt>
                <c:pt idx="3">
                  <c:v>-4.6425077135997875E-2</c:v>
                </c:pt>
                <c:pt idx="4">
                  <c:v>-4.3778732988119164E-2</c:v>
                </c:pt>
                <c:pt idx="5">
                  <c:v>-4.1126928865834106E-2</c:v>
                </c:pt>
                <c:pt idx="6">
                  <c:v>-3.846964785404932E-2</c:v>
                </c:pt>
                <c:pt idx="7">
                  <c:v>-3.5806872967728089E-2</c:v>
                </c:pt>
                <c:pt idx="8">
                  <c:v>-3.3138587151528343E-2</c:v>
                </c:pt>
                <c:pt idx="9">
                  <c:v>-3.0464773279439136E-2</c:v>
                </c:pt>
                <c:pt idx="10">
                  <c:v>-2.7785414154413667E-2</c:v>
                </c:pt>
                <c:pt idx="11">
                  <c:v>-2.5100492508000043E-2</c:v>
                </c:pt>
                <c:pt idx="12">
                  <c:v>-2.2409990999974035E-2</c:v>
                </c:pt>
                <c:pt idx="13">
                  <c:v>-1.9713892217958356E-2</c:v>
                </c:pt>
                <c:pt idx="14">
                  <c:v>-1.7012178677054381E-2</c:v>
                </c:pt>
                <c:pt idx="15">
                  <c:v>-1.4304832819459849E-2</c:v>
                </c:pt>
                <c:pt idx="16">
                  <c:v>-1.1591837014092637E-2</c:v>
                </c:pt>
                <c:pt idx="17">
                  <c:v>-8.8731735562012377E-3</c:v>
                </c:pt>
                <c:pt idx="18">
                  <c:v>-6.1488246669863132E-3</c:v>
                </c:pt>
                <c:pt idx="19">
                  <c:v>-3.4187724932092239E-3</c:v>
                </c:pt>
                <c:pt idx="20">
                  <c:v>-6.8299910680530841E-4</c:v>
                </c:pt>
                <c:pt idx="21">
                  <c:v>2.0585134955117134E-3</c:v>
                </c:pt>
                <c:pt idx="22">
                  <c:v>4.8057833926450719E-3</c:v>
                </c:pt>
                <c:pt idx="23">
                  <c:v>7.5588287395093184E-3</c:v>
                </c:pt>
                <c:pt idx="24">
                  <c:v>1.0317667767430212E-2</c:v>
                </c:pt>
                <c:pt idx="25">
                  <c:v>1.3082318784550144E-2</c:v>
                </c:pt>
                <c:pt idx="26">
                  <c:v>1.5852800176232949E-2</c:v>
                </c:pt>
                <c:pt idx="27">
                  <c:v>1.8629130405468739E-2</c:v>
                </c:pt>
                <c:pt idx="28">
                  <c:v>2.1411328013283951E-2</c:v>
                </c:pt>
                <c:pt idx="29">
                  <c:v>2.4199411619157091E-2</c:v>
                </c:pt>
                <c:pt idx="30">
                  <c:v>2.6993399921433927E-2</c:v>
                </c:pt>
                <c:pt idx="31">
                  <c:v>2.979331169774279E-2</c:v>
                </c:pt>
                <c:pt idx="32">
                  <c:v>3.2599165805414859E-2</c:v>
                </c:pt>
                <c:pt idx="33">
                  <c:v>3.5410981181911848E-2</c:v>
                </c:pt>
                <c:pt idx="34">
                  <c:v>3.8228776845247642E-2</c:v>
                </c:pt>
                <c:pt idx="35">
                  <c:v>4.1052571894421186E-2</c:v>
                </c:pt>
                <c:pt idx="36">
                  <c:v>4.3882385509844343E-2</c:v>
                </c:pt>
                <c:pt idx="37">
                  <c:v>4.6718236953775631E-2</c:v>
                </c:pt>
                <c:pt idx="38">
                  <c:v>4.9560145570761056E-2</c:v>
                </c:pt>
                <c:pt idx="39">
                  <c:v>5.2408130788073305E-2</c:v>
                </c:pt>
                <c:pt idx="40">
                  <c:v>5.5262212116151954E-2</c:v>
                </c:pt>
                <c:pt idx="41">
                  <c:v>5.8122409149048357E-2</c:v>
                </c:pt>
                <c:pt idx="42">
                  <c:v>6.0988741564878414E-2</c:v>
                </c:pt>
                <c:pt idx="43">
                  <c:v>6.3861229126269889E-2</c:v>
                </c:pt>
                <c:pt idx="44">
                  <c:v>6.6739891680821076E-2</c:v>
                </c:pt>
                <c:pt idx="45">
                  <c:v>6.962474916155019E-2</c:v>
                </c:pt>
                <c:pt idx="46">
                  <c:v>7.2515821587363485E-2</c:v>
                </c:pt>
                <c:pt idx="47">
                  <c:v>7.5413129063513426E-2</c:v>
                </c:pt>
                <c:pt idx="48">
                  <c:v>7.8316691782069486E-2</c:v>
                </c:pt>
                <c:pt idx="49">
                  <c:v>8.1226530022379145E-2</c:v>
                </c:pt>
                <c:pt idx="50">
                  <c:v>8.4142664151548391E-2</c:v>
                </c:pt>
                <c:pt idx="51">
                  <c:v>8.7065114624911802E-2</c:v>
                </c:pt>
                <c:pt idx="52">
                  <c:v>8.9993901986515759E-2</c:v>
                </c:pt>
                <c:pt idx="53">
                  <c:v>9.2929046869591539E-2</c:v>
                </c:pt>
                <c:pt idx="54">
                  <c:v>9.5870569997048391E-2</c:v>
                </c:pt>
                <c:pt idx="55">
                  <c:v>9.881849218195693E-2</c:v>
                </c:pt>
                <c:pt idx="56">
                  <c:v>0.10177283432804075</c:v>
                </c:pt>
                <c:pt idx="57">
                  <c:v>0.10473361743017055</c:v>
                </c:pt>
                <c:pt idx="58">
                  <c:v>0.10770086257486161</c:v>
                </c:pt>
                <c:pt idx="59">
                  <c:v>0.11067459094077442</c:v>
                </c:pt>
                <c:pt idx="60">
                  <c:v>0.11365482379921851</c:v>
                </c:pt>
                <c:pt idx="61">
                  <c:v>0.11664158251465898</c:v>
                </c:pt>
                <c:pt idx="62">
                  <c:v>0.11963488854522812</c:v>
                </c:pt>
                <c:pt idx="63">
                  <c:v>0.12263476344323886</c:v>
                </c:pt>
                <c:pt idx="64">
                  <c:v>0.12564122885570181</c:v>
                </c:pt>
                <c:pt idx="65">
                  <c:v>0.12865430652484625</c:v>
                </c:pt>
                <c:pt idx="66">
                  <c:v>0.13167401828864342</c:v>
                </c:pt>
                <c:pt idx="67">
                  <c:v>0.13470038608133561</c:v>
                </c:pt>
                <c:pt idx="68">
                  <c:v>0.13773343193396612</c:v>
                </c:pt>
                <c:pt idx="69">
                  <c:v>0.1407731779749144</c:v>
                </c:pt>
                <c:pt idx="70">
                  <c:v>0.14381964643043316</c:v>
                </c:pt>
                <c:pt idx="71">
                  <c:v>0.1468728596251917</c:v>
                </c:pt>
                <c:pt idx="72">
                  <c:v>0.14993283998282025</c:v>
                </c:pt>
                <c:pt idx="73">
                  <c:v>0.15299961002646001</c:v>
                </c:pt>
                <c:pt idx="74">
                  <c:v>0.15607319237931092</c:v>
                </c:pt>
                <c:pt idx="75">
                  <c:v>0.15915360976519746</c:v>
                </c:pt>
                <c:pt idx="76">
                  <c:v>0.16224088500911965</c:v>
                </c:pt>
                <c:pt idx="77">
                  <c:v>0.16533504103782223</c:v>
                </c:pt>
                <c:pt idx="78">
                  <c:v>0.16843610088035585</c:v>
                </c:pt>
                <c:pt idx="79">
                  <c:v>0.17154408766865875</c:v>
                </c:pt>
                <c:pt idx="80">
                  <c:v>0.17465902463812225</c:v>
                </c:pt>
                <c:pt idx="81">
                  <c:v>0.17778093512817561</c:v>
                </c:pt>
                <c:pt idx="82">
                  <c:v>0.18090984258286316</c:v>
                </c:pt>
                <c:pt idx="83">
                  <c:v>0.1840457705514377</c:v>
                </c:pt>
                <c:pt idx="84">
                  <c:v>0.18718874268894925</c:v>
                </c:pt>
                <c:pt idx="85">
                  <c:v>0.19033878275683827</c:v>
                </c:pt>
                <c:pt idx="86">
                  <c:v>0.19349591462353227</c:v>
                </c:pt>
                <c:pt idx="87">
                  <c:v>0.19666016226505409</c:v>
                </c:pt>
                <c:pt idx="88">
                  <c:v>0.19983154976562773</c:v>
                </c:pt>
                <c:pt idx="89">
                  <c:v>0.20301010131828703</c:v>
                </c:pt>
                <c:pt idx="90">
                  <c:v>0.20619584122548867</c:v>
                </c:pt>
                <c:pt idx="91">
                  <c:v>0.20938879389973841</c:v>
                </c:pt>
                <c:pt idx="92">
                  <c:v>0.2125889838642093</c:v>
                </c:pt>
                <c:pt idx="93">
                  <c:v>0.21579643575337415</c:v>
                </c:pt>
                <c:pt idx="94">
                  <c:v>0.21901117431362935</c:v>
                </c:pt>
                <c:pt idx="95">
                  <c:v>0.22223322440394042</c:v>
                </c:pt>
                <c:pt idx="96">
                  <c:v>0.22546261099647735</c:v>
                </c:pt>
                <c:pt idx="97">
                  <c:v>0.22869935917726375</c:v>
                </c:pt>
                <c:pt idx="98">
                  <c:v>0.23194349414682269</c:v>
                </c:pt>
                <c:pt idx="99">
                  <c:v>0.23519504122082932</c:v>
                </c:pt>
                <c:pt idx="100">
                  <c:v>0.2384540258307756</c:v>
                </c:pt>
                <c:pt idx="101">
                  <c:v>0.24172047352462833</c:v>
                </c:pt>
                <c:pt idx="102">
                  <c:v>0.2449944099675013</c:v>
                </c:pt>
                <c:pt idx="103">
                  <c:v>0.24827586094231879</c:v>
                </c:pt>
                <c:pt idx="104">
                  <c:v>0.2515648523505023</c:v>
                </c:pt>
                <c:pt idx="105">
                  <c:v>0.25486141021264613</c:v>
                </c:pt>
                <c:pt idx="106">
                  <c:v>0.25816556066920837</c:v>
                </c:pt>
                <c:pt idx="107">
                  <c:v>0.26147732998119283</c:v>
                </c:pt>
                <c:pt idx="108">
                  <c:v>0.26479674453085539</c:v>
                </c:pt>
                <c:pt idx="109">
                  <c:v>0.26812383082239855</c:v>
                </c:pt>
                <c:pt idx="110">
                  <c:v>0.27145861548267847</c:v>
                </c:pt>
                <c:pt idx="111">
                  <c:v>0.2748011252619133</c:v>
                </c:pt>
                <c:pt idx="112">
                  <c:v>0.27815138703440229</c:v>
                </c:pt>
                <c:pt idx="113">
                  <c:v>0.28150942779924271</c:v>
                </c:pt>
                <c:pt idx="114">
                  <c:v>0.2848752746810575</c:v>
                </c:pt>
                <c:pt idx="115">
                  <c:v>0.28824895493072172</c:v>
                </c:pt>
                <c:pt idx="116">
                  <c:v>0.29163049592610335</c:v>
                </c:pt>
                <c:pt idx="117">
                  <c:v>0.29501992517280007</c:v>
                </c:pt>
                <c:pt idx="118">
                  <c:v>0.29841727030488779</c:v>
                </c:pt>
                <c:pt idx="119">
                  <c:v>0.30182255908566469</c:v>
                </c:pt>
                <c:pt idx="120">
                  <c:v>0.30523581940841987</c:v>
                </c:pt>
                <c:pt idx="121">
                  <c:v>0.30865707929718389</c:v>
                </c:pt>
                <c:pt idx="122">
                  <c:v>0.31208636690750097</c:v>
                </c:pt>
                <c:pt idx="123">
                  <c:v>0.31552371052719885</c:v>
                </c:pt>
                <c:pt idx="124">
                  <c:v>0.31896913857716896</c:v>
                </c:pt>
                <c:pt idx="125">
                  <c:v>0.32242267961214882</c:v>
                </c:pt>
                <c:pt idx="126">
                  <c:v>0.32588436232151163</c:v>
                </c:pt>
                <c:pt idx="127">
                  <c:v>0.32935421553005512</c:v>
                </c:pt>
                <c:pt idx="128">
                  <c:v>0.33283226819881251</c:v>
                </c:pt>
                <c:pt idx="129">
                  <c:v>0.33631854942584849</c:v>
                </c:pt>
                <c:pt idx="130">
                  <c:v>0.33981308844707525</c:v>
                </c:pt>
                <c:pt idx="131">
                  <c:v>0.34331591463706923</c:v>
                </c:pt>
                <c:pt idx="132">
                  <c:v>0.34682705750989135</c:v>
                </c:pt>
                <c:pt idx="133">
                  <c:v>0.35034654671992088</c:v>
                </c:pt>
                <c:pt idx="134">
                  <c:v>0.35387441206268638</c:v>
                </c:pt>
                <c:pt idx="135">
                  <c:v>0.35741068347571009</c:v>
                </c:pt>
                <c:pt idx="136">
                  <c:v>0.36095539103934654</c:v>
                </c:pt>
                <c:pt idx="137">
                  <c:v>0.36450856497764861</c:v>
                </c:pt>
                <c:pt idx="138">
                  <c:v>0.36807023565921532</c:v>
                </c:pt>
                <c:pt idx="139">
                  <c:v>0.37164043359806387</c:v>
                </c:pt>
                <c:pt idx="140">
                  <c:v>0.37521918945449223</c:v>
                </c:pt>
                <c:pt idx="141">
                  <c:v>0.37880653403597031</c:v>
                </c:pt>
                <c:pt idx="142">
                  <c:v>0.38240249829801237</c:v>
                </c:pt>
                <c:pt idx="143">
                  <c:v>0.38600711334507409</c:v>
                </c:pt>
                <c:pt idx="144">
                  <c:v>0.38962041043144219</c:v>
                </c:pt>
                <c:pt idx="145">
                  <c:v>0.39324242096214623</c:v>
                </c:pt>
                <c:pt idx="146">
                  <c:v>0.39687317649386578</c:v>
                </c:pt>
                <c:pt idx="147">
                  <c:v>0.40051270873584477</c:v>
                </c:pt>
                <c:pt idx="148">
                  <c:v>0.40416104955081178</c:v>
                </c:pt>
                <c:pt idx="149">
                  <c:v>0.40781823095591746</c:v>
                </c:pt>
                <c:pt idx="150">
                  <c:v>0.41148428512366841</c:v>
                </c:pt>
                <c:pt idx="151">
                  <c:v>0.415159244382869</c:v>
                </c:pt>
                <c:pt idx="152">
                  <c:v>0.41884314121956773</c:v>
                </c:pt>
                <c:pt idx="153">
                  <c:v>0.42253600827802401</c:v>
                </c:pt>
                <c:pt idx="154">
                  <c:v>0.42623787836166521</c:v>
                </c:pt>
                <c:pt idx="155">
                  <c:v>0.42994878443406381</c:v>
                </c:pt>
                <c:pt idx="156">
                  <c:v>0.43366875961990531</c:v>
                </c:pt>
                <c:pt idx="157">
                  <c:v>0.43739783720598585</c:v>
                </c:pt>
                <c:pt idx="158">
                  <c:v>0.44113605064219785</c:v>
                </c:pt>
                <c:pt idx="159">
                  <c:v>0.44488343354253629</c:v>
                </c:pt>
                <c:pt idx="160">
                  <c:v>0.4486400196860944</c:v>
                </c:pt>
                <c:pt idx="161">
                  <c:v>0.45240584301809245</c:v>
                </c:pt>
                <c:pt idx="162">
                  <c:v>0.45618093765089285</c:v>
                </c:pt>
                <c:pt idx="163">
                  <c:v>0.45996533786502986</c:v>
                </c:pt>
                <c:pt idx="164">
                  <c:v>0.46375907811025385</c:v>
                </c:pt>
                <c:pt idx="165">
                  <c:v>0.46756219300656321</c:v>
                </c:pt>
                <c:pt idx="166">
                  <c:v>0.47137471734527225</c:v>
                </c:pt>
                <c:pt idx="167">
                  <c:v>0.4751966860900636</c:v>
                </c:pt>
                <c:pt idx="168">
                  <c:v>0.4790281343780628</c:v>
                </c:pt>
                <c:pt idx="169">
                  <c:v>0.48286909752090357</c:v>
                </c:pt>
                <c:pt idx="170">
                  <c:v>0.48671961100582734</c:v>
                </c:pt>
                <c:pt idx="171">
                  <c:v>0.49057971049676669</c:v>
                </c:pt>
                <c:pt idx="172">
                  <c:v>0.49444943183545087</c:v>
                </c:pt>
                <c:pt idx="173">
                  <c:v>0.49832881104250976</c:v>
                </c:pt>
                <c:pt idx="174">
                  <c:v>0.50221788431859837</c:v>
                </c:pt>
                <c:pt idx="175">
                  <c:v>0.50611668804551835</c:v>
                </c:pt>
                <c:pt idx="176">
                  <c:v>0.51002525878735516</c:v>
                </c:pt>
                <c:pt idx="177">
                  <c:v>0.51394363329161585</c:v>
                </c:pt>
                <c:pt idx="178">
                  <c:v>0.51787184849038848</c:v>
                </c:pt>
                <c:pt idx="179">
                  <c:v>0.52180994150149695</c:v>
                </c:pt>
                <c:pt idx="180">
                  <c:v>0.52575794962967382</c:v>
                </c:pt>
                <c:pt idx="181">
                  <c:v>0.52971591036772925</c:v>
                </c:pt>
                <c:pt idx="182">
                  <c:v>0.53368386139775281</c:v>
                </c:pt>
                <c:pt idx="183">
                  <c:v>0.53766184059229749</c:v>
                </c:pt>
                <c:pt idx="184">
                  <c:v>0.5416498860155905</c:v>
                </c:pt>
                <c:pt idx="185">
                  <c:v>0.54564803592473854</c:v>
                </c:pt>
                <c:pt idx="186">
                  <c:v>0.54965632877096671</c:v>
                </c:pt>
                <c:pt idx="187">
                  <c:v>0.5536748032008374</c:v>
                </c:pt>
                <c:pt idx="188">
                  <c:v>0.5577034980575003</c:v>
                </c:pt>
                <c:pt idx="189">
                  <c:v>0.56174245238193388</c:v>
                </c:pt>
                <c:pt idx="190">
                  <c:v>0.56579170541422197</c:v>
                </c:pt>
                <c:pt idx="191">
                  <c:v>0.56985129659481171</c:v>
                </c:pt>
                <c:pt idx="192">
                  <c:v>0.5739212655658017</c:v>
                </c:pt>
                <c:pt idx="193">
                  <c:v>0.57800165217222255</c:v>
                </c:pt>
                <c:pt idx="194">
                  <c:v>0.58209249646334904</c:v>
                </c:pt>
                <c:pt idx="195">
                  <c:v>0.58619383869400576</c:v>
                </c:pt>
                <c:pt idx="196">
                  <c:v>0.5903057193258846</c:v>
                </c:pt>
                <c:pt idx="197">
                  <c:v>0.59442817902888034</c:v>
                </c:pt>
                <c:pt idx="198">
                  <c:v>0.59856125868242238</c:v>
                </c:pt>
                <c:pt idx="199">
                  <c:v>0.60270499937683775</c:v>
                </c:pt>
                <c:pt idx="200">
                  <c:v>0.60685944241470824</c:v>
                </c:pt>
                <c:pt idx="201">
                  <c:v>0.61102462931224188</c:v>
                </c:pt>
                <c:pt idx="202">
                  <c:v>0.61520060180064851</c:v>
                </c:pt>
                <c:pt idx="203">
                  <c:v>0.61938740182755037</c:v>
                </c:pt>
                <c:pt idx="204">
                  <c:v>0.62358507155837295</c:v>
                </c:pt>
                <c:pt idx="205">
                  <c:v>0.62779365337776727</c:v>
                </c:pt>
                <c:pt idx="206">
                  <c:v>0.63201318989102739</c:v>
                </c:pt>
                <c:pt idx="207">
                  <c:v>0.63624372392554029</c:v>
                </c:pt>
                <c:pt idx="208">
                  <c:v>0.6404852985322298</c:v>
                </c:pt>
                <c:pt idx="209">
                  <c:v>0.64473795698701586</c:v>
                </c:pt>
                <c:pt idx="210">
                  <c:v>0.64900174279228096</c:v>
                </c:pt>
                <c:pt idx="211">
                  <c:v>0.65327669967836566</c:v>
                </c:pt>
                <c:pt idx="212">
                  <c:v>0.65756287160505511</c:v>
                </c:pt>
                <c:pt idx="213">
                  <c:v>0.66186030276309227</c:v>
                </c:pt>
                <c:pt idx="214">
                  <c:v>0.66616903757568247</c:v>
                </c:pt>
                <c:pt idx="215">
                  <c:v>0.67048912070004296</c:v>
                </c:pt>
                <c:pt idx="216">
                  <c:v>0.6748205970289336</c:v>
                </c:pt>
                <c:pt idx="217">
                  <c:v>0.67916351169221723</c:v>
                </c:pt>
                <c:pt idx="218">
                  <c:v>0.68351791005841966</c:v>
                </c:pt>
                <c:pt idx="219">
                  <c:v>0.68788383773632011</c:v>
                </c:pt>
                <c:pt idx="220">
                  <c:v>0.69226134057653543</c:v>
                </c:pt>
                <c:pt idx="221">
                  <c:v>0.69665046467313307</c:v>
                </c:pt>
                <c:pt idx="222">
                  <c:v>0.70105125636523447</c:v>
                </c:pt>
                <c:pt idx="223">
                  <c:v>0.70546376223866236</c:v>
                </c:pt>
                <c:pt idx="224">
                  <c:v>0.70988802912757643</c:v>
                </c:pt>
                <c:pt idx="225">
                  <c:v>0.7143241041161299</c:v>
                </c:pt>
                <c:pt idx="226">
                  <c:v>0.71877203454014638</c:v>
                </c:pt>
                <c:pt idx="227">
                  <c:v>0.72323186798878836</c:v>
                </c:pt>
                <c:pt idx="228">
                  <c:v>0.7277036523062731</c:v>
                </c:pt>
                <c:pt idx="229">
                  <c:v>0.73218743559357191</c:v>
                </c:pt>
                <c:pt idx="230">
                  <c:v>0.73668326621014257</c:v>
                </c:pt>
                <c:pt idx="231">
                  <c:v>0.74119119277565304</c:v>
                </c:pt>
                <c:pt idx="232">
                  <c:v>0.74571126417175326</c:v>
                </c:pt>
                <c:pt idx="233">
                  <c:v>0.75024352954383056</c:v>
                </c:pt>
                <c:pt idx="234">
                  <c:v>0.75478803830279517</c:v>
                </c:pt>
                <c:pt idx="235">
                  <c:v>0.75934484012686754</c:v>
                </c:pt>
                <c:pt idx="236">
                  <c:v>0.76391398496340202</c:v>
                </c:pt>
                <c:pt idx="237">
                  <c:v>0.76849552303070201</c:v>
                </c:pt>
                <c:pt idx="238">
                  <c:v>0.77308950481986483</c:v>
                </c:pt>
                <c:pt idx="239">
                  <c:v>0.77769598109662796</c:v>
                </c:pt>
                <c:pt idx="240">
                  <c:v>0.78231500290325162</c:v>
                </c:pt>
                <c:pt idx="241">
                  <c:v>0.78694662156039541</c:v>
                </c:pt>
                <c:pt idx="242">
                  <c:v>0.79159088866902438</c:v>
                </c:pt>
                <c:pt idx="243">
                  <c:v>0.79624785611231319</c:v>
                </c:pt>
                <c:pt idx="244">
                  <c:v>0.80091757605759739</c:v>
                </c:pt>
                <c:pt idx="245">
                  <c:v>0.8056001009583067</c:v>
                </c:pt>
                <c:pt idx="246">
                  <c:v>0.81029548355593684</c:v>
                </c:pt>
                <c:pt idx="247">
                  <c:v>0.81500377688201686</c:v>
                </c:pt>
                <c:pt idx="248">
                  <c:v>0.81972503426012666</c:v>
                </c:pt>
                <c:pt idx="249">
                  <c:v>0.82445930930789291</c:v>
                </c:pt>
                <c:pt idx="250">
                  <c:v>0.82920665593902843</c:v>
                </c:pt>
                <c:pt idx="251">
                  <c:v>0.83396712836536613</c:v>
                </c:pt>
                <c:pt idx="252">
                  <c:v>0.83874078109893879</c:v>
                </c:pt>
                <c:pt idx="253">
                  <c:v>0.84352766895405218</c:v>
                </c:pt>
                <c:pt idx="254">
                  <c:v>0.84832784704938069</c:v>
                </c:pt>
                <c:pt idx="255">
                  <c:v>0.85314137081008923</c:v>
                </c:pt>
                <c:pt idx="256">
                  <c:v>0.85796829596995294</c:v>
                </c:pt>
                <c:pt idx="257">
                  <c:v>0.86280867857352928</c:v>
                </c:pt>
                <c:pt idx="258">
                  <c:v>0.86766257497831301</c:v>
                </c:pt>
                <c:pt idx="259">
                  <c:v>0.87253004185691896</c:v>
                </c:pt>
                <c:pt idx="260">
                  <c:v>0.87741113619930333</c:v>
                </c:pt>
                <c:pt idx="261">
                  <c:v>0.88230591531497626</c:v>
                </c:pt>
                <c:pt idx="262">
                  <c:v>0.88721443683525003</c:v>
                </c:pt>
                <c:pt idx="263">
                  <c:v>0.89213675871550002</c:v>
                </c:pt>
                <c:pt idx="264">
                  <c:v>0.89707293923743525</c:v>
                </c:pt>
                <c:pt idx="265">
                  <c:v>0.90202303701141962</c:v>
                </c:pt>
                <c:pt idx="266">
                  <c:v>0.90698711097877516</c:v>
                </c:pt>
                <c:pt idx="267">
                  <c:v>0.91196522041412953</c:v>
                </c:pt>
                <c:pt idx="268">
                  <c:v>0.916957424927763</c:v>
                </c:pt>
                <c:pt idx="269">
                  <c:v>0.92196378446800564</c:v>
                </c:pt>
                <c:pt idx="270">
                  <c:v>0.92698435932362766</c:v>
                </c:pt>
                <c:pt idx="271">
                  <c:v>0.93201921012626099</c:v>
                </c:pt>
                <c:pt idx="272">
                  <c:v>0.93706839785282958</c:v>
                </c:pt>
                <c:pt idx="273">
                  <c:v>0.94213198382803121</c:v>
                </c:pt>
                <c:pt idx="274">
                  <c:v>0.94721002972680524</c:v>
                </c:pt>
                <c:pt idx="275">
                  <c:v>0.95230259757684677</c:v>
                </c:pt>
                <c:pt idx="276">
                  <c:v>0.95740974976111415</c:v>
                </c:pt>
                <c:pt idx="277">
                  <c:v>0.96253154902039961</c:v>
                </c:pt>
                <c:pt idx="278">
                  <c:v>0.96766805845588411</c:v>
                </c:pt>
                <c:pt idx="279">
                  <c:v>0.97281934153173444</c:v>
                </c:pt>
                <c:pt idx="280">
                  <c:v>0.97798546207770709</c:v>
                </c:pt>
                <c:pt idx="281">
                  <c:v>0.9831664842918002</c:v>
                </c:pt>
                <c:pt idx="282">
                  <c:v>0.98836247274290134</c:v>
                </c:pt>
                <c:pt idx="283">
                  <c:v>0.99357349237347969</c:v>
                </c:pt>
                <c:pt idx="284">
                  <c:v>0.99879960850227212</c:v>
                </c:pt>
                <c:pt idx="285">
                  <c:v>1.0040408868270367</c:v>
                </c:pt>
                <c:pt idx="286">
                  <c:v>1.0092973934272917</c:v>
                </c:pt>
                <c:pt idx="287">
                  <c:v>1.0145691947670985</c:v>
                </c:pt>
                <c:pt idx="288">
                  <c:v>1.019856357697851</c:v>
                </c:pt>
                <c:pt idx="289">
                  <c:v>1.0251589494611191</c:v>
                </c:pt>
                <c:pt idx="290">
                  <c:v>1.0304770376914878</c:v>
                </c:pt>
                <c:pt idx="291">
                  <c:v>1.0358106904194357</c:v>
                </c:pt>
                <c:pt idx="292">
                  <c:v>1.0411599760742387</c:v>
                </c:pt>
                <c:pt idx="293">
                  <c:v>1.0465249634868845</c:v>
                </c:pt>
                <c:pt idx="294">
                  <c:v>1.051905721893043</c:v>
                </c:pt>
                <c:pt idx="295">
                  <c:v>1.0573023209360328</c:v>
                </c:pt>
                <c:pt idx="296">
                  <c:v>1.0627148306698324</c:v>
                </c:pt>
                <c:pt idx="297">
                  <c:v>1.0681433215620952</c:v>
                </c:pt>
                <c:pt idx="298">
                  <c:v>1.0735878644972341</c:v>
                </c:pt>
                <c:pt idx="299">
                  <c:v>1.0790485307794873</c:v>
                </c:pt>
                <c:pt idx="300">
                  <c:v>1.08452539213604</c:v>
                </c:pt>
                <c:pt idx="301">
                  <c:v>1.0900185207201532</c:v>
                </c:pt>
                <c:pt idx="302">
                  <c:v>1.0955279891143495</c:v>
                </c:pt>
                <c:pt idx="303">
                  <c:v>1.1010538703335979</c:v>
                </c:pt>
                <c:pt idx="304">
                  <c:v>1.1065962378285477</c:v>
                </c:pt>
                <c:pt idx="305">
                  <c:v>1.1121551654887645</c:v>
                </c:pt>
                <c:pt idx="306">
                  <c:v>1.1177307276460409</c:v>
                </c:pt>
                <c:pt idx="307">
                  <c:v>1.1233229990776912</c:v>
                </c:pt>
                <c:pt idx="308">
                  <c:v>1.1289320550099025</c:v>
                </c:pt>
                <c:pt idx="309">
                  <c:v>1.1345579711210918</c:v>
                </c:pt>
                <c:pt idx="310">
                  <c:v>1.1402008235453378</c:v>
                </c:pt>
                <c:pt idx="311">
                  <c:v>1.1458606888757923</c:v>
                </c:pt>
                <c:pt idx="312">
                  <c:v>1.151537644168158</c:v>
                </c:pt>
                <c:pt idx="313">
                  <c:v>1.1572317669441692</c:v>
                </c:pt>
                <c:pt idx="314">
                  <c:v>1.1629431351951418</c:v>
                </c:pt>
                <c:pt idx="315">
                  <c:v>1.1686718273855239</c:v>
                </c:pt>
                <c:pt idx="316">
                  <c:v>1.1744179224564897</c:v>
                </c:pt>
                <c:pt idx="317">
                  <c:v>1.1801814998295548</c:v>
                </c:pt>
                <c:pt idx="318">
                  <c:v>1.1859626394102569</c:v>
                </c:pt>
                <c:pt idx="319">
                  <c:v>1.1917614215918351</c:v>
                </c:pt>
                <c:pt idx="320">
                  <c:v>1.1975779272589571</c:v>
                </c:pt>
                <c:pt idx="321">
                  <c:v>1.203412237791486</c:v>
                </c:pt>
                <c:pt idx="322">
                  <c:v>1.2092644350682589</c:v>
                </c:pt>
                <c:pt idx="323">
                  <c:v>1.2151346014709417</c:v>
                </c:pt>
                <c:pt idx="324">
                  <c:v>1.2210228198878801</c:v>
                </c:pt>
                <c:pt idx="325">
                  <c:v>1.2269291737180068</c:v>
                </c:pt>
                <c:pt idx="326">
                  <c:v>1.2328537468747616</c:v>
                </c:pt>
                <c:pt idx="327">
                  <c:v>1.2387966237900943</c:v>
                </c:pt>
                <c:pt idx="328">
                  <c:v>1.2447578894184566</c:v>
                </c:pt>
                <c:pt idx="329">
                  <c:v>1.2507376292408572</c:v>
                </c:pt>
                <c:pt idx="330">
                  <c:v>1.2567359292689335</c:v>
                </c:pt>
                <c:pt idx="331">
                  <c:v>1.2627528760490989</c:v>
                </c:pt>
                <c:pt idx="332">
                  <c:v>1.2687885566666892</c:v>
                </c:pt>
                <c:pt idx="333">
                  <c:v>1.2748430587501747</c:v>
                </c:pt>
                <c:pt idx="334">
                  <c:v>1.2809164704753782</c:v>
                </c:pt>
                <c:pt idx="335">
                  <c:v>1.287008880569787</c:v>
                </c:pt>
                <c:pt idx="336">
                  <c:v>1.2931203783168534</c:v>
                </c:pt>
                <c:pt idx="337">
                  <c:v>1.2992510535603681</c:v>
                </c:pt>
                <c:pt idx="338">
                  <c:v>1.3054009967088389</c:v>
                </c:pt>
                <c:pt idx="339">
                  <c:v>1.3115702987399687</c:v>
                </c:pt>
                <c:pt idx="340">
                  <c:v>1.3177590512051192</c:v>
                </c:pt>
                <c:pt idx="341">
                  <c:v>1.323967346233851</c:v>
                </c:pt>
                <c:pt idx="342">
                  <c:v>1.3301952765384761</c:v>
                </c:pt>
                <c:pt idx="343">
                  <c:v>1.3364429354187004</c:v>
                </c:pt>
                <c:pt idx="344">
                  <c:v>1.3427104167662638</c:v>
                </c:pt>
                <c:pt idx="345">
                  <c:v>1.3489978150696564</c:v>
                </c:pt>
                <c:pt idx="346">
                  <c:v>1.3553052254188431</c:v>
                </c:pt>
                <c:pt idx="347">
                  <c:v>1.3616327435100886</c:v>
                </c:pt>
                <c:pt idx="348">
                  <c:v>1.3679804656507781</c:v>
                </c:pt>
                <c:pt idx="349">
                  <c:v>1.3743484887643074</c:v>
                </c:pt>
                <c:pt idx="350">
                  <c:v>1.3807369103950236</c:v>
                </c:pt>
                <c:pt idx="351">
                  <c:v>1.387145828713181</c:v>
                </c:pt>
                <c:pt idx="352">
                  <c:v>1.3935753425200035</c:v>
                </c:pt>
                <c:pt idx="353">
                  <c:v>1.40002555125274</c:v>
                </c:pt>
                <c:pt idx="354">
                  <c:v>1.4064965549898032</c:v>
                </c:pt>
                <c:pt idx="355">
                  <c:v>1.4129884544559213</c:v>
                </c:pt>
                <c:pt idx="356">
                  <c:v>1.4195013510273979</c:v>
                </c:pt>
                <c:pt idx="357">
                  <c:v>1.4260353467373674</c:v>
                </c:pt>
                <c:pt idx="358">
                  <c:v>1.4325905442811331</c:v>
                </c:pt>
                <c:pt idx="359">
                  <c:v>1.439167047021529</c:v>
                </c:pt>
                <c:pt idx="360">
                  <c:v>1.4457649589943808</c:v>
                </c:pt>
                <c:pt idx="361">
                  <c:v>1.4523843849139726</c:v>
                </c:pt>
                <c:pt idx="362">
                  <c:v>1.4590254301785974</c:v>
                </c:pt>
                <c:pt idx="363">
                  <c:v>1.4656882008761283</c:v>
                </c:pt>
                <c:pt idx="364">
                  <c:v>1.4723728037897037</c:v>
                </c:pt>
                <c:pt idx="365">
                  <c:v>1.4790793464034049</c:v>
                </c:pt>
                <c:pt idx="366">
                  <c:v>1.4858079369080317</c:v>
                </c:pt>
                <c:pt idx="367">
                  <c:v>1.4925586842068976</c:v>
                </c:pt>
                <c:pt idx="368">
                  <c:v>1.499331697921737</c:v>
                </c:pt>
                <c:pt idx="369">
                  <c:v>1.5061270883986204</c:v>
                </c:pt>
                <c:pt idx="370">
                  <c:v>1.512944966713953</c:v>
                </c:pt>
                <c:pt idx="371">
                  <c:v>1.5197854446805081</c:v>
                </c:pt>
                <c:pt idx="372">
                  <c:v>1.5266486348535719</c:v>
                </c:pt>
                <c:pt idx="373">
                  <c:v>1.5335346505370955</c:v>
                </c:pt>
                <c:pt idx="374">
                  <c:v>1.5404436057899404</c:v>
                </c:pt>
                <c:pt idx="375">
                  <c:v>1.5473756154321532</c:v>
                </c:pt>
                <c:pt idx="376">
                  <c:v>1.5543307950513614</c:v>
                </c:pt>
                <c:pt idx="377">
                  <c:v>1.5613092610091732</c:v>
                </c:pt>
                <c:pt idx="378">
                  <c:v>1.5683111304476771</c:v>
                </c:pt>
                <c:pt idx="379">
                  <c:v>1.5753365212959964</c:v>
                </c:pt>
                <c:pt idx="380">
                  <c:v>1.5823855522768904</c:v>
                </c:pt>
                <c:pt idx="381">
                  <c:v>1.5894583429134768</c:v>
                </c:pt>
                <c:pt idx="382">
                  <c:v>1.5965550135359692</c:v>
                </c:pt>
                <c:pt idx="383">
                  <c:v>1.603675685288483</c:v>
                </c:pt>
                <c:pt idx="384">
                  <c:v>1.6108204801359645</c:v>
                </c:pt>
                <c:pt idx="385">
                  <c:v>1.6179895208711312</c:v>
                </c:pt>
                <c:pt idx="386">
                  <c:v>1.6251829311215136</c:v>
                </c:pt>
                <c:pt idx="387">
                  <c:v>1.6324008353565638</c:v>
                </c:pt>
                <c:pt idx="388">
                  <c:v>1.6396433588948138</c:v>
                </c:pt>
                <c:pt idx="389">
                  <c:v>1.6469106279111656</c:v>
                </c:pt>
                <c:pt idx="390">
                  <c:v>1.6542027694441903</c:v>
                </c:pt>
                <c:pt idx="391">
                  <c:v>1.661519911403545</c:v>
                </c:pt>
                <c:pt idx="392">
                  <c:v>1.6688621825774268</c:v>
                </c:pt>
                <c:pt idx="393">
                  <c:v>1.6762297126401677</c:v>
                </c:pt>
                <c:pt idx="394">
                  <c:v>1.6836226321598393</c:v>
                </c:pt>
                <c:pt idx="395">
                  <c:v>1.6910410726059852</c:v>
                </c:pt>
                <c:pt idx="396">
                  <c:v>1.698485166357383</c:v>
                </c:pt>
                <c:pt idx="397">
                  <c:v>1.7059550467099593</c:v>
                </c:pt>
                <c:pt idx="398">
                  <c:v>1.7134508478847195</c:v>
                </c:pt>
                <c:pt idx="399">
                  <c:v>1.7209727050358019</c:v>
                </c:pt>
                <c:pt idx="400">
                  <c:v>1.7285207542585723</c:v>
                </c:pt>
                <c:pt idx="401">
                  <c:v>1.7360951325978717</c:v>
                </c:pt>
                <c:pt idx="402">
                  <c:v>1.7436959780562871</c:v>
                </c:pt>
                <c:pt idx="403">
                  <c:v>1.7513234296025399</c:v>
                </c:pt>
                <c:pt idx="404">
                  <c:v>1.7589776271799384</c:v>
                </c:pt>
                <c:pt idx="405">
                  <c:v>1.7666587117149659</c:v>
                </c:pt>
                <c:pt idx="406">
                  <c:v>1.7743668251259102</c:v>
                </c:pt>
                <c:pt idx="407">
                  <c:v>1.7821021103316139</c:v>
                </c:pt>
                <c:pt idx="408">
                  <c:v>1.7898647112602846</c:v>
                </c:pt>
                <c:pt idx="409">
                  <c:v>1.7976547728584575</c:v>
                </c:pt>
                <c:pt idx="410">
                  <c:v>1.8054724410999927</c:v>
                </c:pt>
                <c:pt idx="411">
                  <c:v>1.8133178629952074</c:v>
                </c:pt>
                <c:pt idx="412">
                  <c:v>1.821191186600061</c:v>
                </c:pt>
                <c:pt idx="413">
                  <c:v>1.8290925610255115</c:v>
                </c:pt>
                <c:pt idx="414">
                  <c:v>1.8370221364469042</c:v>
                </c:pt>
                <c:pt idx="415">
                  <c:v>1.8449800641134861</c:v>
                </c:pt>
                <c:pt idx="416">
                  <c:v>1.8529664963580377</c:v>
                </c:pt>
                <c:pt idx="417">
                  <c:v>1.8609815866065571</c:v>
                </c:pt>
                <c:pt idx="418">
                  <c:v>1.8690254893881331</c:v>
                </c:pt>
                <c:pt idx="419">
                  <c:v>1.8770983603448441</c:v>
                </c:pt>
                <c:pt idx="420">
                  <c:v>1.8852003562418149</c:v>
                </c:pt>
                <c:pt idx="421">
                  <c:v>1.8933316349773301</c:v>
                </c:pt>
                <c:pt idx="422">
                  <c:v>1.9014923555931418</c:v>
                </c:pt>
                <c:pt idx="423">
                  <c:v>1.9096826782848031</c:v>
                </c:pt>
                <c:pt idx="424">
                  <c:v>1.9179027644121678</c:v>
                </c:pt>
                <c:pt idx="425">
                  <c:v>1.9261527765099615</c:v>
                </c:pt>
                <c:pt idx="426">
                  <c:v>1.9344328782985312</c:v>
                </c:pt>
                <c:pt idx="427">
                  <c:v>1.9427432346946518</c:v>
                </c:pt>
                <c:pt idx="428">
                  <c:v>1.951084011822487</c:v>
                </c:pt>
                <c:pt idx="429">
                  <c:v>1.9594553770246315</c:v>
                </c:pt>
                <c:pt idx="430">
                  <c:v>1.9678574988733435</c:v>
                </c:pt>
                <c:pt idx="431">
                  <c:v>1.9762905471818355</c:v>
                </c:pt>
                <c:pt idx="432">
                  <c:v>1.9847546930157247</c:v>
                </c:pt>
                <c:pt idx="433">
                  <c:v>1.99325010870457</c:v>
                </c:pt>
                <c:pt idx="434">
                  <c:v>2.0017769678536195</c:v>
                </c:pt>
                <c:pt idx="435">
                  <c:v>2.0103354453555973</c:v>
                </c:pt>
                <c:pt idx="436">
                  <c:v>2.0189257174026807</c:v>
                </c:pt>
                <c:pt idx="437">
                  <c:v>2.0275479614985605</c:v>
                </c:pt>
                <c:pt idx="438">
                  <c:v>2.0362023564707106</c:v>
                </c:pt>
                <c:pt idx="439">
                  <c:v>2.0448890824827259</c:v>
                </c:pt>
                <c:pt idx="440">
                  <c:v>2.0536083210468337</c:v>
                </c:pt>
                <c:pt idx="441">
                  <c:v>2.0623602550365092</c:v>
                </c:pt>
                <c:pt idx="442">
                  <c:v>2.0711450686993054</c:v>
                </c:pt>
                <c:pt idx="443">
                  <c:v>2.079962947669753</c:v>
                </c:pt>
                <c:pt idx="444">
                  <c:v>2.0888140789824443</c:v>
                </c:pt>
                <c:pt idx="445">
                  <c:v>2.0976986510852629</c:v>
                </c:pt>
                <c:pt idx="446">
                  <c:v>2.106616853852727</c:v>
                </c:pt>
                <c:pt idx="447">
                  <c:v>2.115568878599567</c:v>
                </c:pt>
                <c:pt idx="448">
                  <c:v>2.1245549180943741</c:v>
                </c:pt>
                <c:pt idx="449">
                  <c:v>2.1335751665734248</c:v>
                </c:pt>
                <c:pt idx="450">
                  <c:v>2.142629819754712</c:v>
                </c:pt>
                <c:pt idx="451">
                  <c:v>2.1517190748520774</c:v>
                </c:pt>
                <c:pt idx="452">
                  <c:v>2.1608431305895333</c:v>
                </c:pt>
                <c:pt idx="453">
                  <c:v>2.1700021872157551</c:v>
                </c:pt>
                <c:pt idx="454">
                  <c:v>2.1791964465186973</c:v>
                </c:pt>
                <c:pt idx="455">
                  <c:v>2.1884261118404633</c:v>
                </c:pt>
                <c:pt idx="456">
                  <c:v>2.1976913880922635</c:v>
                </c:pt>
                <c:pt idx="457">
                  <c:v>2.2069924817695949</c:v>
                </c:pt>
                <c:pt idx="458">
                  <c:v>2.2163296009675508</c:v>
                </c:pt>
                <c:pt idx="459">
                  <c:v>2.2257029553963878</c:v>
                </c:pt>
                <c:pt idx="460">
                  <c:v>2.2351127563971924</c:v>
                </c:pt>
                <c:pt idx="461">
                  <c:v>2.2445592169577879</c:v>
                </c:pt>
                <c:pt idx="462">
                  <c:v>2.2540425517287614</c:v>
                </c:pt>
                <c:pt idx="463">
                  <c:v>2.2635629770397792</c:v>
                </c:pt>
                <c:pt idx="464">
                  <c:v>2.2731207109159999</c:v>
                </c:pt>
                <c:pt idx="465">
                  <c:v>2.2827159730947395</c:v>
                </c:pt>
                <c:pt idx="466">
                  <c:v>2.2923489850422665</c:v>
                </c:pt>
                <c:pt idx="467">
                  <c:v>2.3020199699709076</c:v>
                </c:pt>
                <c:pt idx="468">
                  <c:v>2.3117291528562385</c:v>
                </c:pt>
                <c:pt idx="469">
                  <c:v>2.3214767604545603</c:v>
                </c:pt>
                <c:pt idx="470">
                  <c:v>2.3312630213205057</c:v>
                </c:pt>
                <c:pt idx="471">
                  <c:v>2.3410881658249649</c:v>
                </c:pt>
                <c:pt idx="472">
                  <c:v>2.3509524261731216</c:v>
                </c:pt>
                <c:pt idx="473">
                  <c:v>2.3608560364227578</c:v>
                </c:pt>
                <c:pt idx="474">
                  <c:v>2.3707992325027738</c:v>
                </c:pt>
                <c:pt idx="475">
                  <c:v>2.3807822522318882</c:v>
                </c:pt>
                <c:pt idx="476">
                  <c:v>2.3908053353376517</c:v>
                </c:pt>
                <c:pt idx="477">
                  <c:v>2.4008687234756105</c:v>
                </c:pt>
                <c:pt idx="478">
                  <c:v>2.4109726602486976</c:v>
                </c:pt>
                <c:pt idx="479">
                  <c:v>2.4211173912269501</c:v>
                </c:pt>
                <c:pt idx="480">
                  <c:v>2.4313031639673599</c:v>
                </c:pt>
                <c:pt idx="481">
                  <c:v>2.4415302280340256</c:v>
                </c:pt>
                <c:pt idx="482">
                  <c:v>2.451798835018542</c:v>
                </c:pt>
                <c:pt idx="483">
                  <c:v>2.4621092385605921</c:v>
                </c:pt>
                <c:pt idx="484">
                  <c:v>2.4724616943688948</c:v>
                </c:pt>
                <c:pt idx="485">
                  <c:v>2.4828564602422953</c:v>
                </c:pt>
                <c:pt idx="486">
                  <c:v>2.4932937960911961</c:v>
                </c:pt>
                <c:pt idx="487">
                  <c:v>2.5037739639591692</c:v>
                </c:pt>
                <c:pt idx="488">
                  <c:v>2.5142972280449563</c:v>
                </c:pt>
                <c:pt idx="489">
                  <c:v>2.524863854724622</c:v>
                </c:pt>
                <c:pt idx="490">
                  <c:v>2.5354741125740561</c:v>
                </c:pt>
                <c:pt idx="491">
                  <c:v>2.546128272391682</c:v>
                </c:pt>
                <c:pt idx="492">
                  <c:v>2.5568266072215655</c:v>
                </c:pt>
                <c:pt idx="493">
                  <c:v>2.5675693923766891</c:v>
                </c:pt>
                <c:pt idx="494">
                  <c:v>2.578356905462599</c:v>
                </c:pt>
                <c:pt idx="495">
                  <c:v>2.5891894264012669</c:v>
                </c:pt>
                <c:pt idx="496">
                  <c:v>2.6000672374553742</c:v>
                </c:pt>
                <c:pt idx="497">
                  <c:v>2.6109906232527798</c:v>
                </c:pt>
                <c:pt idx="498">
                  <c:v>2.6219598708113705</c:v>
                </c:pt>
                <c:pt idx="499">
                  <c:v>2.6329752695641564</c:v>
                </c:pt>
                <c:pt idx="500">
                  <c:v>2.6440371113847894</c:v>
                </c:pt>
                <c:pt idx="501">
                  <c:v>2.6551456906133057</c:v>
                </c:pt>
                <c:pt idx="502">
                  <c:v>2.6663013040822516</c:v>
                </c:pt>
                <c:pt idx="503">
                  <c:v>2.6775042511430747</c:v>
                </c:pt>
                <c:pt idx="504">
                  <c:v>2.6887548336929727</c:v>
                </c:pt>
                <c:pt idx="505">
                  <c:v>2.7000533562019671</c:v>
                </c:pt>
                <c:pt idx="506">
                  <c:v>2.7114001257403895</c:v>
                </c:pt>
                <c:pt idx="507">
                  <c:v>2.7227954520066557</c:v>
                </c:pt>
                <c:pt idx="508">
                  <c:v>2.7342396473555115</c:v>
                </c:pt>
                <c:pt idx="509">
                  <c:v>2.745733026826529</c:v>
                </c:pt>
                <c:pt idx="510">
                  <c:v>2.7572759081730225</c:v>
                </c:pt>
                <c:pt idx="511">
                  <c:v>2.7688686118913486</c:v>
                </c:pt>
                <c:pt idx="512">
                  <c:v>2.7805114612505193</c:v>
                </c:pt>
                <c:pt idx="513">
                  <c:v>2.7922047823223202</c:v>
                </c:pt>
                <c:pt idx="514">
                  <c:v>2.8039489040117225</c:v>
                </c:pt>
                <c:pt idx="515">
                  <c:v>2.8157441580876754</c:v>
                </c:pt>
                <c:pt idx="516">
                  <c:v>2.8275908792144295</c:v>
                </c:pt>
                <c:pt idx="517">
                  <c:v>2.8394894049831341</c:v>
                </c:pt>
                <c:pt idx="518">
                  <c:v>2.8514400759439194</c:v>
                </c:pt>
                <c:pt idx="519">
                  <c:v>2.8634432356384005</c:v>
                </c:pt>
                <c:pt idx="520">
                  <c:v>2.8754992306325473</c:v>
                </c:pt>
                <c:pt idx="521">
                  <c:v>2.8876084105501096</c:v>
                </c:pt>
                <c:pt idx="522">
                  <c:v>2.8997711281063712</c:v>
                </c:pt>
                <c:pt idx="523">
                  <c:v>2.9119877391424178</c:v>
                </c:pt>
                <c:pt idx="524">
                  <c:v>2.9242586026597923</c:v>
                </c:pt>
                <c:pt idx="525">
                  <c:v>2.936584080855734</c:v>
                </c:pt>
                <c:pt idx="526">
                  <c:v>2.9489645391587676</c:v>
                </c:pt>
                <c:pt idx="527">
                  <c:v>2.9614003462648442</c:v>
                </c:pt>
                <c:pt idx="528">
                  <c:v>2.9738918741738862</c:v>
                </c:pt>
                <c:pt idx="529">
                  <c:v>2.9864394982269653</c:v>
                </c:pt>
                <c:pt idx="530">
                  <c:v>2.9990435971438378</c:v>
                </c:pt>
                <c:pt idx="531">
                  <c:v>3.0117045530610795</c:v>
                </c:pt>
                <c:pt idx="532">
                  <c:v>3.0244227515706497</c:v>
                </c:pt>
                <c:pt idx="533">
                  <c:v>3.0371985817591178</c:v>
                </c:pt>
                <c:pt idx="534">
                  <c:v>3.0500324362472879</c:v>
                </c:pt>
                <c:pt idx="535">
                  <c:v>3.0629247112304427</c:v>
                </c:pt>
                <c:pt idx="536">
                  <c:v>3.0758758065190674</c:v>
                </c:pt>
                <c:pt idx="537">
                  <c:v>3.0888861255802538</c:v>
                </c:pt>
                <c:pt idx="538">
                  <c:v>3.1019560755795497</c:v>
                </c:pt>
                <c:pt idx="539">
                  <c:v>3.1150860674234453</c:v>
                </c:pt>
                <c:pt idx="540">
                  <c:v>3.1282765158024488</c:v>
                </c:pt>
                <c:pt idx="541">
                  <c:v>3.1415278392346941</c:v>
                </c:pt>
                <c:pt idx="542">
                  <c:v>3.1548404601102846</c:v>
                </c:pt>
                <c:pt idx="543">
                  <c:v>3.1682148047361336</c:v>
                </c:pt>
                <c:pt idx="544">
                  <c:v>3.1816513033814275</c:v>
                </c:pt>
                <c:pt idx="545">
                  <c:v>3.1951503903238523</c:v>
                </c:pt>
                <c:pt idx="546">
                  <c:v>3.2087125038963258</c:v>
                </c:pt>
                <c:pt idx="547">
                  <c:v>3.2223380865344584</c:v>
                </c:pt>
                <c:pt idx="548">
                  <c:v>3.236027584824678</c:v>
                </c:pt>
                <c:pt idx="549">
                  <c:v>3.2497814495529638</c:v>
                </c:pt>
                <c:pt idx="550">
                  <c:v>3.2636001357544147</c:v>
                </c:pt>
                <c:pt idx="551">
                  <c:v>3.2774841027633754</c:v>
                </c:pt>
                <c:pt idx="552">
                  <c:v>3.2914338142643613</c:v>
                </c:pt>
                <c:pt idx="553">
                  <c:v>3.3054497383436154</c:v>
                </c:pt>
                <c:pt idx="554">
                  <c:v>3.3195323475415601</c:v>
                </c:pt>
                <c:pt idx="555">
                  <c:v>3.3336821189058399</c:v>
                </c:pt>
                <c:pt idx="556">
                  <c:v>3.3478995340452218</c:v>
                </c:pt>
                <c:pt idx="557">
                  <c:v>3.3621850791841723</c:v>
                </c:pt>
                <c:pt idx="558">
                  <c:v>3.3765392452183849</c:v>
                </c:pt>
                <c:pt idx="559">
                  <c:v>3.3909625277709434</c:v>
                </c:pt>
                <c:pt idx="560">
                  <c:v>3.4054554272494029</c:v>
                </c:pt>
                <c:pt idx="561">
                  <c:v>3.4200184489035919</c:v>
                </c:pt>
                <c:pt idx="562">
                  <c:v>3.4346521028844292</c:v>
                </c:pt>
                <c:pt idx="563">
                  <c:v>3.4493569043034276</c:v>
                </c:pt>
                <c:pt idx="564">
                  <c:v>3.4641333732931692</c:v>
                </c:pt>
                <c:pt idx="565">
                  <c:v>3.4789820350685665</c:v>
                </c:pt>
                <c:pt idx="566">
                  <c:v>3.493903419989191</c:v>
                </c:pt>
                <c:pt idx="567">
                  <c:v>3.5088980636223526</c:v>
                </c:pt>
                <c:pt idx="568">
                  <c:v>3.5239665068072128</c:v>
                </c:pt>
                <c:pt idx="569">
                  <c:v>3.5391092957197383</c:v>
                </c:pt>
                <c:pt idx="570">
                  <c:v>3.5543269819388001</c:v>
                </c:pt>
                <c:pt idx="571">
                  <c:v>3.569620122513073</c:v>
                </c:pt>
                <c:pt idx="572">
                  <c:v>3.5849892800290455</c:v>
                </c:pt>
                <c:pt idx="573">
                  <c:v>3.6004350226799344</c:v>
                </c:pt>
                <c:pt idx="574">
                  <c:v>3.6159579243358158</c:v>
                </c:pt>
                <c:pt idx="575">
                  <c:v>3.6315585646146227</c:v>
                </c:pt>
                <c:pt idx="576">
                  <c:v>3.6472375289543124</c:v>
                </c:pt>
                <c:pt idx="577">
                  <c:v>3.6629954086861112</c:v>
                </c:pt>
                <c:pt idx="578">
                  <c:v>3.6788328011087916</c:v>
                </c:pt>
                <c:pt idx="579">
                  <c:v>3.6947503095642458</c:v>
                </c:pt>
                <c:pt idx="580">
                  <c:v>3.7107485435140521</c:v>
                </c:pt>
                <c:pt idx="581">
                  <c:v>3.726828118617203</c:v>
                </c:pt>
                <c:pt idx="582">
                  <c:v>3.7429896568092</c:v>
                </c:pt>
                <c:pt idx="583">
                  <c:v>3.759233786382159</c:v>
                </c:pt>
                <c:pt idx="584">
                  <c:v>3.7755611420662527</c:v>
                </c:pt>
                <c:pt idx="585">
                  <c:v>3.7919723651124051</c:v>
                </c:pt>
                <c:pt idx="586">
                  <c:v>3.8084681033761636</c:v>
                </c:pt>
                <c:pt idx="587">
                  <c:v>3.8250490114030695</c:v>
                </c:pt>
                <c:pt idx="588">
                  <c:v>3.8417157505151551</c:v>
                </c:pt>
                <c:pt idx="589">
                  <c:v>3.8584689888989061</c:v>
                </c:pt>
                <c:pt idx="590">
                  <c:v>3.8753094016944822</c:v>
                </c:pt>
                <c:pt idx="591">
                  <c:v>3.8922376710865301</c:v>
                </c:pt>
                <c:pt idx="592">
                  <c:v>3.909254486396216</c:v>
                </c:pt>
                <c:pt idx="593">
                  <c:v>3.9263605441748384</c:v>
                </c:pt>
                <c:pt idx="594">
                  <c:v>3.9435565482987887</c:v>
                </c:pt>
                <c:pt idx="595">
                  <c:v>3.9608432100662156</c:v>
                </c:pt>
                <c:pt idx="596">
                  <c:v>3.9782212482950237</c:v>
                </c:pt>
                <c:pt idx="597">
                  <c:v>3.9956913894225488</c:v>
                </c:pt>
                <c:pt idx="598">
                  <c:v>4.0132543676067032</c:v>
                </c:pt>
                <c:pt idx="599">
                  <c:v>4.0309109248289392</c:v>
                </c:pt>
                <c:pt idx="600">
                  <c:v>4.0486618109986559</c:v>
                </c:pt>
                <c:pt idx="601">
                  <c:v>4.0665077840594162</c:v>
                </c:pt>
                <c:pt idx="602">
                  <c:v>4.0844496100967422</c:v>
                </c:pt>
                <c:pt idx="603">
                  <c:v>4.1024880634478604</c:v>
                </c:pt>
                <c:pt idx="604">
                  <c:v>4.1206239268130229</c:v>
                </c:pt>
                <c:pt idx="605">
                  <c:v>4.1388579913687389</c:v>
                </c:pt>
                <c:pt idx="606">
                  <c:v>4.1571910568828434</c:v>
                </c:pt>
                <c:pt idx="607">
                  <c:v>4.1756239318313479</c:v>
                </c:pt>
                <c:pt idx="608">
                  <c:v>4.194157433517419</c:v>
                </c:pt>
                <c:pt idx="609">
                  <c:v>4.2127923881921108</c:v>
                </c:pt>
                <c:pt idx="610">
                  <c:v>4.2315296311770858</c:v>
                </c:pt>
                <c:pt idx="611">
                  <c:v>4.2503700069895682</c:v>
                </c:pt>
                <c:pt idx="612">
                  <c:v>4.269314369469134</c:v>
                </c:pt>
                <c:pt idx="613">
                  <c:v>4.2883635819067232</c:v>
                </c:pt>
                <c:pt idx="614">
                  <c:v>4.3075185171758044</c:v>
                </c:pt>
                <c:pt idx="615">
                  <c:v>4.3267800578656042</c:v>
                </c:pt>
                <c:pt idx="616">
                  <c:v>4.3461490964168057</c:v>
                </c:pt>
                <c:pt idx="617">
                  <c:v>4.3656265352592962</c:v>
                </c:pt>
                <c:pt idx="618">
                  <c:v>4.3852132869523617</c:v>
                </c:pt>
                <c:pt idx="619">
                  <c:v>4.404910274327122</c:v>
                </c:pt>
                <c:pt idx="620">
                  <c:v>4.4247184306316036</c:v>
                </c:pt>
                <c:pt idx="621">
                  <c:v>4.4446386996780429</c:v>
                </c:pt>
                <c:pt idx="622">
                  <c:v>4.4646720359928382</c:v>
                </c:pt>
                <c:pt idx="623">
                  <c:v>4.4848194049689249</c:v>
                </c:pt>
                <c:pt idx="624">
                  <c:v>4.5050817830209908</c:v>
                </c:pt>
                <c:pt idx="625">
                  <c:v>4.5254601577431224</c:v>
                </c:pt>
                <c:pt idx="626">
                  <c:v>4.5459555280693129</c:v>
                </c:pt>
                <c:pt idx="627">
                  <c:v>4.5665689044365898</c:v>
                </c:pt>
                <c:pt idx="628">
                  <c:v>4.587301308951222</c:v>
                </c:pt>
                <c:pt idx="629">
                  <c:v>4.6081537755575575</c:v>
                </c:pt>
                <c:pt idx="630">
                  <c:v>4.6291273502099664</c:v>
                </c:pt>
                <c:pt idx="631">
                  <c:v>4.6502230910476197</c:v>
                </c:pt>
                <c:pt idx="632">
                  <c:v>4.6714420685725999</c:v>
                </c:pt>
                <c:pt idx="633">
                  <c:v>4.6927853658308791</c:v>
                </c:pt>
                <c:pt idx="634">
                  <c:v>4.7142540785966487</c:v>
                </c:pt>
                <c:pt idx="635">
                  <c:v>4.735849315559733</c:v>
                </c:pt>
                <c:pt idx="636">
                  <c:v>4.7575721985166215</c:v>
                </c:pt>
                <c:pt idx="637">
                  <c:v>4.7794238625645997</c:v>
                </c:pt>
                <c:pt idx="638">
                  <c:v>4.8014054562995296</c:v>
                </c:pt>
                <c:pt idx="639">
                  <c:v>4.8235181420169884</c:v>
                </c:pt>
                <c:pt idx="640">
                  <c:v>4.8457630959172988</c:v>
                </c:pt>
              </c:numCache>
            </c:numRef>
          </c:xVal>
          <c:yVal>
            <c:numRef>
              <c:f>Bilddaten!$O$6:$O$646</c:f>
              <c:numCache>
                <c:formatCode>0.00</c:formatCode>
                <c:ptCount val="641"/>
                <c:pt idx="0">
                  <c:v>0.28022494472281939</c:v>
                </c:pt>
                <c:pt idx="1">
                  <c:v>0.28118221010471012</c:v>
                </c:pt>
                <c:pt idx="2">
                  <c:v>0.28214144443643141</c:v>
                </c:pt>
                <c:pt idx="3">
                  <c:v>0.28310265379898436</c:v>
                </c:pt>
                <c:pt idx="4">
                  <c:v>0.28406584429843673</c:v>
                </c:pt>
                <c:pt idx="5">
                  <c:v>0.28503102206605291</c:v>
                </c:pt>
                <c:pt idx="6">
                  <c:v>0.28599819325842335</c:v>
                </c:pt>
                <c:pt idx="7">
                  <c:v>0.28696736405759588</c:v>
                </c:pt>
                <c:pt idx="8">
                  <c:v>0.28793854067120728</c:v>
                </c:pt>
                <c:pt idx="9">
                  <c:v>0.28891172933261577</c:v>
                </c:pt>
                <c:pt idx="10">
                  <c:v>0.28988693630103457</c:v>
                </c:pt>
                <c:pt idx="11">
                  <c:v>0.29086416786166613</c:v>
                </c:pt>
                <c:pt idx="12">
                  <c:v>0.29184343032583593</c:v>
                </c:pt>
                <c:pt idx="13">
                  <c:v>0.29282473003113102</c:v>
                </c:pt>
                <c:pt idx="14">
                  <c:v>0.29380807334153403</c:v>
                </c:pt>
                <c:pt idx="15">
                  <c:v>0.29479346664756234</c:v>
                </c:pt>
                <c:pt idx="16">
                  <c:v>0.29578091636640508</c:v>
                </c:pt>
                <c:pt idx="17">
                  <c:v>0.29677042894206473</c:v>
                </c:pt>
                <c:pt idx="18">
                  <c:v>0.2977620108454952</c:v>
                </c:pt>
                <c:pt idx="19">
                  <c:v>0.29875566857474378</c:v>
                </c:pt>
                <c:pt idx="20">
                  <c:v>0.29975140865509248</c:v>
                </c:pt>
                <c:pt idx="21">
                  <c:v>0.30074923763920153</c:v>
                </c:pt>
                <c:pt idx="22">
                  <c:v>0.30174916210725367</c:v>
                </c:pt>
                <c:pt idx="23">
                  <c:v>0.30275118866709727</c:v>
                </c:pt>
                <c:pt idx="24">
                  <c:v>0.30375532395439242</c:v>
                </c:pt>
                <c:pt idx="25">
                  <c:v>0.30476157463275783</c:v>
                </c:pt>
                <c:pt idx="26">
                  <c:v>0.30576994739391877</c:v>
                </c:pt>
                <c:pt idx="27">
                  <c:v>0.30678044895785406</c:v>
                </c:pt>
                <c:pt idx="28">
                  <c:v>0.30779308607294548</c:v>
                </c:pt>
                <c:pt idx="29">
                  <c:v>0.30880786551612882</c:v>
                </c:pt>
                <c:pt idx="30">
                  <c:v>0.30982479409304559</c:v>
                </c:pt>
                <c:pt idx="31">
                  <c:v>0.3108438786381934</c:v>
                </c:pt>
                <c:pt idx="32">
                  <c:v>0.31186512601507965</c:v>
                </c:pt>
                <c:pt idx="33">
                  <c:v>0.31288854311637654</c:v>
                </c:pt>
                <c:pt idx="34">
                  <c:v>0.31391413686407516</c:v>
                </c:pt>
                <c:pt idx="35">
                  <c:v>0.31494191420964257</c:v>
                </c:pt>
                <c:pt idx="36">
                  <c:v>0.31597188213417782</c:v>
                </c:pt>
                <c:pt idx="37">
                  <c:v>0.31700404764856965</c:v>
                </c:pt>
                <c:pt idx="38">
                  <c:v>0.31803841779365694</c:v>
                </c:pt>
                <c:pt idx="39">
                  <c:v>0.31907499964038882</c:v>
                </c:pt>
                <c:pt idx="40">
                  <c:v>0.32011380028998437</c:v>
                </c:pt>
                <c:pt idx="41">
                  <c:v>0.32115482687409513</c:v>
                </c:pt>
                <c:pt idx="42">
                  <c:v>0.32219808655496968</c:v>
                </c:pt>
                <c:pt idx="43">
                  <c:v>0.32324358652561613</c:v>
                </c:pt>
                <c:pt idx="44">
                  <c:v>0.32429133400996946</c:v>
                </c:pt>
                <c:pt idx="45">
                  <c:v>0.32534133626305495</c:v>
                </c:pt>
                <c:pt idx="46">
                  <c:v>0.32639360057115885</c:v>
                </c:pt>
                <c:pt idx="47">
                  <c:v>0.32744813425199437</c:v>
                </c:pt>
                <c:pt idx="48">
                  <c:v>0.32850494465487373</c:v>
                </c:pt>
                <c:pt idx="49">
                  <c:v>0.32956403916087607</c:v>
                </c:pt>
                <c:pt idx="50">
                  <c:v>0.3306254251830214</c:v>
                </c:pt>
                <c:pt idx="51">
                  <c:v>0.33168911016644292</c:v>
                </c:pt>
                <c:pt idx="52">
                  <c:v>0.33275510158856181</c:v>
                </c:pt>
                <c:pt idx="53">
                  <c:v>0.3338234069592601</c:v>
                </c:pt>
                <c:pt idx="54">
                  <c:v>0.33489403382106003</c:v>
                </c:pt>
                <c:pt idx="55">
                  <c:v>0.33596698974929973</c:v>
                </c:pt>
                <c:pt idx="56">
                  <c:v>0.33704228235231243</c:v>
                </c:pt>
                <c:pt idx="57">
                  <c:v>0.33811991927160595</c:v>
                </c:pt>
                <c:pt idx="58">
                  <c:v>0.33919990818204449</c:v>
                </c:pt>
                <c:pt idx="59">
                  <c:v>0.34028225679202978</c:v>
                </c:pt>
                <c:pt idx="60">
                  <c:v>0.34136697284368545</c:v>
                </c:pt>
                <c:pt idx="61">
                  <c:v>0.34245406411304097</c:v>
                </c:pt>
                <c:pt idx="62">
                  <c:v>0.34354353841021767</c:v>
                </c:pt>
                <c:pt idx="63">
                  <c:v>0.34463540357961597</c:v>
                </c:pt>
                <c:pt idx="64">
                  <c:v>0.34572966750010331</c:v>
                </c:pt>
                <c:pt idx="65">
                  <c:v>0.34682633808520408</c:v>
                </c:pt>
                <c:pt idx="66">
                  <c:v>0.34792542328328979</c:v>
                </c:pt>
                <c:pt idx="67">
                  <c:v>0.34902693107777161</c:v>
                </c:pt>
                <c:pt idx="68">
                  <c:v>0.35013086948729366</c:v>
                </c:pt>
                <c:pt idx="69">
                  <c:v>0.35123724656592742</c:v>
                </c:pt>
                <c:pt idx="70">
                  <c:v>0.35234607040336713</c:v>
                </c:pt>
                <c:pt idx="71">
                  <c:v>0.35345734912512811</c:v>
                </c:pt>
                <c:pt idx="72">
                  <c:v>0.35457109089274413</c:v>
                </c:pt>
                <c:pt idx="73">
                  <c:v>0.35568730390396824</c:v>
                </c:pt>
                <c:pt idx="74">
                  <c:v>0.35680599639297184</c:v>
                </c:pt>
                <c:pt idx="75">
                  <c:v>0.35792717663055074</c:v>
                </c:pt>
                <c:pt idx="76">
                  <c:v>0.35905085292432531</c:v>
                </c:pt>
                <c:pt idx="77">
                  <c:v>0.36017703361894821</c:v>
                </c:pt>
                <c:pt idx="78">
                  <c:v>0.36130572709630882</c:v>
                </c:pt>
                <c:pt idx="79">
                  <c:v>0.36243694177574365</c:v>
                </c:pt>
                <c:pt idx="80">
                  <c:v>0.36357068611424376</c:v>
                </c:pt>
                <c:pt idx="81">
                  <c:v>0.36470696860666652</c:v>
                </c:pt>
                <c:pt idx="82">
                  <c:v>0.3658457977859465</c:v>
                </c:pt>
                <c:pt idx="83">
                  <c:v>0.36698718222331045</c:v>
                </c:pt>
                <c:pt idx="84">
                  <c:v>0.36813113052849272</c:v>
                </c:pt>
                <c:pt idx="85">
                  <c:v>0.36927765134995033</c:v>
                </c:pt>
                <c:pt idx="86">
                  <c:v>0.37042675337508002</c:v>
                </c:pt>
                <c:pt idx="87">
                  <c:v>0.37157844533044115</c:v>
                </c:pt>
                <c:pt idx="88">
                  <c:v>0.37273273598197387</c:v>
                </c:pt>
                <c:pt idx="89">
                  <c:v>0.37388963413522247</c:v>
                </c:pt>
                <c:pt idx="90">
                  <c:v>0.37504914863555783</c:v>
                </c:pt>
                <c:pt idx="91">
                  <c:v>0.37621128836840545</c:v>
                </c:pt>
                <c:pt idx="92">
                  <c:v>0.37737606225947029</c:v>
                </c:pt>
                <c:pt idx="93">
                  <c:v>0.37854347927496701</c:v>
                </c:pt>
                <c:pt idx="94">
                  <c:v>0.37971354842184768</c:v>
                </c:pt>
                <c:pt idx="95">
                  <c:v>0.38088627874803571</c:v>
                </c:pt>
                <c:pt idx="96">
                  <c:v>0.38206167934265756</c:v>
                </c:pt>
                <c:pt idx="97">
                  <c:v>0.38323975933627885</c:v>
                </c:pt>
                <c:pt idx="98">
                  <c:v>0.38442052790114056</c:v>
                </c:pt>
                <c:pt idx="99">
                  <c:v>0.38560399425139424</c:v>
                </c:pt>
                <c:pt idx="100">
                  <c:v>0.38679016764334639</c:v>
                </c:pt>
                <c:pt idx="101">
                  <c:v>0.38797905737569627</c:v>
                </c:pt>
                <c:pt idx="102">
                  <c:v>0.38917067278978146</c:v>
                </c:pt>
                <c:pt idx="103">
                  <c:v>0.39036502326981881</c:v>
                </c:pt>
                <c:pt idx="104">
                  <c:v>0.39156211824315501</c:v>
                </c:pt>
                <c:pt idx="105">
                  <c:v>0.39276196718051148</c:v>
                </c:pt>
                <c:pt idx="106">
                  <c:v>0.3939645795962371</c:v>
                </c:pt>
                <c:pt idx="107">
                  <c:v>0.39516996504855584</c:v>
                </c:pt>
                <c:pt idx="108">
                  <c:v>0.39637813313982317</c:v>
                </c:pt>
                <c:pt idx="109">
                  <c:v>0.39758909351677996</c:v>
                </c:pt>
                <c:pt idx="110">
                  <c:v>0.39880285587080944</c:v>
                </c:pt>
                <c:pt idx="111">
                  <c:v>0.40001942993819462</c:v>
                </c:pt>
                <c:pt idx="112">
                  <c:v>0.40123882550038059</c:v>
                </c:pt>
                <c:pt idx="113">
                  <c:v>0.40246105238423513</c:v>
                </c:pt>
                <c:pt idx="114">
                  <c:v>0.40368612046231322</c:v>
                </c:pt>
                <c:pt idx="115">
                  <c:v>0.40491403965312289</c:v>
                </c:pt>
                <c:pt idx="116">
                  <c:v>0.40614481992139273</c:v>
                </c:pt>
                <c:pt idx="117">
                  <c:v>0.4073784712783417</c:v>
                </c:pt>
                <c:pt idx="118">
                  <c:v>0.40861500378195059</c:v>
                </c:pt>
                <c:pt idx="119">
                  <c:v>0.40985442753723411</c:v>
                </c:pt>
                <c:pt idx="120">
                  <c:v>0.41109675269651902</c:v>
                </c:pt>
                <c:pt idx="121">
                  <c:v>0.41234198945971778</c:v>
                </c:pt>
                <c:pt idx="122">
                  <c:v>0.41359014807461114</c:v>
                </c:pt>
                <c:pt idx="123">
                  <c:v>0.41484123883712598</c:v>
                </c:pt>
                <c:pt idx="124">
                  <c:v>0.41609527209162112</c:v>
                </c:pt>
                <c:pt idx="125">
                  <c:v>0.41735225823117061</c:v>
                </c:pt>
                <c:pt idx="126">
                  <c:v>0.41861220769785246</c:v>
                </c:pt>
                <c:pt idx="127">
                  <c:v>0.41987513098303542</c:v>
                </c:pt>
                <c:pt idx="128">
                  <c:v>0.42114103862767327</c:v>
                </c:pt>
                <c:pt idx="129">
                  <c:v>0.42240994122259534</c:v>
                </c:pt>
                <c:pt idx="130">
                  <c:v>0.42368184940880371</c:v>
                </c:pt>
                <c:pt idx="131">
                  <c:v>0.42495677387776964</c:v>
                </c:pt>
                <c:pt idx="132">
                  <c:v>0.4262347253717329</c:v>
                </c:pt>
                <c:pt idx="133">
                  <c:v>0.42751571468400462</c:v>
                </c:pt>
                <c:pt idx="134">
                  <c:v>0.42879975265927062</c:v>
                </c:pt>
                <c:pt idx="135">
                  <c:v>0.43008685019389781</c:v>
                </c:pt>
                <c:pt idx="136">
                  <c:v>0.43137701823623964</c:v>
                </c:pt>
                <c:pt idx="137">
                  <c:v>0.43267026778695206</c:v>
                </c:pt>
                <c:pt idx="138">
                  <c:v>0.43396660989930103</c:v>
                </c:pt>
                <c:pt idx="139">
                  <c:v>0.43526605567948029</c:v>
                </c:pt>
                <c:pt idx="140">
                  <c:v>0.43656861628692611</c:v>
                </c:pt>
                <c:pt idx="141">
                  <c:v>0.43787430293464025</c:v>
                </c:pt>
                <c:pt idx="142">
                  <c:v>0.43918312688950856</c:v>
                </c:pt>
                <c:pt idx="143">
                  <c:v>0.44049509947262722</c:v>
                </c:pt>
                <c:pt idx="144">
                  <c:v>0.441810232059626</c:v>
                </c:pt>
                <c:pt idx="145">
                  <c:v>0.443128536081001</c:v>
                </c:pt>
                <c:pt idx="146">
                  <c:v>0.4444500230224443</c:v>
                </c:pt>
                <c:pt idx="147">
                  <c:v>0.44577470442517675</c:v>
                </c:pt>
                <c:pt idx="148">
                  <c:v>0.44710259188628321</c:v>
                </c:pt>
                <c:pt idx="149">
                  <c:v>0.44843369705905345</c:v>
                </c:pt>
                <c:pt idx="150">
                  <c:v>0.44976803165332258</c:v>
                </c:pt>
                <c:pt idx="151">
                  <c:v>0.45110560743581241</c:v>
                </c:pt>
                <c:pt idx="152">
                  <c:v>0.45244643623047809</c:v>
                </c:pt>
                <c:pt idx="153">
                  <c:v>0.45379052991885838</c:v>
                </c:pt>
                <c:pt idx="154">
                  <c:v>0.45513790044042435</c:v>
                </c:pt>
                <c:pt idx="155">
                  <c:v>0.45648855979293534</c:v>
                </c:pt>
                <c:pt idx="156">
                  <c:v>0.45784252003279036</c:v>
                </c:pt>
                <c:pt idx="157">
                  <c:v>0.45919979327539284</c:v>
                </c:pt>
                <c:pt idx="158">
                  <c:v>0.46056039169550811</c:v>
                </c:pt>
                <c:pt idx="159">
                  <c:v>0.46192432752762935</c:v>
                </c:pt>
                <c:pt idx="160">
                  <c:v>0.46329161306634148</c:v>
                </c:pt>
                <c:pt idx="161">
                  <c:v>0.46466226066669392</c:v>
                </c:pt>
                <c:pt idx="162">
                  <c:v>0.46603628274457121</c:v>
                </c:pt>
                <c:pt idx="163">
                  <c:v>0.46741369177706793</c:v>
                </c:pt>
                <c:pt idx="164">
                  <c:v>0.46879450030286718</c:v>
                </c:pt>
                <c:pt idx="165">
                  <c:v>0.47017872092261814</c:v>
                </c:pt>
                <c:pt idx="166">
                  <c:v>0.4715663662993238</c:v>
                </c:pt>
                <c:pt idx="167">
                  <c:v>0.47295744915872351</c:v>
                </c:pt>
                <c:pt idx="168">
                  <c:v>0.47435198228968545</c:v>
                </c:pt>
                <c:pt idx="169">
                  <c:v>0.47574997854459311</c:v>
                </c:pt>
                <c:pt idx="170">
                  <c:v>0.47715145083974586</c:v>
                </c:pt>
                <c:pt idx="171">
                  <c:v>0.47855641215575395</c:v>
                </c:pt>
                <c:pt idx="172">
                  <c:v>0.47996487553793976</c:v>
                </c:pt>
                <c:pt idx="173">
                  <c:v>0.48137685409674036</c:v>
                </c:pt>
                <c:pt idx="174">
                  <c:v>0.48279236100811673</c:v>
                </c:pt>
                <c:pt idx="175">
                  <c:v>0.4842114095139618</c:v>
                </c:pt>
                <c:pt idx="176">
                  <c:v>0.48563401292251418</c:v>
                </c:pt>
                <c:pt idx="177">
                  <c:v>0.48706018460877265</c:v>
                </c:pt>
                <c:pt idx="178">
                  <c:v>0.48848993801491791</c:v>
                </c:pt>
                <c:pt idx="179">
                  <c:v>0.48992328665073315</c:v>
                </c:pt>
                <c:pt idx="180">
                  <c:v>0.49136024409403056</c:v>
                </c:pt>
                <c:pt idx="181">
                  <c:v>0.49280082399107716</c:v>
                </c:pt>
                <c:pt idx="182">
                  <c:v>0.49424504005703163</c:v>
                </c:pt>
                <c:pt idx="183">
                  <c:v>0.49569290607637617</c:v>
                </c:pt>
                <c:pt idx="184">
                  <c:v>0.49714443590335622</c:v>
                </c:pt>
                <c:pt idx="185">
                  <c:v>0.49859964346242036</c:v>
                </c:pt>
                <c:pt idx="186">
                  <c:v>0.50005854274866957</c:v>
                </c:pt>
                <c:pt idx="187">
                  <c:v>0.50152114782830226</c:v>
                </c:pt>
                <c:pt idx="188">
                  <c:v>0.50298747283906886</c:v>
                </c:pt>
                <c:pt idx="189">
                  <c:v>0.50445753199072352</c:v>
                </c:pt>
                <c:pt idx="190">
                  <c:v>0.50593133956548852</c:v>
                </c:pt>
                <c:pt idx="191">
                  <c:v>0.50740890991851284</c:v>
                </c:pt>
                <c:pt idx="192">
                  <c:v>0.50889025747834027</c:v>
                </c:pt>
                <c:pt idx="193">
                  <c:v>0.51037539674737586</c:v>
                </c:pt>
                <c:pt idx="194">
                  <c:v>0.51186434230236366</c:v>
                </c:pt>
                <c:pt idx="195">
                  <c:v>0.51335710879486174</c:v>
                </c:pt>
                <c:pt idx="196">
                  <c:v>0.51485371095172139</c:v>
                </c:pt>
                <c:pt idx="197">
                  <c:v>0.51635416357557362</c:v>
                </c:pt>
                <c:pt idx="198">
                  <c:v>0.51785848154531411</c:v>
                </c:pt>
                <c:pt idx="199">
                  <c:v>0.51936667981659912</c:v>
                </c:pt>
                <c:pt idx="200">
                  <c:v>0.52087877342233835</c:v>
                </c:pt>
                <c:pt idx="201">
                  <c:v>0.52239477747319607</c:v>
                </c:pt>
                <c:pt idx="202">
                  <c:v>0.52391470715809063</c:v>
                </c:pt>
                <c:pt idx="203">
                  <c:v>0.52543857774470804</c:v>
                </c:pt>
                <c:pt idx="204">
                  <c:v>0.52696640458000754</c:v>
                </c:pt>
                <c:pt idx="205">
                  <c:v>0.52849820309074114</c:v>
                </c:pt>
                <c:pt idx="206">
                  <c:v>0.53003398878396712</c:v>
                </c:pt>
                <c:pt idx="207">
                  <c:v>0.53157377724758004</c:v>
                </c:pt>
                <c:pt idx="208">
                  <c:v>0.53311758415083421</c:v>
                </c:pt>
                <c:pt idx="209">
                  <c:v>0.53466542524487692</c:v>
                </c:pt>
                <c:pt idx="210">
                  <c:v>0.53621731636328007</c:v>
                </c:pt>
                <c:pt idx="211">
                  <c:v>0.53777327342258641</c:v>
                </c:pt>
                <c:pt idx="212">
                  <c:v>0.53933331242284865</c:v>
                </c:pt>
                <c:pt idx="213">
                  <c:v>0.54089744944818241</c:v>
                </c:pt>
                <c:pt idx="214">
                  <c:v>0.5424657006673117</c:v>
                </c:pt>
                <c:pt idx="215">
                  <c:v>0.54403808233413464</c:v>
                </c:pt>
                <c:pt idx="216">
                  <c:v>0.54561461078827955</c:v>
                </c:pt>
                <c:pt idx="217">
                  <c:v>0.54719530245567305</c:v>
                </c:pt>
                <c:pt idx="218">
                  <c:v>0.54878017384910793</c:v>
                </c:pt>
                <c:pt idx="219">
                  <c:v>0.55036924156882283</c:v>
                </c:pt>
                <c:pt idx="220">
                  <c:v>0.55196252230307685</c:v>
                </c:pt>
                <c:pt idx="221">
                  <c:v>0.55356003282873911</c:v>
                </c:pt>
                <c:pt idx="222">
                  <c:v>0.55516179001186994</c:v>
                </c:pt>
                <c:pt idx="223">
                  <c:v>0.55676781080832249</c:v>
                </c:pt>
                <c:pt idx="224">
                  <c:v>0.55837811226433676</c:v>
                </c:pt>
                <c:pt idx="225">
                  <c:v>0.55999271151714292</c:v>
                </c:pt>
                <c:pt idx="226">
                  <c:v>0.561611625795572</c:v>
                </c:pt>
                <c:pt idx="227">
                  <c:v>0.5632348724206625</c:v>
                </c:pt>
                <c:pt idx="228">
                  <c:v>0.56486246880628532</c:v>
                </c:pt>
                <c:pt idx="229">
                  <c:v>0.56649443245976228</c:v>
                </c:pt>
                <c:pt idx="230">
                  <c:v>0.5681307809824967</c:v>
                </c:pt>
                <c:pt idx="231">
                  <c:v>0.56977153207060038</c:v>
                </c:pt>
                <c:pt idx="232">
                  <c:v>0.57141670351553908</c:v>
                </c:pt>
                <c:pt idx="233">
                  <c:v>0.57306631320477064</c:v>
                </c:pt>
                <c:pt idx="234">
                  <c:v>0.57472037912239571</c:v>
                </c:pt>
                <c:pt idx="235">
                  <c:v>0.57637891934980801</c:v>
                </c:pt>
                <c:pt idx="236">
                  <c:v>0.57804195206635767</c:v>
                </c:pt>
                <c:pt idx="237">
                  <c:v>0.57970949555001228</c:v>
                </c:pt>
                <c:pt idx="238">
                  <c:v>0.58138156817802855</c:v>
                </c:pt>
                <c:pt idx="239">
                  <c:v>0.58305818842762369</c:v>
                </c:pt>
                <c:pt idx="240">
                  <c:v>0.58473937487666139</c:v>
                </c:pt>
                <c:pt idx="241">
                  <c:v>0.58642514620433372</c:v>
                </c:pt>
                <c:pt idx="242">
                  <c:v>0.58811552119185617</c:v>
                </c:pt>
                <c:pt idx="243">
                  <c:v>0.58981051872316004</c:v>
                </c:pt>
                <c:pt idx="244">
                  <c:v>0.59151015778560267</c:v>
                </c:pt>
                <c:pt idx="245">
                  <c:v>0.59321445747067114</c:v>
                </c:pt>
                <c:pt idx="246">
                  <c:v>0.59492343697469996</c:v>
                </c:pt>
                <c:pt idx="247">
                  <c:v>0.59663711559958743</c:v>
                </c:pt>
                <c:pt idx="248">
                  <c:v>0.59835551275352905</c:v>
                </c:pt>
                <c:pt idx="249">
                  <c:v>0.60007864795174515</c:v>
                </c:pt>
                <c:pt idx="250">
                  <c:v>0.60180654081722251</c:v>
                </c:pt>
                <c:pt idx="251">
                  <c:v>0.60353921108145436</c:v>
                </c:pt>
                <c:pt idx="252">
                  <c:v>0.60527667858519829</c:v>
                </c:pt>
                <c:pt idx="253">
                  <c:v>0.60701896327922999</c:v>
                </c:pt>
                <c:pt idx="254">
                  <c:v>0.60876608522510622</c:v>
                </c:pt>
                <c:pt idx="255">
                  <c:v>0.61051806459593727</c:v>
                </c:pt>
                <c:pt idx="256">
                  <c:v>0.61227492167715825</c:v>
                </c:pt>
                <c:pt idx="257">
                  <c:v>0.61403667686732</c:v>
                </c:pt>
                <c:pt idx="258">
                  <c:v>0.61580335067887304</c:v>
                </c:pt>
                <c:pt idx="259">
                  <c:v>0.61757496373896215</c:v>
                </c:pt>
                <c:pt idx="260">
                  <c:v>0.61935153679023525</c:v>
                </c:pt>
                <c:pt idx="261">
                  <c:v>0.62113309069164802</c:v>
                </c:pt>
                <c:pt idx="262">
                  <c:v>0.62291964641928288</c:v>
                </c:pt>
                <c:pt idx="263">
                  <c:v>0.62471122506717092</c:v>
                </c:pt>
                <c:pt idx="264">
                  <c:v>0.62650784784812008</c:v>
                </c:pt>
                <c:pt idx="265">
                  <c:v>0.62830953609455786</c:v>
                </c:pt>
                <c:pt idx="266">
                  <c:v>0.63011631125937095</c:v>
                </c:pt>
                <c:pt idx="267">
                  <c:v>0.63192819491675956</c:v>
                </c:pt>
                <c:pt idx="268">
                  <c:v>0.63374520876309159</c:v>
                </c:pt>
                <c:pt idx="269">
                  <c:v>0.63556737461777468</c:v>
                </c:pt>
                <c:pt idx="270">
                  <c:v>0.63739471442412632</c:v>
                </c:pt>
                <c:pt idx="271">
                  <c:v>0.63922725025025606</c:v>
                </c:pt>
                <c:pt idx="272">
                  <c:v>0.64106500428994939</c:v>
                </c:pt>
                <c:pt idx="273">
                  <c:v>0.64290799886357053</c:v>
                </c:pt>
                <c:pt idx="274">
                  <c:v>0.64475625641896162</c:v>
                </c:pt>
                <c:pt idx="275">
                  <c:v>0.64660979953235798</c:v>
                </c:pt>
                <c:pt idx="276">
                  <c:v>0.64846865090929906</c:v>
                </c:pt>
                <c:pt idx="277">
                  <c:v>0.65033283338556547</c:v>
                </c:pt>
                <c:pt idx="278">
                  <c:v>0.65220236992810932</c:v>
                </c:pt>
                <c:pt idx="279">
                  <c:v>0.65407728363599815</c:v>
                </c:pt>
                <c:pt idx="280">
                  <c:v>0.6559575977413632</c:v>
                </c:pt>
                <c:pt idx="281">
                  <c:v>0.65784333561036512</c:v>
                </c:pt>
                <c:pt idx="282">
                  <c:v>0.65973452074415695</c:v>
                </c:pt>
                <c:pt idx="283">
                  <c:v>0.66163117677986438</c:v>
                </c:pt>
                <c:pt idx="284">
                  <c:v>0.66353332749156313</c:v>
                </c:pt>
                <c:pt idx="285">
                  <c:v>0.6654409967912821</c:v>
                </c:pt>
                <c:pt idx="286">
                  <c:v>0.66735420872999884</c:v>
                </c:pt>
                <c:pt idx="287">
                  <c:v>0.66927298749865316</c:v>
                </c:pt>
                <c:pt idx="288">
                  <c:v>0.67119735742916276</c:v>
                </c:pt>
                <c:pt idx="289">
                  <c:v>0.67312734299545762</c:v>
                </c:pt>
                <c:pt idx="290">
                  <c:v>0.67506296881451311</c:v>
                </c:pt>
                <c:pt idx="291">
                  <c:v>0.67700425964739885</c:v>
                </c:pt>
                <c:pt idx="292">
                  <c:v>0.67895124040033428</c:v>
                </c:pt>
                <c:pt idx="293">
                  <c:v>0.68090393612575018</c:v>
                </c:pt>
                <c:pt idx="294">
                  <c:v>0.68286237202336952</c:v>
                </c:pt>
                <c:pt idx="295">
                  <c:v>0.68482657344128739</c:v>
                </c:pt>
                <c:pt idx="296">
                  <c:v>0.6867965658770665</c:v>
                </c:pt>
                <c:pt idx="297">
                  <c:v>0.68877237497883526</c:v>
                </c:pt>
                <c:pt idx="298">
                  <c:v>0.69075402654641027</c:v>
                </c:pt>
                <c:pt idx="299">
                  <c:v>0.6927415465324116</c:v>
                </c:pt>
                <c:pt idx="300">
                  <c:v>0.69473496104339949</c:v>
                </c:pt>
                <c:pt idx="301">
                  <c:v>0.69673429634101369</c:v>
                </c:pt>
                <c:pt idx="302">
                  <c:v>0.69873957884313143</c:v>
                </c:pt>
                <c:pt idx="303">
                  <c:v>0.70075083512502867</c:v>
                </c:pt>
                <c:pt idx="304">
                  <c:v>0.70276809192055478</c:v>
                </c:pt>
                <c:pt idx="305">
                  <c:v>0.70479137612331255</c:v>
                </c:pt>
                <c:pt idx="306">
                  <c:v>0.70682071478786235</c:v>
                </c:pt>
                <c:pt idx="307">
                  <c:v>0.70885613513092016</c:v>
                </c:pt>
                <c:pt idx="308">
                  <c:v>0.7108976645325793</c:v>
                </c:pt>
                <c:pt idx="309">
                  <c:v>0.71294533053753106</c:v>
                </c:pt>
                <c:pt idx="310">
                  <c:v>0.71499916085631354</c:v>
                </c:pt>
                <c:pt idx="311">
                  <c:v>0.71705918336655416</c:v>
                </c:pt>
                <c:pt idx="312">
                  <c:v>0.71912542611423536</c:v>
                </c:pt>
                <c:pt idx="313">
                  <c:v>0.72119791731496041</c:v>
                </c:pt>
                <c:pt idx="314">
                  <c:v>0.72327668535524758</c:v>
                </c:pt>
                <c:pt idx="315">
                  <c:v>0.72536175879381981</c:v>
                </c:pt>
                <c:pt idx="316">
                  <c:v>0.72745316636291524</c:v>
                </c:pt>
                <c:pt idx="317">
                  <c:v>0.72955093696960127</c:v>
                </c:pt>
                <c:pt idx="318">
                  <c:v>0.73165509969711506</c:v>
                </c:pt>
                <c:pt idx="319">
                  <c:v>0.73376568380620277</c:v>
                </c:pt>
                <c:pt idx="320">
                  <c:v>0.73588271873647559</c:v>
                </c:pt>
                <c:pt idx="321">
                  <c:v>0.7380062341077821</c:v>
                </c:pt>
                <c:pt idx="322">
                  <c:v>0.74013625972158126</c:v>
                </c:pt>
                <c:pt idx="323">
                  <c:v>0.74227282556234708</c:v>
                </c:pt>
                <c:pt idx="324">
                  <c:v>0.74441596179897096</c:v>
                </c:pt>
                <c:pt idx="325">
                  <c:v>0.74656569878618095</c:v>
                </c:pt>
                <c:pt idx="326">
                  <c:v>0.74872206706597255</c:v>
                </c:pt>
                <c:pt idx="327">
                  <c:v>0.75088509736906106</c:v>
                </c:pt>
                <c:pt idx="328">
                  <c:v>0.75305482061633899</c:v>
                </c:pt>
                <c:pt idx="329">
                  <c:v>0.75523126792034945</c:v>
                </c:pt>
                <c:pt idx="330">
                  <c:v>0.75741447058676714</c:v>
                </c:pt>
                <c:pt idx="331">
                  <c:v>0.75960446011591143</c:v>
                </c:pt>
                <c:pt idx="332">
                  <c:v>0.76180126820425176</c:v>
                </c:pt>
                <c:pt idx="333">
                  <c:v>0.76400492674594289</c:v>
                </c:pt>
                <c:pt idx="334">
                  <c:v>0.76621546783436056</c:v>
                </c:pt>
                <c:pt idx="335">
                  <c:v>0.76843292376366845</c:v>
                </c:pt>
                <c:pt idx="336">
                  <c:v>0.77065732703038559</c:v>
                </c:pt>
                <c:pt idx="337">
                  <c:v>0.77288871033497719</c:v>
                </c:pt>
                <c:pt idx="338">
                  <c:v>0.77512710658345019</c:v>
                </c:pt>
                <c:pt idx="339">
                  <c:v>0.77737254888897933</c:v>
                </c:pt>
                <c:pt idx="340">
                  <c:v>0.77962507057353603</c:v>
                </c:pt>
                <c:pt idx="341">
                  <c:v>0.7818847051695369</c:v>
                </c:pt>
                <c:pt idx="342">
                  <c:v>0.78415148642150512</c:v>
                </c:pt>
                <c:pt idx="343">
                  <c:v>0.78642544828775551</c:v>
                </c:pt>
                <c:pt idx="344">
                  <c:v>0.78870662494208732</c:v>
                </c:pt>
                <c:pt idx="345">
                  <c:v>0.79099505077549803</c:v>
                </c:pt>
                <c:pt idx="346">
                  <c:v>0.79329076039790447</c:v>
                </c:pt>
                <c:pt idx="347">
                  <c:v>0.79559378863989871</c:v>
                </c:pt>
                <c:pt idx="348">
                  <c:v>0.79790417055450225</c:v>
                </c:pt>
                <c:pt idx="349">
                  <c:v>0.8002219414189462</c:v>
                </c:pt>
                <c:pt idx="350">
                  <c:v>0.80254713673646927</c:v>
                </c:pt>
                <c:pt idx="351">
                  <c:v>0.80487979223812189</c:v>
                </c:pt>
                <c:pt idx="352">
                  <c:v>0.80721994388460894</c:v>
                </c:pt>
                <c:pt idx="353">
                  <c:v>0.80956762786812897</c:v>
                </c:pt>
                <c:pt idx="354">
                  <c:v>0.81192288061424522</c:v>
                </c:pt>
                <c:pt idx="355">
                  <c:v>0.81428573878376098</c:v>
                </c:pt>
                <c:pt idx="356">
                  <c:v>0.81665623927463293</c:v>
                </c:pt>
                <c:pt idx="357">
                  <c:v>0.81903441922388487</c:v>
                </c:pt>
                <c:pt idx="358">
                  <c:v>0.82142031600955046</c:v>
                </c:pt>
                <c:pt idx="359">
                  <c:v>0.82381396725262468</c:v>
                </c:pt>
                <c:pt idx="360">
                  <c:v>0.82621541081905125</c:v>
                </c:pt>
                <c:pt idx="361">
                  <c:v>0.82862468482171281</c:v>
                </c:pt>
                <c:pt idx="362">
                  <c:v>0.83104182762245071</c:v>
                </c:pt>
                <c:pt idx="363">
                  <c:v>0.83346687783409312</c:v>
                </c:pt>
                <c:pt idx="364">
                  <c:v>0.83589987432252355</c:v>
                </c:pt>
                <c:pt idx="365">
                  <c:v>0.83834085620874876</c:v>
                </c:pt>
                <c:pt idx="366">
                  <c:v>0.84078986287099911</c:v>
                </c:pt>
                <c:pt idx="367">
                  <c:v>0.84324693394683925</c:v>
                </c:pt>
                <c:pt idx="368">
                  <c:v>0.8457121093353176</c:v>
                </c:pt>
                <c:pt idx="369">
                  <c:v>0.8481854291991191</c:v>
                </c:pt>
                <c:pt idx="370">
                  <c:v>0.85066693396674919</c:v>
                </c:pt>
                <c:pt idx="371">
                  <c:v>0.85315666433472914</c:v>
                </c:pt>
                <c:pt idx="372">
                  <c:v>0.85565466126983247</c:v>
                </c:pt>
                <c:pt idx="373">
                  <c:v>0.85816096601132552</c:v>
                </c:pt>
                <c:pt idx="374">
                  <c:v>0.86067562007323806</c:v>
                </c:pt>
                <c:pt idx="375">
                  <c:v>0.8631986652466499</c:v>
                </c:pt>
                <c:pt idx="376">
                  <c:v>0.8657301436020165</c:v>
                </c:pt>
                <c:pt idx="377">
                  <c:v>0.86827009749150008</c:v>
                </c:pt>
                <c:pt idx="378">
                  <c:v>0.87081856955133374</c:v>
                </c:pt>
                <c:pt idx="379">
                  <c:v>0.87337560270420811</c:v>
                </c:pt>
                <c:pt idx="380">
                  <c:v>0.87594124016167374</c:v>
                </c:pt>
                <c:pt idx="381">
                  <c:v>0.87851552542658795</c:v>
                </c:pt>
                <c:pt idx="382">
                  <c:v>0.88109850229556652</c:v>
                </c:pt>
                <c:pt idx="383">
                  <c:v>0.88369021486146182</c:v>
                </c:pt>
                <c:pt idx="384">
                  <c:v>0.88629070751588357</c:v>
                </c:pt>
                <c:pt idx="385">
                  <c:v>0.88890002495172626</c:v>
                </c:pt>
                <c:pt idx="386">
                  <c:v>0.89151821216573057</c:v>
                </c:pt>
                <c:pt idx="387">
                  <c:v>0.89414531446107282</c:v>
                </c:pt>
                <c:pt idx="388">
                  <c:v>0.89678137744996822</c:v>
                </c:pt>
                <c:pt idx="389">
                  <c:v>0.89942644705632546</c:v>
                </c:pt>
                <c:pt idx="390">
                  <c:v>0.90208056951840265</c:v>
                </c:pt>
                <c:pt idx="391">
                  <c:v>0.90474379139150796</c:v>
                </c:pt>
                <c:pt idx="392">
                  <c:v>0.90741615955071186</c:v>
                </c:pt>
                <c:pt idx="393">
                  <c:v>0.91009772119361088</c:v>
                </c:pt>
                <c:pt idx="394">
                  <c:v>0.91278852384309694</c:v>
                </c:pt>
                <c:pt idx="395">
                  <c:v>0.91548861535017068</c:v>
                </c:pt>
                <c:pt idx="396">
                  <c:v>0.91819804389676651</c:v>
                </c:pt>
                <c:pt idx="397">
                  <c:v>0.92091685799863421</c:v>
                </c:pt>
                <c:pt idx="398">
                  <c:v>0.9236451065082244</c:v>
                </c:pt>
                <c:pt idx="399">
                  <c:v>0.92638283861762083</c:v>
                </c:pt>
                <c:pt idx="400">
                  <c:v>0.92913010386148531</c:v>
                </c:pt>
                <c:pt idx="401">
                  <c:v>0.93188695212006123</c:v>
                </c:pt>
                <c:pt idx="402">
                  <c:v>0.93465343362218156</c:v>
                </c:pt>
                <c:pt idx="403">
                  <c:v>0.93742959894832545</c:v>
                </c:pt>
                <c:pt idx="404">
                  <c:v>0.94021549903369095</c:v>
                </c:pt>
                <c:pt idx="405">
                  <c:v>0.94301118517132343</c:v>
                </c:pt>
                <c:pt idx="406">
                  <c:v>0.94581670901525516</c:v>
                </c:pt>
                <c:pt idx="407">
                  <c:v>0.94863212258369112</c:v>
                </c:pt>
                <c:pt idx="408">
                  <c:v>0.95145747826221438</c:v>
                </c:pt>
                <c:pt idx="409">
                  <c:v>0.95429282880704946</c:v>
                </c:pt>
                <c:pt idx="410">
                  <c:v>0.95713822734833676</c:v>
                </c:pt>
                <c:pt idx="411">
                  <c:v>0.9599937273934549</c:v>
                </c:pt>
                <c:pt idx="412">
                  <c:v>0.96285938283036709</c:v>
                </c:pt>
                <c:pt idx="413">
                  <c:v>0.96573524793102339</c:v>
                </c:pt>
                <c:pt idx="414">
                  <c:v>0.96862137735477927</c:v>
                </c:pt>
                <c:pt idx="415">
                  <c:v>0.97151782615185867</c:v>
                </c:pt>
                <c:pt idx="416">
                  <c:v>0.97442464976685927</c:v>
                </c:pt>
                <c:pt idx="417">
                  <c:v>0.97734190404227761</c:v>
                </c:pt>
                <c:pt idx="418">
                  <c:v>0.98026964522210225</c:v>
                </c:pt>
                <c:pt idx="419">
                  <c:v>0.98320792995541739</c:v>
                </c:pt>
                <c:pt idx="420">
                  <c:v>0.98615681530006161</c:v>
                </c:pt>
                <c:pt idx="421">
                  <c:v>0.98911635872631087</c:v>
                </c:pt>
                <c:pt idx="422">
                  <c:v>0.99208661812062882</c:v>
                </c:pt>
                <c:pt idx="423">
                  <c:v>0.99506765178942858</c:v>
                </c:pt>
                <c:pt idx="424">
                  <c:v>0.99805951846289398</c:v>
                </c:pt>
                <c:pt idx="425">
                  <c:v>1.0010622772988267</c:v>
                </c:pt>
                <c:pt idx="426">
                  <c:v>1.0040759878865604</c:v>
                </c:pt>
                <c:pt idx="427">
                  <c:v>1.0071007102508922</c:v>
                </c:pt>
                <c:pt idx="428">
                  <c:v>1.0101365048560726</c:v>
                </c:pt>
                <c:pt idx="429">
                  <c:v>1.013183432609825</c:v>
                </c:pt>
                <c:pt idx="430">
                  <c:v>1.0162415548674337</c:v>
                </c:pt>
                <c:pt idx="431">
                  <c:v>1.0193109334358539</c:v>
                </c:pt>
                <c:pt idx="432">
                  <c:v>1.0223916305778777</c:v>
                </c:pt>
                <c:pt idx="433">
                  <c:v>1.0254837090163358</c:v>
                </c:pt>
                <c:pt idx="434">
                  <c:v>1.0285872319383702</c:v>
                </c:pt>
                <c:pt idx="435">
                  <c:v>1.031702262999727</c:v>
                </c:pt>
                <c:pt idx="436">
                  <c:v>1.0348288663291143</c:v>
                </c:pt>
                <c:pt idx="437">
                  <c:v>1.0379671065325919</c:v>
                </c:pt>
                <c:pt idx="438">
                  <c:v>1.0411170486980375</c:v>
                </c:pt>
                <c:pt idx="439">
                  <c:v>1.0442787583996371</c:v>
                </c:pt>
                <c:pt idx="440">
                  <c:v>1.0474523017024384</c:v>
                </c:pt>
                <c:pt idx="441">
                  <c:v>1.0506377451669431</c:v>
                </c:pt>
                <c:pt idx="442">
                  <c:v>1.053835155853776</c:v>
                </c:pt>
                <c:pt idx="443">
                  <c:v>1.0570446013283812</c:v>
                </c:pt>
                <c:pt idx="444">
                  <c:v>1.0602661496657819</c:v>
                </c:pt>
                <c:pt idx="445">
                  <c:v>1.0634998694553999</c:v>
                </c:pt>
                <c:pt idx="446">
                  <c:v>1.0667458298059074</c:v>
                </c:pt>
                <c:pt idx="447">
                  <c:v>1.0700041003501712</c:v>
                </c:pt>
                <c:pt idx="448">
                  <c:v>1.0732747512502216</c:v>
                </c:pt>
                <c:pt idx="449">
                  <c:v>1.076557853202281</c:v>
                </c:pt>
                <c:pt idx="450">
                  <c:v>1.0798534774418735</c:v>
                </c:pt>
                <c:pt idx="451">
                  <c:v>1.0831616957489669</c:v>
                </c:pt>
                <c:pt idx="452">
                  <c:v>1.0864825804531866</c:v>
                </c:pt>
                <c:pt idx="453">
                  <c:v>1.08981620443909</c:v>
                </c:pt>
                <c:pt idx="454">
                  <c:v>1.0931626411514859</c:v>
                </c:pt>
                <c:pt idx="455">
                  <c:v>1.0965219646008477</c:v>
                </c:pt>
                <c:pt idx="456">
                  <c:v>1.0998942493687567</c:v>
                </c:pt>
                <c:pt idx="457">
                  <c:v>1.1032795706134269</c:v>
                </c:pt>
                <c:pt idx="458">
                  <c:v>1.1066780040752784</c:v>
                </c:pt>
                <c:pt idx="459">
                  <c:v>1.1100896260826021</c:v>
                </c:pt>
                <c:pt idx="460">
                  <c:v>1.1135145135572633</c:v>
                </c:pt>
                <c:pt idx="461">
                  <c:v>1.1169527440204901</c:v>
                </c:pt>
                <c:pt idx="462">
                  <c:v>1.120404395598706</c:v>
                </c:pt>
                <c:pt idx="463">
                  <c:v>1.1238695470294706</c:v>
                </c:pt>
                <c:pt idx="464">
                  <c:v>1.127348277667453</c:v>
                </c:pt>
                <c:pt idx="465">
                  <c:v>1.1308406674904943</c:v>
                </c:pt>
                <c:pt idx="466">
                  <c:v>1.1343467971057253</c:v>
                </c:pt>
                <c:pt idx="467">
                  <c:v>1.1378667477557871</c:v>
                </c:pt>
                <c:pt idx="468">
                  <c:v>1.1414006013250946</c:v>
                </c:pt>
                <c:pt idx="469">
                  <c:v>1.1449484403461907</c:v>
                </c:pt>
                <c:pt idx="470">
                  <c:v>1.1485103480061594</c:v>
                </c:pt>
                <c:pt idx="471">
                  <c:v>1.1520864081531463</c:v>
                </c:pt>
                <c:pt idx="472">
                  <c:v>1.155676705302928</c:v>
                </c:pt>
                <c:pt idx="473">
                  <c:v>1.1592813246455691</c:v>
                </c:pt>
                <c:pt idx="474">
                  <c:v>1.1629003520521675</c:v>
                </c:pt>
                <c:pt idx="475">
                  <c:v>1.1665338740816573</c:v>
                </c:pt>
                <c:pt idx="476">
                  <c:v>1.1701819779877316</c:v>
                </c:pt>
                <c:pt idx="477">
                  <c:v>1.1738447517258161</c:v>
                </c:pt>
                <c:pt idx="478">
                  <c:v>1.1775222839601276</c:v>
                </c:pt>
                <c:pt idx="479">
                  <c:v>1.1812146640708499</c:v>
                </c:pt>
                <c:pt idx="480">
                  <c:v>1.184921982161359</c:v>
                </c:pt>
                <c:pt idx="481">
                  <c:v>1.1886443290655586</c:v>
                </c:pt>
                <c:pt idx="482">
                  <c:v>1.1923817963553005</c:v>
                </c:pt>
                <c:pt idx="483">
                  <c:v>1.1961344763478798</c:v>
                </c:pt>
                <c:pt idx="484">
                  <c:v>1.199902462113658</c:v>
                </c:pt>
                <c:pt idx="485">
                  <c:v>1.2036858474837422</c:v>
                </c:pt>
                <c:pt idx="486">
                  <c:v>1.2074847270577815</c:v>
                </c:pt>
                <c:pt idx="487">
                  <c:v>1.2112991962118369</c:v>
                </c:pt>
                <c:pt idx="488">
                  <c:v>1.2151293511063859</c:v>
                </c:pt>
                <c:pt idx="489">
                  <c:v>1.2189752886943874</c:v>
                </c:pt>
                <c:pt idx="490">
                  <c:v>1.2228371067294705</c:v>
                </c:pt>
                <c:pt idx="491">
                  <c:v>1.2267149037742018</c:v>
                </c:pt>
                <c:pt idx="492">
                  <c:v>1.2306087792084925</c:v>
                </c:pt>
                <c:pt idx="493">
                  <c:v>1.2345188332380745</c:v>
                </c:pt>
                <c:pt idx="494">
                  <c:v>1.2384451669031027</c:v>
                </c:pt>
                <c:pt idx="495">
                  <c:v>1.2423878820868435</c:v>
                </c:pt>
                <c:pt idx="496">
                  <c:v>1.2463470815245103</c:v>
                </c:pt>
                <c:pt idx="497">
                  <c:v>1.2503228688121721</c:v>
                </c:pt>
                <c:pt idx="498">
                  <c:v>1.2543153484157963</c:v>
                </c:pt>
                <c:pt idx="499">
                  <c:v>1.2583246256803831</c:v>
                </c:pt>
                <c:pt idx="500">
                  <c:v>1.2623508068392548</c:v>
                </c:pt>
                <c:pt idx="501">
                  <c:v>1.2663939990234225</c:v>
                </c:pt>
                <c:pt idx="502">
                  <c:v>1.2704543102710979</c:v>
                </c:pt>
                <c:pt idx="503">
                  <c:v>1.2745318495372975</c:v>
                </c:pt>
                <c:pt idx="504">
                  <c:v>1.2786267267036153</c:v>
                </c:pt>
                <c:pt idx="505">
                  <c:v>1.282739052588076</c:v>
                </c:pt>
                <c:pt idx="506">
                  <c:v>1.2868689389551402</c:v>
                </c:pt>
                <c:pt idx="507">
                  <c:v>1.2910164985258128</c:v>
                </c:pt>
                <c:pt idx="508">
                  <c:v>1.295181844987924</c:v>
                </c:pt>
                <c:pt idx="509">
                  <c:v>1.2993650930065006</c:v>
                </c:pt>
                <c:pt idx="510">
                  <c:v>1.3035663582342907</c:v>
                </c:pt>
                <c:pt idx="511">
                  <c:v>1.3077857573224287</c:v>
                </c:pt>
                <c:pt idx="512">
                  <c:v>1.3120234079312121</c:v>
                </c:pt>
                <c:pt idx="513">
                  <c:v>1.3162794287410655</c:v>
                </c:pt>
                <c:pt idx="514">
                  <c:v>1.3205539394636079</c:v>
                </c:pt>
                <c:pt idx="515">
                  <c:v>1.324847060852862</c:v>
                </c:pt>
                <c:pt idx="516">
                  <c:v>1.3291589147166529</c:v>
                </c:pt>
                <c:pt idx="517">
                  <c:v>1.3334896239281107</c:v>
                </c:pt>
                <c:pt idx="518">
                  <c:v>1.337839312437346</c:v>
                </c:pt>
                <c:pt idx="519">
                  <c:v>1.3422081052832815</c:v>
                </c:pt>
                <c:pt idx="520">
                  <c:v>1.346596128605613</c:v>
                </c:pt>
                <c:pt idx="521">
                  <c:v>1.3510035096569799</c:v>
                </c:pt>
                <c:pt idx="522">
                  <c:v>1.3554303768152458</c:v>
                </c:pt>
                <c:pt idx="523">
                  <c:v>1.3598768595959749</c:v>
                </c:pt>
                <c:pt idx="524">
                  <c:v>1.3643430886650423</c:v>
                </c:pt>
                <c:pt idx="525">
                  <c:v>1.368829195851462</c:v>
                </c:pt>
                <c:pt idx="526">
                  <c:v>1.3733353141603402</c:v>
                </c:pt>
                <c:pt idx="527">
                  <c:v>1.3778615777860281</c:v>
                </c:pt>
                <c:pt idx="528">
                  <c:v>1.3824081221254247</c:v>
                </c:pt>
                <c:pt idx="529">
                  <c:v>1.3869750837915085</c:v>
                </c:pt>
                <c:pt idx="530">
                  <c:v>1.3915626006269968</c:v>
                </c:pt>
                <c:pt idx="531">
                  <c:v>1.3961708117182294</c:v>
                </c:pt>
                <c:pt idx="532">
                  <c:v>1.400799857409202</c:v>
                </c:pt>
                <c:pt idx="533">
                  <c:v>1.4054498793158439</c:v>
                </c:pt>
                <c:pt idx="534">
                  <c:v>1.4101210203404411</c:v>
                </c:pt>
                <c:pt idx="535">
                  <c:v>1.4148134246862845</c:v>
                </c:pt>
                <c:pt idx="536">
                  <c:v>1.419527237872489</c:v>
                </c:pt>
                <c:pt idx="537">
                  <c:v>1.4242626067490671</c:v>
                </c:pt>
                <c:pt idx="538">
                  <c:v>1.4290196795121584</c:v>
                </c:pt>
                <c:pt idx="539">
                  <c:v>1.4337986057194945</c:v>
                </c:pt>
                <c:pt idx="540">
                  <c:v>1.4385995363060766</c:v>
                </c:pt>
                <c:pt idx="541">
                  <c:v>1.4434226236000482</c:v>
                </c:pt>
                <c:pt idx="542">
                  <c:v>1.4482680213388339</c:v>
                </c:pt>
                <c:pt idx="543">
                  <c:v>1.453135884685461</c:v>
                </c:pt>
                <c:pt idx="544">
                  <c:v>1.4580263702451062</c:v>
                </c:pt>
                <c:pt idx="545">
                  <c:v>1.4629396360819205</c:v>
                </c:pt>
                <c:pt idx="546">
                  <c:v>1.4678758417360385</c:v>
                </c:pt>
                <c:pt idx="547">
                  <c:v>1.4728351482408533</c:v>
                </c:pt>
                <c:pt idx="548">
                  <c:v>1.477817718140531</c:v>
                </c:pt>
                <c:pt idx="549">
                  <c:v>1.4828237155077508</c:v>
                </c:pt>
                <c:pt idx="550">
                  <c:v>1.487853305961744</c:v>
                </c:pt>
                <c:pt idx="551">
                  <c:v>1.4929066566865399</c:v>
                </c:pt>
                <c:pt idx="552">
                  <c:v>1.4979839364494998</c:v>
                </c:pt>
                <c:pt idx="553">
                  <c:v>1.503085315620083</c:v>
                </c:pt>
                <c:pt idx="554">
                  <c:v>1.5082109661889382</c:v>
                </c:pt>
                <c:pt idx="555">
                  <c:v>1.5133610617872084</c:v>
                </c:pt>
                <c:pt idx="556">
                  <c:v>1.518535777706149</c:v>
                </c:pt>
                <c:pt idx="557">
                  <c:v>1.5237352909169934</c:v>
                </c:pt>
                <c:pt idx="558">
                  <c:v>1.5289597800911616</c:v>
                </c:pt>
                <c:pt idx="559">
                  <c:v>1.5342094256207042</c:v>
                </c:pt>
                <c:pt idx="560">
                  <c:v>1.5394844096390754</c:v>
                </c:pt>
                <c:pt idx="561">
                  <c:v>1.5447849160421745</c:v>
                </c:pt>
                <c:pt idx="562">
                  <c:v>1.5501111305097504</c:v>
                </c:pt>
                <c:pt idx="563">
                  <c:v>1.555463240527061</c:v>
                </c:pt>
                <c:pt idx="564">
                  <c:v>1.5608414354068847</c:v>
                </c:pt>
                <c:pt idx="565">
                  <c:v>1.5662459063118155</c:v>
                </c:pt>
                <c:pt idx="566">
                  <c:v>1.5716768462769513</c:v>
                </c:pt>
                <c:pt idx="567">
                  <c:v>1.5771344502328515</c:v>
                </c:pt>
                <c:pt idx="568">
                  <c:v>1.5826189150288721</c:v>
                </c:pt>
                <c:pt idx="569">
                  <c:v>1.5881304394568077</c:v>
                </c:pt>
                <c:pt idx="570">
                  <c:v>1.5936692242749491</c:v>
                </c:pt>
                <c:pt idx="571">
                  <c:v>1.5992354722324331</c:v>
                </c:pt>
                <c:pt idx="572">
                  <c:v>1.6048293880939957</c:v>
                </c:pt>
                <c:pt idx="573">
                  <c:v>1.6104511786650555</c:v>
                </c:pt>
                <c:pt idx="574">
                  <c:v>1.6161010528172377</c:v>
                </c:pt>
                <c:pt idx="575">
                  <c:v>1.6217792215142177</c:v>
                </c:pt>
                <c:pt idx="576">
                  <c:v>1.627485897837986</c:v>
                </c:pt>
                <c:pt idx="577">
                  <c:v>1.6332212970155073</c:v>
                </c:pt>
                <c:pt idx="578">
                  <c:v>1.6389856364457565</c:v>
                </c:pt>
                <c:pt idx="579">
                  <c:v>1.6447791357272223</c:v>
                </c:pt>
                <c:pt idx="580">
                  <c:v>1.6506020166857787</c:v>
                </c:pt>
                <c:pt idx="581">
                  <c:v>1.6564545034029736</c:v>
                </c:pt>
                <c:pt idx="582">
                  <c:v>1.6623368222448169</c:v>
                </c:pt>
                <c:pt idx="583">
                  <c:v>1.6682492018909372</c:v>
                </c:pt>
                <c:pt idx="584">
                  <c:v>1.6741918733642245</c:v>
                </c:pt>
                <c:pt idx="585">
                  <c:v>1.6801650700609274</c:v>
                </c:pt>
                <c:pt idx="586">
                  <c:v>1.6861690277811816</c:v>
                </c:pt>
                <c:pt idx="587">
                  <c:v>1.6922039847600809</c:v>
                </c:pt>
                <c:pt idx="588">
                  <c:v>1.6982701816991603</c:v>
                </c:pt>
                <c:pt idx="589">
                  <c:v>1.7043678617984117</c:v>
                </c:pt>
                <c:pt idx="590">
                  <c:v>1.7104972707887574</c:v>
                </c:pt>
                <c:pt idx="591">
                  <c:v>1.7166586569651021</c:v>
                </c:pt>
                <c:pt idx="592">
                  <c:v>1.7228522712198333</c:v>
                </c:pt>
                <c:pt idx="593">
                  <c:v>1.7290783670768897</c:v>
                </c:pt>
                <c:pt idx="594">
                  <c:v>1.7353372007263266</c:v>
                </c:pt>
                <c:pt idx="595">
                  <c:v>1.7416290310594973</c:v>
                </c:pt>
                <c:pt idx="596">
                  <c:v>1.7479541197047237</c:v>
                </c:pt>
                <c:pt idx="597">
                  <c:v>1.7543127310635727</c:v>
                </c:pt>
                <c:pt idx="598">
                  <c:v>1.7607051323476717</c:v>
                </c:pt>
                <c:pt idx="599">
                  <c:v>1.7671315936161831</c:v>
                </c:pt>
                <c:pt idx="600">
                  <c:v>1.7735923878138078</c:v>
                </c:pt>
                <c:pt idx="601">
                  <c:v>1.7800877908094412</c:v>
                </c:pt>
                <c:pt idx="602">
                  <c:v>1.78661808143541</c:v>
                </c:pt>
                <c:pt idx="603">
                  <c:v>1.7931835415274164</c:v>
                </c:pt>
                <c:pt idx="604">
                  <c:v>1.7997844559650547</c:v>
                </c:pt>
                <c:pt idx="605">
                  <c:v>1.8064211127130234</c:v>
                </c:pt>
                <c:pt idx="606">
                  <c:v>1.8130938028630097</c:v>
                </c:pt>
                <c:pt idx="607">
                  <c:v>1.8198028206762165</c:v>
                </c:pt>
                <c:pt idx="608">
                  <c:v>1.8265484636266691</c:v>
                </c:pt>
                <c:pt idx="609">
                  <c:v>1.8333310324451566</c:v>
                </c:pt>
                <c:pt idx="610">
                  <c:v>1.8401508311639008</c:v>
                </c:pt>
                <c:pt idx="611">
                  <c:v>1.8470081671620333</c:v>
                </c:pt>
                <c:pt idx="612">
                  <c:v>1.8539033512117447</c:v>
                </c:pt>
                <c:pt idx="613">
                  <c:v>1.8608366975252406</c:v>
                </c:pt>
                <c:pt idx="614">
                  <c:v>1.8678085238024822</c:v>
                </c:pt>
                <c:pt idx="615">
                  <c:v>1.8748191512796764</c:v>
                </c:pt>
                <c:pt idx="616">
                  <c:v>1.8818689047786685</c:v>
                </c:pt>
                <c:pt idx="617">
                  <c:v>1.8889581127570751</c:v>
                </c:pt>
                <c:pt idx="618">
                  <c:v>1.8960871073593142</c:v>
                </c:pt>
                <c:pt idx="619">
                  <c:v>1.9032562244684441</c:v>
                </c:pt>
                <c:pt idx="620">
                  <c:v>1.9104658037589679</c:v>
                </c:pt>
                <c:pt idx="621">
                  <c:v>1.9177161887504461</c:v>
                </c:pt>
                <c:pt idx="622">
                  <c:v>1.925007726862076</c:v>
                </c:pt>
                <c:pt idx="623">
                  <c:v>1.93234076946815</c:v>
                </c:pt>
                <c:pt idx="624">
                  <c:v>1.9397156719545505</c:v>
                </c:pt>
                <c:pt idx="625">
                  <c:v>1.9471327937761291</c:v>
                </c:pt>
                <c:pt idx="626">
                  <c:v>1.9545924985151253</c:v>
                </c:pt>
                <c:pt idx="627">
                  <c:v>1.9620951539405407</c:v>
                </c:pt>
                <c:pt idx="628">
                  <c:v>1.9696411320686327</c:v>
                </c:pt>
                <c:pt idx="629">
                  <c:v>1.9772308092243691</c:v>
                </c:pt>
                <c:pt idx="630">
                  <c:v>1.9848645661040061</c:v>
                </c:pt>
                <c:pt idx="631">
                  <c:v>1.9925427878387056</c:v>
                </c:pt>
                <c:pt idx="632">
                  <c:v>2.000265864059362</c:v>
                </c:pt>
                <c:pt idx="633">
                  <c:v>2.0080341889624713</c:v>
                </c:pt>
                <c:pt idx="634">
                  <c:v>2.0158481613772219</c:v>
                </c:pt>
                <c:pt idx="635">
                  <c:v>2.0237081848337102</c:v>
                </c:pt>
                <c:pt idx="636">
                  <c:v>2.031614667632466</c:v>
                </c:pt>
                <c:pt idx="637">
                  <c:v>2.0395680229151152</c:v>
                </c:pt>
                <c:pt idx="638">
                  <c:v>2.0475686687363623</c:v>
                </c:pt>
                <c:pt idx="639">
                  <c:v>2.0556170281372004</c:v>
                </c:pt>
                <c:pt idx="640">
                  <c:v>2.063713529219537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E9-4C68-8732-801B9AA97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32799"/>
        <c:axId val="1808896495"/>
      </c:scatterChart>
      <c:valAx>
        <c:axId val="38493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8896495"/>
        <c:crosses val="autoZero"/>
        <c:crossBetween val="midCat"/>
      </c:valAx>
      <c:valAx>
        <c:axId val="18088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493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v>Pixelgröße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Bilddaten!$P$6:$P$646</c:f>
              <c:numCache>
                <c:formatCode>0.00</c:formatCode>
                <c:ptCount val="641"/>
                <c:pt idx="0">
                  <c:v>0</c:v>
                </c:pt>
                <c:pt idx="1">
                  <c:v>0.27988567356959976</c:v>
                </c:pt>
                <c:pt idx="2">
                  <c:v>0.28046135598743238</c:v>
                </c:pt>
                <c:pt idx="3">
                  <c:v>0.28103881637101147</c:v>
                </c:pt>
                <c:pt idx="4">
                  <c:v>0.28161806204942197</c:v>
                </c:pt>
                <c:pt idx="5">
                  <c:v>0.28219910038957552</c:v>
                </c:pt>
                <c:pt idx="6">
                  <c:v>0.2827819387963672</c:v>
                </c:pt>
                <c:pt idx="7">
                  <c:v>0.28336658471301374</c:v>
                </c:pt>
                <c:pt idx="8">
                  <c:v>0.28395304562125157</c:v>
                </c:pt>
                <c:pt idx="9">
                  <c:v>0.28454132904150747</c:v>
                </c:pt>
                <c:pt idx="10">
                  <c:v>0.28513144253326084</c:v>
                </c:pt>
                <c:pt idx="11">
                  <c:v>0.28572339369528088</c:v>
                </c:pt>
                <c:pt idx="12">
                  <c:v>0.2863171901654199</c:v>
                </c:pt>
                <c:pt idx="13">
                  <c:v>0.28691283962204728</c:v>
                </c:pt>
                <c:pt idx="14">
                  <c:v>0.28751034978272072</c:v>
                </c:pt>
                <c:pt idx="15">
                  <c:v>0.28810972840568372</c:v>
                </c:pt>
                <c:pt idx="16">
                  <c:v>0.28871098328921752</c:v>
                </c:pt>
                <c:pt idx="17">
                  <c:v>0.2893141222730517</c:v>
                </c:pt>
                <c:pt idx="18">
                  <c:v>0.28991915323719764</c:v>
                </c:pt>
                <c:pt idx="19">
                  <c:v>0.29052608410331193</c:v>
                </c:pt>
                <c:pt idx="20">
                  <c:v>0.29113492283422082</c:v>
                </c:pt>
                <c:pt idx="21">
                  <c:v>0.29174567743483615</c:v>
                </c:pt>
                <c:pt idx="22">
                  <c:v>0.29235835595215143</c:v>
                </c:pt>
                <c:pt idx="23">
                  <c:v>0.29297296647511506</c:v>
                </c:pt>
                <c:pt idx="24">
                  <c:v>0.29358951713524806</c:v>
                </c:pt>
                <c:pt idx="25">
                  <c:v>0.29420801610719438</c:v>
                </c:pt>
                <c:pt idx="26">
                  <c:v>0.29482847160869724</c:v>
                </c:pt>
                <c:pt idx="27">
                  <c:v>0.29545089190056806</c:v>
                </c:pt>
                <c:pt idx="28">
                  <c:v>0.29607528528726196</c:v>
                </c:pt>
                <c:pt idx="29">
                  <c:v>0.29670166011746668</c:v>
                </c:pt>
                <c:pt idx="30">
                  <c:v>0.29733002478407311</c:v>
                </c:pt>
                <c:pt idx="31">
                  <c:v>0.29796038772414346</c:v>
                </c:pt>
                <c:pt idx="32">
                  <c:v>0.29859275741948704</c:v>
                </c:pt>
                <c:pt idx="33">
                  <c:v>0.29922714239740722</c:v>
                </c:pt>
                <c:pt idx="34">
                  <c:v>0.299863551230097</c:v>
                </c:pt>
                <c:pt idx="35">
                  <c:v>0.30050199253580034</c:v>
                </c:pt>
                <c:pt idx="36">
                  <c:v>0.30114247497830199</c:v>
                </c:pt>
                <c:pt idx="37">
                  <c:v>0.30178500726754032</c:v>
                </c:pt>
                <c:pt idx="38">
                  <c:v>0.30242959816036352</c:v>
                </c:pt>
                <c:pt idx="39">
                  <c:v>0.30307625646036984</c:v>
                </c:pt>
                <c:pt idx="40">
                  <c:v>0.30372499101798189</c:v>
                </c:pt>
                <c:pt idx="41">
                  <c:v>0.30437581073098935</c:v>
                </c:pt>
                <c:pt idx="42">
                  <c:v>0.30502872454535529</c:v>
                </c:pt>
                <c:pt idx="43">
                  <c:v>0.30568374145463617</c:v>
                </c:pt>
                <c:pt idx="44">
                  <c:v>0.30634087050120951</c:v>
                </c:pt>
                <c:pt idx="45">
                  <c:v>0.30700012077527489</c:v>
                </c:pt>
                <c:pt idx="46">
                  <c:v>0.30766150141685511</c:v>
                </c:pt>
                <c:pt idx="47">
                  <c:v>0.30832502161470543</c:v>
                </c:pt>
                <c:pt idx="48">
                  <c:v>0.30899069060770573</c:v>
                </c:pt>
                <c:pt idx="49">
                  <c:v>0.3096585176837986</c:v>
                </c:pt>
                <c:pt idx="50">
                  <c:v>0.31032851218202911</c:v>
                </c:pt>
                <c:pt idx="51">
                  <c:v>0.31100068349150722</c:v>
                </c:pt>
                <c:pt idx="52">
                  <c:v>0.31167504105273025</c:v>
                </c:pt>
                <c:pt idx="53">
                  <c:v>0.31235159435656412</c:v>
                </c:pt>
                <c:pt idx="54">
                  <c:v>0.31303035294634135</c:v>
                </c:pt>
                <c:pt idx="55">
                  <c:v>0.31371132641682919</c:v>
                </c:pt>
                <c:pt idx="56">
                  <c:v>0.31439452441512095</c:v>
                </c:pt>
                <c:pt idx="57">
                  <c:v>0.31507995664087857</c:v>
                </c:pt>
                <c:pt idx="58">
                  <c:v>0.31576763284673226</c:v>
                </c:pt>
                <c:pt idx="59">
                  <c:v>0.31645756283855131</c:v>
                </c:pt>
                <c:pt idx="60">
                  <c:v>0.31714975647585331</c:v>
                </c:pt>
                <c:pt idx="61">
                  <c:v>0.31784422367204607</c:v>
                </c:pt>
                <c:pt idx="62">
                  <c:v>0.31854097439497941</c:v>
                </c:pt>
                <c:pt idx="63">
                  <c:v>0.31924001866714785</c:v>
                </c:pt>
                <c:pt idx="64">
                  <c:v>0.31994136656606859</c:v>
                </c:pt>
                <c:pt idx="65">
                  <c:v>0.3206450282247042</c:v>
                </c:pt>
                <c:pt idx="66">
                  <c:v>0.32135101383170001</c:v>
                </c:pt>
                <c:pt idx="67">
                  <c:v>0.32205933363200023</c:v>
                </c:pt>
                <c:pt idx="68">
                  <c:v>0.32276999792696337</c:v>
                </c:pt>
                <c:pt idx="69">
                  <c:v>0.32348301707488331</c:v>
                </c:pt>
                <c:pt idx="70">
                  <c:v>0.32419840149120682</c:v>
                </c:pt>
                <c:pt idx="71">
                  <c:v>0.32491616164922255</c:v>
                </c:pt>
                <c:pt idx="72">
                  <c:v>0.32563630808011962</c:v>
                </c:pt>
                <c:pt idx="73">
                  <c:v>0.32635885137364024</c:v>
                </c:pt>
                <c:pt idx="74">
                  <c:v>0.32708380217781446</c:v>
                </c:pt>
                <c:pt idx="75">
                  <c:v>0.32781117120088488</c:v>
                </c:pt>
                <c:pt idx="76">
                  <c:v>0.32854096920971337</c:v>
                </c:pt>
                <c:pt idx="77">
                  <c:v>0.32927320703175711</c:v>
                </c:pt>
                <c:pt idx="78">
                  <c:v>0.33000789555419729</c:v>
                </c:pt>
                <c:pt idx="79">
                  <c:v>0.33074504572607344</c:v>
                </c:pt>
                <c:pt idx="80">
                  <c:v>0.33148466855665387</c:v>
                </c:pt>
                <c:pt idx="81">
                  <c:v>0.33222677511741455</c:v>
                </c:pt>
                <c:pt idx="82">
                  <c:v>0.33297137654127063</c:v>
                </c:pt>
                <c:pt idx="83">
                  <c:v>0.33371848402425408</c:v>
                </c:pt>
                <c:pt idx="84">
                  <c:v>0.33446810882509159</c:v>
                </c:pt>
                <c:pt idx="85">
                  <c:v>0.33522026226560492</c:v>
                </c:pt>
                <c:pt idx="86">
                  <c:v>0.33597495573110664</c:v>
                </c:pt>
                <c:pt idx="87">
                  <c:v>0.33673220067169002</c:v>
                </c:pt>
                <c:pt idx="88">
                  <c:v>0.33749200860184114</c:v>
                </c:pt>
                <c:pt idx="89">
                  <c:v>0.33825439110088312</c:v>
                </c:pt>
                <c:pt idx="90">
                  <c:v>0.33901935981334558</c:v>
                </c:pt>
                <c:pt idx="91">
                  <c:v>0.33978692645041098</c:v>
                </c:pt>
                <c:pt idx="92">
                  <c:v>0.34055710278904017</c:v>
                </c:pt>
                <c:pt idx="93">
                  <c:v>0.3413299006735046</c:v>
                </c:pt>
                <c:pt idx="94">
                  <c:v>0.34210533201447946</c:v>
                </c:pt>
                <c:pt idx="95">
                  <c:v>0.34288340879130691</c:v>
                </c:pt>
                <c:pt idx="96">
                  <c:v>0.34366414305095483</c:v>
                </c:pt>
                <c:pt idx="97">
                  <c:v>0.34444754690946494</c:v>
                </c:pt>
                <c:pt idx="98">
                  <c:v>0.34523363255165029</c:v>
                </c:pt>
                <c:pt idx="99">
                  <c:v>0.346022412231691</c:v>
                </c:pt>
                <c:pt idx="100">
                  <c:v>0.34681389827459308</c:v>
                </c:pt>
                <c:pt idx="101">
                  <c:v>0.34760810307532791</c:v>
                </c:pt>
                <c:pt idx="102">
                  <c:v>0.34840503910042842</c:v>
                </c:pt>
                <c:pt idx="103">
                  <c:v>0.34920471888701837</c:v>
                </c:pt>
                <c:pt idx="104">
                  <c:v>0.35000715504531782</c:v>
                </c:pt>
                <c:pt idx="105">
                  <c:v>0.3508123602574143</c:v>
                </c:pt>
                <c:pt idx="106">
                  <c:v>0.3516203472789628</c:v>
                </c:pt>
                <c:pt idx="107">
                  <c:v>0.35243112893817519</c:v>
                </c:pt>
                <c:pt idx="108">
                  <c:v>0.35324471813840397</c:v>
                </c:pt>
                <c:pt idx="109">
                  <c:v>0.35406112785695226</c:v>
                </c:pt>
                <c:pt idx="110">
                  <c:v>0.35488037114635479</c:v>
                </c:pt>
                <c:pt idx="111">
                  <c:v>0.35570246113450826</c:v>
                </c:pt>
                <c:pt idx="112">
                  <c:v>0.35652741102585467</c:v>
                </c:pt>
                <c:pt idx="113">
                  <c:v>0.35735523410112247</c:v>
                </c:pt>
                <c:pt idx="114">
                  <c:v>0.35818594371845924</c:v>
                </c:pt>
                <c:pt idx="115">
                  <c:v>0.35901955331336938</c:v>
                </c:pt>
                <c:pt idx="116">
                  <c:v>0.35985607640012052</c:v>
                </c:pt>
                <c:pt idx="117">
                  <c:v>0.36069552657144394</c:v>
                </c:pt>
                <c:pt idx="118">
                  <c:v>0.36153791749969233</c:v>
                </c:pt>
                <c:pt idx="119">
                  <c:v>0.36238326293643985</c:v>
                </c:pt>
                <c:pt idx="120">
                  <c:v>0.36323157671500833</c:v>
                </c:pt>
                <c:pt idx="121">
                  <c:v>0.3640828727485998</c:v>
                </c:pt>
                <c:pt idx="122">
                  <c:v>0.36493716503264939</c:v>
                </c:pt>
                <c:pt idx="123">
                  <c:v>0.36579446764443724</c:v>
                </c:pt>
                <c:pt idx="124">
                  <c:v>0.36665479474432766</c:v>
                </c:pt>
                <c:pt idx="125">
                  <c:v>0.36751816057589987</c:v>
                </c:pt>
                <c:pt idx="126">
                  <c:v>0.36838457946680286</c:v>
                </c:pt>
                <c:pt idx="127">
                  <c:v>0.36925406582862191</c:v>
                </c:pt>
                <c:pt idx="128">
                  <c:v>0.37012663415921548</c:v>
                </c:pt>
                <c:pt idx="129">
                  <c:v>0.37100229904117132</c:v>
                </c:pt>
                <c:pt idx="130">
                  <c:v>0.37188107514392765</c:v>
                </c:pt>
                <c:pt idx="131">
                  <c:v>0.37276297722380913</c:v>
                </c:pt>
                <c:pt idx="132">
                  <c:v>0.37364802012445425</c:v>
                </c:pt>
                <c:pt idx="133">
                  <c:v>0.37453621877822041</c:v>
                </c:pt>
                <c:pt idx="134">
                  <c:v>0.37542758820591682</c:v>
                </c:pt>
                <c:pt idx="135">
                  <c:v>0.37632214351818405</c:v>
                </c:pt>
                <c:pt idx="136">
                  <c:v>0.377219899914912</c:v>
                </c:pt>
                <c:pt idx="137">
                  <c:v>0.37812087268817746</c:v>
                </c:pt>
                <c:pt idx="138">
                  <c:v>0.37902507722024481</c:v>
                </c:pt>
                <c:pt idx="139">
                  <c:v>0.37993252898618912</c:v>
                </c:pt>
                <c:pt idx="140">
                  <c:v>0.38084324355290761</c:v>
                </c:pt>
                <c:pt idx="141">
                  <c:v>0.38175723658208643</c:v>
                </c:pt>
                <c:pt idx="142">
                  <c:v>0.38267452382828976</c:v>
                </c:pt>
                <c:pt idx="143">
                  <c:v>0.38359512114153405</c:v>
                </c:pt>
                <c:pt idx="144">
                  <c:v>0.38451904446649016</c:v>
                </c:pt>
                <c:pt idx="145">
                  <c:v>0.38544630984489275</c:v>
                </c:pt>
                <c:pt idx="146">
                  <c:v>0.38637693341499069</c:v>
                </c:pt>
                <c:pt idx="147">
                  <c:v>0.38731093141234546</c:v>
                </c:pt>
                <c:pt idx="148">
                  <c:v>0.38824832017045363</c:v>
                </c:pt>
                <c:pt idx="149">
                  <c:v>0.38918911612256651</c:v>
                </c:pt>
                <c:pt idx="150">
                  <c:v>0.39013333580133208</c:v>
                </c:pt>
                <c:pt idx="151">
                  <c:v>0.39108099583957517</c:v>
                </c:pt>
                <c:pt idx="152">
                  <c:v>0.39203211297090879</c:v>
                </c:pt>
                <c:pt idx="153">
                  <c:v>0.39298670403176866</c:v>
                </c:pt>
                <c:pt idx="154">
                  <c:v>0.39394478596045251</c:v>
                </c:pt>
                <c:pt idx="155">
                  <c:v>0.39490637579925492</c:v>
                </c:pt>
                <c:pt idx="156">
                  <c:v>0.39587149069344096</c:v>
                </c:pt>
                <c:pt idx="157">
                  <c:v>0.39684014789450112</c:v>
                </c:pt>
                <c:pt idx="158">
                  <c:v>0.39781236475876536</c:v>
                </c:pt>
                <c:pt idx="159">
                  <c:v>0.39878815874964468</c:v>
                </c:pt>
                <c:pt idx="160">
                  <c:v>0.39976754743655901</c:v>
                </c:pt>
                <c:pt idx="161">
                  <c:v>0.40075054849834862</c:v>
                </c:pt>
                <c:pt idx="162">
                  <c:v>0.40173717972192502</c:v>
                </c:pt>
                <c:pt idx="163">
                  <c:v>0.40272745900377571</c:v>
                </c:pt>
                <c:pt idx="164">
                  <c:v>0.40372140435146781</c:v>
                </c:pt>
                <c:pt idx="165">
                  <c:v>0.40471903388244379</c:v>
                </c:pt>
                <c:pt idx="166">
                  <c:v>0.40572036582776361</c:v>
                </c:pt>
                <c:pt idx="167">
                  <c:v>0.40672541853045791</c:v>
                </c:pt>
                <c:pt idx="168">
                  <c:v>0.40773421044796415</c:v>
                </c:pt>
                <c:pt idx="169">
                  <c:v>0.40874676015103895</c:v>
                </c:pt>
                <c:pt idx="170">
                  <c:v>0.40976308632745939</c:v>
                </c:pt>
                <c:pt idx="171">
                  <c:v>0.41078320778032568</c:v>
                </c:pt>
                <c:pt idx="172">
                  <c:v>0.41180714343034414</c:v>
                </c:pt>
                <c:pt idx="173">
                  <c:v>0.4128349123157275</c:v>
                </c:pt>
                <c:pt idx="174">
                  <c:v>0.41386653359435738</c:v>
                </c:pt>
                <c:pt idx="175">
                  <c:v>0.41490202654345043</c:v>
                </c:pt>
                <c:pt idx="176">
                  <c:v>0.4159414105612429</c:v>
                </c:pt>
                <c:pt idx="177">
                  <c:v>0.4169847051670546</c:v>
                </c:pt>
                <c:pt idx="178">
                  <c:v>0.41803193000358485</c:v>
                </c:pt>
                <c:pt idx="179">
                  <c:v>0.4190831048364374</c:v>
                </c:pt>
                <c:pt idx="180">
                  <c:v>0.42013824955600515</c:v>
                </c:pt>
                <c:pt idx="181">
                  <c:v>0.42119738417709929</c:v>
                </c:pt>
                <c:pt idx="182">
                  <c:v>0.42226052884239668</c:v>
                </c:pt>
                <c:pt idx="183">
                  <c:v>0.42332770382060925</c:v>
                </c:pt>
                <c:pt idx="184">
                  <c:v>0.42439892950926517</c:v>
                </c:pt>
                <c:pt idx="185">
                  <c:v>0.42547422643419786</c:v>
                </c:pt>
                <c:pt idx="186">
                  <c:v>0.42655361525302232</c:v>
                </c:pt>
                <c:pt idx="187">
                  <c:v>0.42763711675311716</c:v>
                </c:pt>
                <c:pt idx="188">
                  <c:v>0.42872475185486814</c:v>
                </c:pt>
                <c:pt idx="189">
                  <c:v>0.4298165416107701</c:v>
                </c:pt>
                <c:pt idx="190">
                  <c:v>0.43091250720916674</c:v>
                </c:pt>
                <c:pt idx="191">
                  <c:v>0.43201266997228671</c:v>
                </c:pt>
                <c:pt idx="192">
                  <c:v>0.43311705135942169</c:v>
                </c:pt>
                <c:pt idx="193">
                  <c:v>0.43422567296614606</c:v>
                </c:pt>
                <c:pt idx="194">
                  <c:v>0.43533855652767711</c:v>
                </c:pt>
                <c:pt idx="195">
                  <c:v>0.43645572391816884</c:v>
                </c:pt>
                <c:pt idx="196">
                  <c:v>0.43757719715196858</c:v>
                </c:pt>
                <c:pt idx="197">
                  <c:v>0.43870299838556809</c:v>
                </c:pt>
                <c:pt idx="198">
                  <c:v>0.43983314991718525</c:v>
                </c:pt>
                <c:pt idx="199">
                  <c:v>0.44096767419008198</c:v>
                </c:pt>
                <c:pt idx="200">
                  <c:v>0.44210659379190514</c:v>
                </c:pt>
                <c:pt idx="201">
                  <c:v>0.44324993145631708</c:v>
                </c:pt>
                <c:pt idx="202">
                  <c:v>0.44439771006332446</c:v>
                </c:pt>
                <c:pt idx="203">
                  <c:v>0.44554995264305763</c:v>
                </c:pt>
                <c:pt idx="204">
                  <c:v>0.44670668237362932</c:v>
                </c:pt>
                <c:pt idx="205">
                  <c:v>0.44786792258457242</c:v>
                </c:pt>
                <c:pt idx="206">
                  <c:v>0.44903369675619048</c:v>
                </c:pt>
                <c:pt idx="207">
                  <c:v>0.45020402852315089</c:v>
                </c:pt>
                <c:pt idx="208">
                  <c:v>0.45137894167371662</c:v>
                </c:pt>
                <c:pt idx="209">
                  <c:v>0.45255846015151147</c:v>
                </c:pt>
                <c:pt idx="210">
                  <c:v>0.45374260805613909</c:v>
                </c:pt>
                <c:pt idx="211">
                  <c:v>0.45493140964642381</c:v>
                </c:pt>
                <c:pt idx="212">
                  <c:v>0.45612488933931256</c:v>
                </c:pt>
                <c:pt idx="213">
                  <c:v>0.45732307171285935</c:v>
                </c:pt>
                <c:pt idx="214">
                  <c:v>0.45852598150516177</c:v>
                </c:pt>
                <c:pt idx="215">
                  <c:v>0.45973364361927266</c:v>
                </c:pt>
                <c:pt idx="216">
                  <c:v>0.46094608312110052</c:v>
                </c:pt>
                <c:pt idx="217">
                  <c:v>0.46216332524261555</c:v>
                </c:pt>
                <c:pt idx="218">
                  <c:v>0.4633853953817999</c:v>
                </c:pt>
                <c:pt idx="219">
                  <c:v>0.46461231910590917</c:v>
                </c:pt>
                <c:pt idx="220">
                  <c:v>0.46584412215072779</c:v>
                </c:pt>
                <c:pt idx="221">
                  <c:v>0.46708083042376908</c:v>
                </c:pt>
                <c:pt idx="222">
                  <c:v>0.46832247000309329</c:v>
                </c:pt>
                <c:pt idx="223">
                  <c:v>0.4695690671421382</c:v>
                </c:pt>
                <c:pt idx="224">
                  <c:v>0.47082064826835046</c:v>
                </c:pt>
                <c:pt idx="225">
                  <c:v>0.47207723998549123</c:v>
                </c:pt>
                <c:pt idx="226">
                  <c:v>0.47333886907577072</c:v>
                </c:pt>
                <c:pt idx="227">
                  <c:v>0.47460556249894004</c:v>
                </c:pt>
                <c:pt idx="228">
                  <c:v>0.47587734739736165</c:v>
                </c:pt>
                <c:pt idx="229">
                  <c:v>0.47715425109423487</c:v>
                </c:pt>
                <c:pt idx="230">
                  <c:v>0.47843630109711849</c:v>
                </c:pt>
                <c:pt idx="231">
                  <c:v>0.47972352509699195</c:v>
                </c:pt>
                <c:pt idx="232">
                  <c:v>0.48101595097340688</c:v>
                </c:pt>
                <c:pt idx="233">
                  <c:v>0.48231360679269208</c:v>
                </c:pt>
                <c:pt idx="234">
                  <c:v>0.48361652081122064</c:v>
                </c:pt>
                <c:pt idx="235">
                  <c:v>0.48492472147555093</c:v>
                </c:pt>
                <c:pt idx="236">
                  <c:v>0.48623823742630762</c:v>
                </c:pt>
                <c:pt idx="237">
                  <c:v>0.48755709749728726</c:v>
                </c:pt>
                <c:pt idx="238">
                  <c:v>0.48888133071861961</c:v>
                </c:pt>
                <c:pt idx="239">
                  <c:v>0.49021096631689154</c:v>
                </c:pt>
                <c:pt idx="240">
                  <c:v>0.49154603371904915</c:v>
                </c:pt>
                <c:pt idx="241">
                  <c:v>0.49288656255171515</c:v>
                </c:pt>
                <c:pt idx="242">
                  <c:v>0.49423258264439074</c:v>
                </c:pt>
                <c:pt idx="243">
                  <c:v>0.49558412402919122</c:v>
                </c:pt>
                <c:pt idx="244">
                  <c:v>0.4969412169458875</c:v>
                </c:pt>
                <c:pt idx="245">
                  <c:v>0.49830389183998125</c:v>
                </c:pt>
                <c:pt idx="246">
                  <c:v>0.49967217936681774</c:v>
                </c:pt>
                <c:pt idx="247">
                  <c:v>0.50104611039110902</c:v>
                </c:pt>
                <c:pt idx="248">
                  <c:v>0.50242571599223385</c:v>
                </c:pt>
                <c:pt idx="249">
                  <c:v>0.50381102746201689</c:v>
                </c:pt>
                <c:pt idx="250">
                  <c:v>0.50520207630928571</c:v>
                </c:pt>
                <c:pt idx="251">
                  <c:v>0.50659889425930305</c:v>
                </c:pt>
                <c:pt idx="252">
                  <c:v>0.50800151325869025</c:v>
                </c:pt>
                <c:pt idx="253">
                  <c:v>0.50940996547465756</c:v>
                </c:pt>
                <c:pt idx="254">
                  <c:v>0.51082428329743668</c:v>
                </c:pt>
                <c:pt idx="255">
                  <c:v>0.5122444993430697</c:v>
                </c:pt>
                <c:pt idx="256">
                  <c:v>0.51367064645316873</c:v>
                </c:pt>
                <c:pt idx="257">
                  <c:v>0.51510275770050251</c:v>
                </c:pt>
                <c:pt idx="258">
                  <c:v>0.51654086638716001</c:v>
                </c:pt>
                <c:pt idx="259">
                  <c:v>0.51798500604751352</c:v>
                </c:pt>
                <c:pt idx="260">
                  <c:v>0.51943521045233887</c:v>
                </c:pt>
                <c:pt idx="261">
                  <c:v>0.5208915136078428</c:v>
                </c:pt>
                <c:pt idx="262">
                  <c:v>0.52235394975950589</c:v>
                </c:pt>
                <c:pt idx="263">
                  <c:v>0.52382255339338091</c:v>
                </c:pt>
                <c:pt idx="264">
                  <c:v>0.52529735923720644</c:v>
                </c:pt>
                <c:pt idx="265">
                  <c:v>0.52677840226566808</c:v>
                </c:pt>
                <c:pt idx="266">
                  <c:v>0.52826571769860631</c:v>
                </c:pt>
                <c:pt idx="267">
                  <c:v>0.52975934100566946</c:v>
                </c:pt>
                <c:pt idx="268">
                  <c:v>0.53125930790626841</c:v>
                </c:pt>
                <c:pt idx="269">
                  <c:v>0.53276565437489953</c:v>
                </c:pt>
                <c:pt idx="270">
                  <c:v>0.5342784166404374</c:v>
                </c:pt>
                <c:pt idx="271">
                  <c:v>0.53579763118948642</c:v>
                </c:pt>
                <c:pt idx="272">
                  <c:v>0.53732333476725236</c:v>
                </c:pt>
                <c:pt idx="273">
                  <c:v>0.53885556438303139</c:v>
                </c:pt>
                <c:pt idx="274">
                  <c:v>0.54039435730877128</c:v>
                </c:pt>
                <c:pt idx="275">
                  <c:v>0.54193975108397141</c:v>
                </c:pt>
                <c:pt idx="276">
                  <c:v>0.54349178351492</c:v>
                </c:pt>
                <c:pt idx="277">
                  <c:v>0.54505049268151184</c:v>
                </c:pt>
                <c:pt idx="278">
                  <c:v>0.54661591693553924</c:v>
                </c:pt>
                <c:pt idx="279">
                  <c:v>0.54818809490512943</c:v>
                </c:pt>
                <c:pt idx="280">
                  <c:v>0.54976706549551979</c:v>
                </c:pt>
                <c:pt idx="281">
                  <c:v>0.55135286789418447</c:v>
                </c:pt>
                <c:pt idx="282">
                  <c:v>0.55294554157033993</c:v>
                </c:pt>
                <c:pt idx="283">
                  <c:v>0.55454512627971375</c:v>
                </c:pt>
                <c:pt idx="284">
                  <c:v>0.55615166206386868</c:v>
                </c:pt>
                <c:pt idx="285">
                  <c:v>0.55776518925743024</c:v>
                </c:pt>
                <c:pt idx="286">
                  <c:v>0.5593857484864333</c:v>
                </c:pt>
                <c:pt idx="287">
                  <c:v>0.56101338067310758</c:v>
                </c:pt>
                <c:pt idx="288">
                  <c:v>0.56264812703654077</c:v>
                </c:pt>
                <c:pt idx="289">
                  <c:v>0.56429002909837989</c:v>
                </c:pt>
                <c:pt idx="290">
                  <c:v>0.56593912868241003</c:v>
                </c:pt>
                <c:pt idx="291">
                  <c:v>0.56759546791877036</c:v>
                </c:pt>
                <c:pt idx="292">
                  <c:v>0.56925908924655599</c:v>
                </c:pt>
                <c:pt idx="293">
                  <c:v>0.57093003541507026</c:v>
                </c:pt>
                <c:pt idx="294">
                  <c:v>0.57260834948967743</c:v>
                </c:pt>
                <c:pt idx="295">
                  <c:v>0.57429407485145945</c:v>
                </c:pt>
                <c:pt idx="296">
                  <c:v>0.57598725520190275</c:v>
                </c:pt>
                <c:pt idx="297">
                  <c:v>0.57768793456340006</c:v>
                </c:pt>
                <c:pt idx="298">
                  <c:v>0.57939615728655725</c:v>
                </c:pt>
                <c:pt idx="299">
                  <c:v>0.58111196804825294</c:v>
                </c:pt>
                <c:pt idx="300">
                  <c:v>0.58283541185756993</c:v>
                </c:pt>
                <c:pt idx="301">
                  <c:v>0.58456653405653081</c:v>
                </c:pt>
                <c:pt idx="302">
                  <c:v>0.58630538032622181</c:v>
                </c:pt>
                <c:pt idx="303">
                  <c:v>0.58805199668663666</c:v>
                </c:pt>
                <c:pt idx="304">
                  <c:v>0.58980642950184714</c:v>
                </c:pt>
                <c:pt idx="305">
                  <c:v>0.59156872548041917</c:v>
                </c:pt>
                <c:pt idx="306">
                  <c:v>0.59333893168314289</c:v>
                </c:pt>
                <c:pt idx="307">
                  <c:v>0.59511709552142578</c:v>
                </c:pt>
                <c:pt idx="308">
                  <c:v>0.59690326476333899</c:v>
                </c:pt>
                <c:pt idx="309">
                  <c:v>0.59869748753418828</c:v>
                </c:pt>
                <c:pt idx="310">
                  <c:v>0.60049981232444316</c:v>
                </c:pt>
                <c:pt idx="311">
                  <c:v>0.60231028798766761</c:v>
                </c:pt>
                <c:pt idx="312">
                  <c:v>0.60412896374750746</c:v>
                </c:pt>
                <c:pt idx="313">
                  <c:v>0.60595588919798893</c:v>
                </c:pt>
                <c:pt idx="314">
                  <c:v>0.60779111431097343</c:v>
                </c:pt>
                <c:pt idx="315">
                  <c:v>0.609634689436092</c:v>
                </c:pt>
                <c:pt idx="316">
                  <c:v>0.61148666530552453</c:v>
                </c:pt>
                <c:pt idx="317">
                  <c:v>0.61334709303610357</c:v>
                </c:pt>
                <c:pt idx="318">
                  <c:v>0.6152160241363942</c:v>
                </c:pt>
                <c:pt idx="319">
                  <c:v>0.61709351050648509</c:v>
                </c:pt>
                <c:pt idx="320">
                  <c:v>0.61897960444313138</c:v>
                </c:pt>
                <c:pt idx="321">
                  <c:v>0.62087435864394402</c:v>
                </c:pt>
                <c:pt idx="322">
                  <c:v>0.62277782620858024</c:v>
                </c:pt>
                <c:pt idx="323">
                  <c:v>0.62469006064698307</c:v>
                </c:pt>
                <c:pt idx="324">
                  <c:v>0.62661111587892571</c:v>
                </c:pt>
                <c:pt idx="325">
                  <c:v>0.62854104623987195</c:v>
                </c:pt>
                <c:pt idx="326">
                  <c:v>0.63047990648259755</c:v>
                </c:pt>
                <c:pt idx="327">
                  <c:v>0.6324277517857142</c:v>
                </c:pt>
                <c:pt idx="328">
                  <c:v>0.63438463775277587</c:v>
                </c:pt>
                <c:pt idx="329">
                  <c:v>0.63635062041879331</c:v>
                </c:pt>
                <c:pt idx="330">
                  <c:v>0.63832575625203969</c:v>
                </c:pt>
                <c:pt idx="331">
                  <c:v>0.64031010216226003</c:v>
                </c:pt>
                <c:pt idx="332">
                  <c:v>0.64230371550032872</c:v>
                </c:pt>
                <c:pt idx="333">
                  <c:v>0.64430665406542287</c:v>
                </c:pt>
                <c:pt idx="334">
                  <c:v>0.64631897610562161</c:v>
                </c:pt>
                <c:pt idx="335">
                  <c:v>0.64834074032778255</c:v>
                </c:pt>
                <c:pt idx="336">
                  <c:v>0.65037200589647082</c:v>
                </c:pt>
                <c:pt idx="337">
                  <c:v>0.65241283244164727</c:v>
                </c:pt>
                <c:pt idx="338">
                  <c:v>0.65446328005932752</c:v>
                </c:pt>
                <c:pt idx="339">
                  <c:v>0.65652340932187436</c:v>
                </c:pt>
                <c:pt idx="340">
                  <c:v>0.65859328127687766</c:v>
                </c:pt>
                <c:pt idx="341">
                  <c:v>0.6606729574549044</c:v>
                </c:pt>
                <c:pt idx="342">
                  <c:v>0.66276249987112457</c:v>
                </c:pt>
                <c:pt idx="343">
                  <c:v>0.66486197103463651</c:v>
                </c:pt>
                <c:pt idx="344">
                  <c:v>0.66697143394843694</c:v>
                </c:pt>
                <c:pt idx="345">
                  <c:v>0.66909095211732028</c:v>
                </c:pt>
                <c:pt idx="346">
                  <c:v>0.67122058954889718</c:v>
                </c:pt>
                <c:pt idx="347">
                  <c:v>0.67336041076426023</c:v>
                </c:pt>
                <c:pt idx="348">
                  <c:v>0.67551048079750531</c:v>
                </c:pt>
                <c:pt idx="349">
                  <c:v>0.67767086520307152</c:v>
                </c:pt>
                <c:pt idx="350">
                  <c:v>0.67984163006124854</c:v>
                </c:pt>
                <c:pt idx="351">
                  <c:v>0.68202284197968654</c:v>
                </c:pt>
                <c:pt idx="352">
                  <c:v>0.68421456810474601</c:v>
                </c:pt>
                <c:pt idx="353">
                  <c:v>0.68641687612082092</c:v>
                </c:pt>
                <c:pt idx="354">
                  <c:v>0.68862983425911994</c:v>
                </c:pt>
                <c:pt idx="355">
                  <c:v>0.69085351129911221</c:v>
                </c:pt>
                <c:pt idx="356">
                  <c:v>0.69308797658000809</c:v>
                </c:pt>
                <c:pt idx="357">
                  <c:v>0.69533330000024873</c:v>
                </c:pt>
                <c:pt idx="358">
                  <c:v>0.69758955202640949</c:v>
                </c:pt>
                <c:pt idx="359">
                  <c:v>0.69985680369562386</c:v>
                </c:pt>
                <c:pt idx="360">
                  <c:v>0.70213512662616162</c:v>
                </c:pt>
                <c:pt idx="361">
                  <c:v>0.7044245930180455</c:v>
                </c:pt>
                <c:pt idx="362">
                  <c:v>0.70672527566201426</c:v>
                </c:pt>
                <c:pt idx="363">
                  <c:v>0.70903724794162004</c:v>
                </c:pt>
                <c:pt idx="364">
                  <c:v>0.71136058384546308</c:v>
                </c:pt>
                <c:pt idx="365">
                  <c:v>0.71369535796633488</c:v>
                </c:pt>
                <c:pt idx="366">
                  <c:v>0.7160416455116333</c:v>
                </c:pt>
                <c:pt idx="367">
                  <c:v>0.7183995223054922</c:v>
                </c:pt>
                <c:pt idx="368">
                  <c:v>0.72076906480066161</c:v>
                </c:pt>
                <c:pt idx="369">
                  <c:v>0.723150350079376</c:v>
                </c:pt>
                <c:pt idx="370">
                  <c:v>0.72554345586224211</c:v>
                </c:pt>
                <c:pt idx="371">
                  <c:v>0.72794846051192708</c:v>
                </c:pt>
                <c:pt idx="372">
                  <c:v>0.7303654430449541</c:v>
                </c:pt>
                <c:pt idx="373">
                  <c:v>0.73279448313263584</c:v>
                </c:pt>
                <c:pt idx="374">
                  <c:v>0.73523566111082506</c:v>
                </c:pt>
                <c:pt idx="375">
                  <c:v>0.73768905798315354</c:v>
                </c:pt>
                <c:pt idx="376">
                  <c:v>0.74015475543388198</c:v>
                </c:pt>
                <c:pt idx="377">
                  <c:v>0.74263283582831974</c:v>
                </c:pt>
                <c:pt idx="378">
                  <c:v>0.74512338222342522</c:v>
                </c:pt>
                <c:pt idx="379">
                  <c:v>0.74762647837370988</c:v>
                </c:pt>
                <c:pt idx="380">
                  <c:v>0.75014220873613813</c:v>
                </c:pt>
                <c:pt idx="381">
                  <c:v>0.75267065848310144</c:v>
                </c:pt>
                <c:pt idx="382">
                  <c:v>0.75521191350392014</c:v>
                </c:pt>
                <c:pt idx="383">
                  <c:v>0.75776606041223749</c:v>
                </c:pt>
                <c:pt idx="384">
                  <c:v>0.76033318655901527</c:v>
                </c:pt>
                <c:pt idx="385">
                  <c:v>0.76291338003388887</c:v>
                </c:pt>
                <c:pt idx="386">
                  <c:v>0.76550672967571831</c:v>
                </c:pt>
                <c:pt idx="387">
                  <c:v>0.76811332508001762</c:v>
                </c:pt>
                <c:pt idx="388">
                  <c:v>0.77073325660393233</c:v>
                </c:pt>
                <c:pt idx="389">
                  <c:v>0.77336661538045026</c:v>
                </c:pt>
                <c:pt idx="390">
                  <c:v>0.7760134933193279</c:v>
                </c:pt>
                <c:pt idx="391">
                  <c:v>0.77867398311961189</c:v>
                </c:pt>
                <c:pt idx="392">
                  <c:v>0.78134817827356473</c:v>
                </c:pt>
                <c:pt idx="393">
                  <c:v>0.78403617308169316</c:v>
                </c:pt>
                <c:pt idx="394">
                  <c:v>0.7867380626537801</c:v>
                </c:pt>
                <c:pt idx="395">
                  <c:v>0.78945394292248261</c:v>
                </c:pt>
                <c:pt idx="396">
                  <c:v>0.79218391064643356</c:v>
                </c:pt>
                <c:pt idx="397">
                  <c:v>0.79492806342662659</c:v>
                </c:pt>
                <c:pt idx="398">
                  <c:v>0.79768649970785066</c:v>
                </c:pt>
                <c:pt idx="399">
                  <c:v>0.8004593187920942</c:v>
                </c:pt>
                <c:pt idx="400">
                  <c:v>0.80324662084263287</c:v>
                </c:pt>
                <c:pt idx="401">
                  <c:v>0.80604850690055385</c:v>
                </c:pt>
                <c:pt idx="402">
                  <c:v>0.80886507888699777</c:v>
                </c:pt>
                <c:pt idx="403">
                  <c:v>0.81169643961593851</c:v>
                </c:pt>
                <c:pt idx="404">
                  <c:v>0.81454269280064417</c:v>
                </c:pt>
                <c:pt idx="405">
                  <c:v>0.81740394306847219</c:v>
                </c:pt>
                <c:pt idx="406">
                  <c:v>0.82028029596503127</c:v>
                </c:pt>
                <c:pt idx="407">
                  <c:v>0.82317185796717351</c:v>
                </c:pt>
                <c:pt idx="408">
                  <c:v>0.82607873648921692</c:v>
                </c:pt>
                <c:pt idx="409">
                  <c:v>0.82900103989938279</c:v>
                </c:pt>
                <c:pt idx="410">
                  <c:v>0.83193887752326856</c:v>
                </c:pt>
                <c:pt idx="411">
                  <c:v>0.83489235965831576</c:v>
                </c:pt>
                <c:pt idx="412">
                  <c:v>0.83786159757951262</c:v>
                </c:pt>
                <c:pt idx="413">
                  <c:v>0.84084670355741609</c:v>
                </c:pt>
                <c:pt idx="414">
                  <c:v>0.843847790861736</c:v>
                </c:pt>
                <c:pt idx="415">
                  <c:v>0.84686497377476722</c:v>
                </c:pt>
                <c:pt idx="416">
                  <c:v>0.84989836760366622</c:v>
                </c:pt>
                <c:pt idx="417">
                  <c:v>0.85294808868627991</c:v>
                </c:pt>
                <c:pt idx="418">
                  <c:v>0.85601425441102597</c:v>
                </c:pt>
                <c:pt idx="419">
                  <c:v>0.8590969832198323</c:v>
                </c:pt>
                <c:pt idx="420">
                  <c:v>0.86219639462473496</c:v>
                </c:pt>
                <c:pt idx="421">
                  <c:v>0.86531260921413433</c:v>
                </c:pt>
                <c:pt idx="422">
                  <c:v>0.86844574867326629</c:v>
                </c:pt>
                <c:pt idx="423">
                  <c:v>0.87159593578710515</c:v>
                </c:pt>
                <c:pt idx="424">
                  <c:v>0.87476329445791423</c:v>
                </c:pt>
                <c:pt idx="425">
                  <c:v>0.87794794971293777</c:v>
                </c:pt>
                <c:pt idx="426">
                  <c:v>0.88115002772338558</c:v>
                </c:pt>
                <c:pt idx="427">
                  <c:v>0.884369655810468</c:v>
                </c:pt>
                <c:pt idx="428">
                  <c:v>0.88760696246177351</c:v>
                </c:pt>
                <c:pt idx="429">
                  <c:v>0.89086207734003997</c:v>
                </c:pt>
                <c:pt idx="430">
                  <c:v>0.89413513130334965</c:v>
                </c:pt>
                <c:pt idx="431">
                  <c:v>0.89742625641128249</c:v>
                </c:pt>
                <c:pt idx="432">
                  <c:v>0.90073558594194614</c:v>
                </c:pt>
                <c:pt idx="433">
                  <c:v>0.90406325440123614</c:v>
                </c:pt>
                <c:pt idx="434">
                  <c:v>0.90740939754513295</c:v>
                </c:pt>
                <c:pt idx="435">
                  <c:v>0.91077415238399162</c:v>
                </c:pt>
                <c:pt idx="436">
                  <c:v>0.91415765720272901</c:v>
                </c:pt>
                <c:pt idx="437">
                  <c:v>0.91756005156969689</c:v>
                </c:pt>
                <c:pt idx="438">
                  <c:v>0.92098147635892957</c:v>
                </c:pt>
                <c:pt idx="439">
                  <c:v>0.92442207375751217</c:v>
                </c:pt>
                <c:pt idx="440">
                  <c:v>0.92788198728382576</c:v>
                </c:pt>
                <c:pt idx="441">
                  <c:v>0.93136136179891926</c:v>
                </c:pt>
                <c:pt idx="442">
                  <c:v>0.93486034352903802</c:v>
                </c:pt>
                <c:pt idx="443">
                  <c:v>0.93837908007332604</c:v>
                </c:pt>
                <c:pt idx="444">
                  <c:v>0.94191772042315025</c:v>
                </c:pt>
                <c:pt idx="445">
                  <c:v>0.94547641497791313</c:v>
                </c:pt>
                <c:pt idx="446">
                  <c:v>0.94905531555685274</c:v>
                </c:pt>
                <c:pt idx="447">
                  <c:v>0.95265457542413023</c:v>
                </c:pt>
                <c:pt idx="448">
                  <c:v>0.95627434929644717</c:v>
                </c:pt>
                <c:pt idx="449">
                  <c:v>0.95991479336153873</c:v>
                </c:pt>
                <c:pt idx="450">
                  <c:v>0.96357606530041873</c:v>
                </c:pt>
                <c:pt idx="451">
                  <c:v>0.96725832429796066</c:v>
                </c:pt>
                <c:pt idx="452">
                  <c:v>0.97096173106318595</c:v>
                </c:pt>
                <c:pt idx="453">
                  <c:v>0.9746864478473527</c:v>
                </c:pt>
                <c:pt idx="454">
                  <c:v>0.97843263845708484</c:v>
                </c:pt>
                <c:pt idx="455">
                  <c:v>0.98220046828151797</c:v>
                </c:pt>
                <c:pt idx="456">
                  <c:v>0.98599010430147416</c:v>
                </c:pt>
                <c:pt idx="457">
                  <c:v>0.98980171511323556</c:v>
                </c:pt>
                <c:pt idx="458">
                  <c:v>0.99363547094227889</c:v>
                </c:pt>
                <c:pt idx="459">
                  <c:v>0.99749154367069193</c:v>
                </c:pt>
                <c:pt idx="460">
                  <c:v>1.001370106847782</c:v>
                </c:pt>
                <c:pt idx="461">
                  <c:v>1.0052713357156213</c:v>
                </c:pt>
                <c:pt idx="462">
                  <c:v>1.0091954072217917</c:v>
                </c:pt>
                <c:pt idx="463">
                  <c:v>1.0131425000501999</c:v>
                </c:pt>
                <c:pt idx="464">
                  <c:v>1.0171127946314253</c:v>
                </c:pt>
                <c:pt idx="465">
                  <c:v>1.0211064731693416</c:v>
                </c:pt>
                <c:pt idx="466">
                  <c:v>1.0251237196553264</c:v>
                </c:pt>
                <c:pt idx="467">
                  <c:v>1.029164719900926</c:v>
                </c:pt>
                <c:pt idx="468">
                  <c:v>1.0332296615472696</c:v>
                </c:pt>
                <c:pt idx="469">
                  <c:v>1.0373187340951369</c:v>
                </c:pt>
                <c:pt idx="470">
                  <c:v>1.0414321289190052</c:v>
                </c:pt>
                <c:pt idx="471">
                  <c:v>1.0455700393009284</c:v>
                </c:pt>
                <c:pt idx="472">
                  <c:v>1.0497326604423933</c:v>
                </c:pt>
                <c:pt idx="473">
                  <c:v>1.0539201894927372</c:v>
                </c:pt>
                <c:pt idx="474">
                  <c:v>1.0581328255722735</c:v>
                </c:pt>
                <c:pt idx="475">
                  <c:v>1.062370769791205</c:v>
                </c:pt>
                <c:pt idx="476">
                  <c:v>1.0666342252832322</c:v>
                </c:pt>
                <c:pt idx="477">
                  <c:v>1.0709233972213514</c:v>
                </c:pt>
                <c:pt idx="478">
                  <c:v>1.0752384928421272</c:v>
                </c:pt>
                <c:pt idx="479">
                  <c:v>1.0795797214804184</c:v>
                </c:pt>
                <c:pt idx="480">
                  <c:v>1.0839472945835114</c:v>
                </c:pt>
                <c:pt idx="481">
                  <c:v>1.088341425743272</c:v>
                </c:pt>
                <c:pt idx="482">
                  <c:v>1.0927623307213192</c:v>
                </c:pt>
                <c:pt idx="483">
                  <c:v>1.0972102274706668</c:v>
                </c:pt>
                <c:pt idx="484">
                  <c:v>1.1016853361734891</c:v>
                </c:pt>
                <c:pt idx="485">
                  <c:v>1.106187879256405</c:v>
                </c:pt>
                <c:pt idx="486">
                  <c:v>1.1107180814266124</c:v>
                </c:pt>
                <c:pt idx="487">
                  <c:v>1.1152761696913287</c:v>
                </c:pt>
                <c:pt idx="488">
                  <c:v>1.1198623733988631</c:v>
                </c:pt>
                <c:pt idx="489">
                  <c:v>1.1244769242551318</c:v>
                </c:pt>
                <c:pt idx="490">
                  <c:v>1.1291200563605706</c:v>
                </c:pt>
                <c:pt idx="491">
                  <c:v>1.1337920062323688</c:v>
                </c:pt>
                <c:pt idx="492">
                  <c:v>1.138493012846679</c:v>
                </c:pt>
                <c:pt idx="493">
                  <c:v>1.1432233176566804</c:v>
                </c:pt>
                <c:pt idx="494">
                  <c:v>1.1479831646318246</c:v>
                </c:pt>
                <c:pt idx="495">
                  <c:v>1.1527728002810413</c:v>
                </c:pt>
                <c:pt idx="496">
                  <c:v>1.1575924736973682</c:v>
                </c:pt>
                <c:pt idx="497">
                  <c:v>1.162442436577809</c:v>
                </c:pt>
                <c:pt idx="498">
                  <c:v>1.1673229432637904</c:v>
                </c:pt>
                <c:pt idx="499">
                  <c:v>1.1722342507673522</c:v>
                </c:pt>
                <c:pt idx="500">
                  <c:v>1.1771766188162185</c:v>
                </c:pt>
                <c:pt idx="501">
                  <c:v>1.1821503098774726</c:v>
                </c:pt>
                <c:pt idx="502">
                  <c:v>1.1871555891985095</c:v>
                </c:pt>
                <c:pt idx="503">
                  <c:v>1.1921927248352207</c:v>
                </c:pt>
                <c:pt idx="504">
                  <c:v>1.1972619877006974</c:v>
                </c:pt>
                <c:pt idx="505">
                  <c:v>1.2023636515890539</c:v>
                </c:pt>
                <c:pt idx="506">
                  <c:v>1.2074979932195891</c:v>
                </c:pt>
                <c:pt idx="507">
                  <c:v>1.2126652922671439</c:v>
                </c:pt>
                <c:pt idx="508">
                  <c:v>1.2178658314124517</c:v>
                </c:pt>
                <c:pt idx="509">
                  <c:v>1.223099896368776</c:v>
                </c:pt>
                <c:pt idx="510">
                  <c:v>1.2283677759265166</c:v>
                </c:pt>
                <c:pt idx="511">
                  <c:v>1.2336697619941579</c:v>
                </c:pt>
                <c:pt idx="512">
                  <c:v>1.2390061496314837</c:v>
                </c:pt>
                <c:pt idx="513">
                  <c:v>1.2443772371034751</c:v>
                </c:pt>
                <c:pt idx="514">
                  <c:v>1.2497833259114137</c:v>
                </c:pt>
                <c:pt idx="515">
                  <c:v>1.2552247208335066</c:v>
                </c:pt>
                <c:pt idx="516">
                  <c:v>1.2607017299812484</c:v>
                </c:pt>
                <c:pt idx="517">
                  <c:v>1.2662146648287198</c:v>
                </c:pt>
                <c:pt idx="518">
                  <c:v>1.2717638402641056</c:v>
                </c:pt>
                <c:pt idx="519">
                  <c:v>1.2773495746345818</c:v>
                </c:pt>
                <c:pt idx="520">
                  <c:v>1.282972189785176</c:v>
                </c:pt>
                <c:pt idx="521">
                  <c:v>1.2886320111181599</c:v>
                </c:pt>
                <c:pt idx="522">
                  <c:v>1.2943293676275973</c:v>
                </c:pt>
                <c:pt idx="523">
                  <c:v>1.3000645919544824</c:v>
                </c:pt>
                <c:pt idx="524">
                  <c:v>1.3058380204275515</c:v>
                </c:pt>
                <c:pt idx="525">
                  <c:v>1.311649993125757</c:v>
                </c:pt>
                <c:pt idx="526">
                  <c:v>1.317500853915321</c:v>
                </c:pt>
                <c:pt idx="527">
                  <c:v>1.3233909505084718</c:v>
                </c:pt>
                <c:pt idx="528">
                  <c:v>1.3293206345064994</c:v>
                </c:pt>
                <c:pt idx="529">
                  <c:v>1.335290261467097</c:v>
                </c:pt>
                <c:pt idx="530">
                  <c:v>1.3413001909423405</c:v>
                </c:pt>
                <c:pt idx="531">
                  <c:v>1.347350786542604</c:v>
                </c:pt>
                <c:pt idx="532">
                  <c:v>1.3534424159820886</c:v>
                </c:pt>
                <c:pt idx="533">
                  <c:v>1.3595754511494538</c:v>
                </c:pt>
                <c:pt idx="534">
                  <c:v>1.3657502681500695</c:v>
                </c:pt>
                <c:pt idx="535">
                  <c:v>1.3719672473720701</c:v>
                </c:pt>
                <c:pt idx="536">
                  <c:v>1.3782267735371889</c:v>
                </c:pt>
                <c:pt idx="537">
                  <c:v>1.3845292357734191</c:v>
                </c:pt>
                <c:pt idx="538">
                  <c:v>1.3908750276622239</c:v>
                </c:pt>
                <c:pt idx="539">
                  <c:v>1.3972645473063774</c:v>
                </c:pt>
                <c:pt idx="540">
                  <c:v>1.4036981973926466</c:v>
                </c:pt>
                <c:pt idx="541">
                  <c:v>1.4101763852484723</c:v>
                </c:pt>
                <c:pt idx="542">
                  <c:v>1.4166995229202166</c:v>
                </c:pt>
                <c:pt idx="543">
                  <c:v>1.4232680272261091</c:v>
                </c:pt>
                <c:pt idx="544">
                  <c:v>1.4298823198224548</c:v>
                </c:pt>
                <c:pt idx="545">
                  <c:v>1.4365428272848275</c:v>
                </c:pt>
                <c:pt idx="546">
                  <c:v>1.4432499811620181</c:v>
                </c:pt>
                <c:pt idx="547">
                  <c:v>1.4500042180534498</c:v>
                </c:pt>
                <c:pt idx="548">
                  <c:v>1.4568059796798596</c:v>
                </c:pt>
                <c:pt idx="549">
                  <c:v>1.4636557129482175</c:v>
                </c:pt>
                <c:pt idx="550">
                  <c:v>1.4705538700403618</c:v>
                </c:pt>
                <c:pt idx="551">
                  <c:v>1.4775009084724986</c:v>
                </c:pt>
                <c:pt idx="552">
                  <c:v>1.4844972911800827</c:v>
                </c:pt>
                <c:pt idx="553">
                  <c:v>1.4915434865852057</c:v>
                </c:pt>
                <c:pt idx="554">
                  <c:v>1.4986399686917558</c:v>
                </c:pt>
                <c:pt idx="555">
                  <c:v>1.50578721714827</c:v>
                </c:pt>
                <c:pt idx="556">
                  <c:v>1.5129857173392713</c:v>
                </c:pt>
                <c:pt idx="557">
                  <c:v>1.520235960457254</c:v>
                </c:pt>
                <c:pt idx="558">
                  <c:v>1.5275384436037693</c:v>
                </c:pt>
                <c:pt idx="559">
                  <c:v>1.5348936698572495</c:v>
                </c:pt>
                <c:pt idx="560">
                  <c:v>1.542302148370422</c:v>
                </c:pt>
                <c:pt idx="561">
                  <c:v>1.5497643944473365</c:v>
                </c:pt>
                <c:pt idx="562">
                  <c:v>1.5572809296510766</c:v>
                </c:pt>
                <c:pt idx="563">
                  <c:v>1.5648522818770205</c:v>
                </c:pt>
                <c:pt idx="564">
                  <c:v>1.5724789854562684</c:v>
                </c:pt>
                <c:pt idx="565">
                  <c:v>1.5801615812390504</c:v>
                </c:pt>
                <c:pt idx="566">
                  <c:v>1.5879006167085759</c:v>
                </c:pt>
                <c:pt idx="567">
                  <c:v>1.59569664606081</c:v>
                </c:pt>
                <c:pt idx="568">
                  <c:v>1.6035502303144415</c:v>
                </c:pt>
                <c:pt idx="569">
                  <c:v>1.6114619374004344</c:v>
                </c:pt>
                <c:pt idx="570">
                  <c:v>1.6194323422838577</c:v>
                </c:pt>
                <c:pt idx="571">
                  <c:v>1.6274620270490714</c:v>
                </c:pt>
                <c:pt idx="572">
                  <c:v>1.6355515810178949</c:v>
                </c:pt>
                <c:pt idx="573">
                  <c:v>1.6437016008459284</c:v>
                </c:pt>
                <c:pt idx="574">
                  <c:v>1.6519126906518391</c:v>
                </c:pt>
                <c:pt idx="575">
                  <c:v>1.6601854621098711</c:v>
                </c:pt>
                <c:pt idx="576">
                  <c:v>1.6685205345740286</c:v>
                </c:pt>
                <c:pt idx="577">
                  <c:v>1.6769185351928888</c:v>
                </c:pt>
                <c:pt idx="578">
                  <c:v>1.6853800990195091</c:v>
                </c:pt>
                <c:pt idx="579">
                  <c:v>1.693905869149168</c:v>
                </c:pt>
                <c:pt idx="580">
                  <c:v>1.7024964968253384</c:v>
                </c:pt>
                <c:pt idx="581">
                  <c:v>1.711152641563024</c:v>
                </c:pt>
                <c:pt idx="582">
                  <c:v>1.7198749712943799</c:v>
                </c:pt>
                <c:pt idx="583">
                  <c:v>1.7286641624761487</c:v>
                </c:pt>
                <c:pt idx="584">
                  <c:v>1.7375209002320806</c:v>
                </c:pt>
                <c:pt idx="585">
                  <c:v>1.7464458784859787</c:v>
                </c:pt>
                <c:pt idx="586">
                  <c:v>1.7554398000872207</c:v>
                </c:pt>
                <c:pt idx="587">
                  <c:v>1.7645033769700729</c:v>
                </c:pt>
                <c:pt idx="588">
                  <c:v>1.773637330273639</c:v>
                </c:pt>
                <c:pt idx="589">
                  <c:v>1.7828423904978068</c:v>
                </c:pt>
                <c:pt idx="590">
                  <c:v>1.7921192976371139</c:v>
                </c:pt>
                <c:pt idx="591">
                  <c:v>1.8014688013501534</c:v>
                </c:pt>
                <c:pt idx="592">
                  <c:v>1.8108916610895587</c:v>
                </c:pt>
                <c:pt idx="593">
                  <c:v>1.8203886462698622</c:v>
                </c:pt>
                <c:pt idx="594">
                  <c:v>1.8299605364112059</c:v>
                </c:pt>
                <c:pt idx="595">
                  <c:v>1.8396081213204869</c:v>
                </c:pt>
                <c:pt idx="596">
                  <c:v>1.8493322012334203</c:v>
                </c:pt>
                <c:pt idx="597">
                  <c:v>1.8591335869929491</c:v>
                </c:pt>
                <c:pt idx="598">
                  <c:v>1.8690131002056534</c:v>
                </c:pt>
                <c:pt idx="599">
                  <c:v>1.8789715734352466</c:v>
                </c:pt>
                <c:pt idx="600">
                  <c:v>1.889009850356262</c:v>
                </c:pt>
                <c:pt idx="601">
                  <c:v>1.8991287859465096</c:v>
                </c:pt>
                <c:pt idx="602">
                  <c:v>1.9093292466551903</c:v>
                </c:pt>
                <c:pt idx="603">
                  <c:v>1.9196121106103607</c:v>
                </c:pt>
                <c:pt idx="604">
                  <c:v>1.9299782677866177</c:v>
                </c:pt>
                <c:pt idx="605">
                  <c:v>1.940428620208372</c:v>
                </c:pt>
                <c:pt idx="606">
                  <c:v>1.9509640821454719</c:v>
                </c:pt>
                <c:pt idx="607">
                  <c:v>1.9615855803026592</c:v>
                </c:pt>
                <c:pt idx="608">
                  <c:v>1.9722940540461753</c:v>
                </c:pt>
                <c:pt idx="609">
                  <c:v>1.9830904555903039</c:v>
                </c:pt>
                <c:pt idx="610">
                  <c:v>1.9939757502090656</c:v>
                </c:pt>
                <c:pt idx="611">
                  <c:v>2.0049509164736619</c:v>
                </c:pt>
                <c:pt idx="612">
                  <c:v>2.0160169464480524</c:v>
                </c:pt>
                <c:pt idx="613">
                  <c:v>2.0271748459254075</c:v>
                </c:pt>
                <c:pt idx="614">
                  <c:v>2.0384256346571159</c:v>
                </c:pt>
                <c:pt idx="615">
                  <c:v>2.0497703465725201</c:v>
                </c:pt>
                <c:pt idx="616">
                  <c:v>2.0612100300417802</c:v>
                </c:pt>
                <c:pt idx="617">
                  <c:v>2.0727457480937286</c:v>
                </c:pt>
                <c:pt idx="618">
                  <c:v>2.0843785786765214</c:v>
                </c:pt>
                <c:pt idx="619">
                  <c:v>2.0961096148958607</c:v>
                </c:pt>
                <c:pt idx="620">
                  <c:v>2.1079399652957975</c:v>
                </c:pt>
                <c:pt idx="621">
                  <c:v>2.1198707540960604</c:v>
                </c:pt>
                <c:pt idx="622">
                  <c:v>2.1319031214739743</c:v>
                </c:pt>
                <c:pt idx="623">
                  <c:v>2.1440382238222302</c:v>
                </c:pt>
                <c:pt idx="624">
                  <c:v>2.1562772340512182</c:v>
                </c:pt>
                <c:pt idx="625">
                  <c:v>2.1686213418477371</c:v>
                </c:pt>
                <c:pt idx="626">
                  <c:v>2.1810717539794355</c:v>
                </c:pt>
                <c:pt idx="627">
                  <c:v>2.1936296945736409</c:v>
                </c:pt>
                <c:pt idx="628">
                  <c:v>2.2062964054450722</c:v>
                </c:pt>
                <c:pt idx="629">
                  <c:v>2.2190731463758517</c:v>
                </c:pt>
                <c:pt idx="630">
                  <c:v>2.2319611954457761</c:v>
                </c:pt>
                <c:pt idx="631">
                  <c:v>2.2449618493342962</c:v>
                </c:pt>
                <c:pt idx="632">
                  <c:v>2.2580764236749937</c:v>
                </c:pt>
                <c:pt idx="633">
                  <c:v>2.2713062533606894</c:v>
                </c:pt>
                <c:pt idx="634">
                  <c:v>2.2846526929001696</c:v>
                </c:pt>
                <c:pt idx="635">
                  <c:v>2.2981171167464645</c:v>
                </c:pt>
                <c:pt idx="636">
                  <c:v>2.3117009196816514</c:v>
                </c:pt>
                <c:pt idx="637">
                  <c:v>2.3254055171469505</c:v>
                </c:pt>
                <c:pt idx="638">
                  <c:v>2.3392323456308262</c:v>
                </c:pt>
                <c:pt idx="639">
                  <c:v>2.353182863026503</c:v>
                </c:pt>
                <c:pt idx="640">
                  <c:v>2.3672585490461642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B-4800-A4DD-42654BC2E10A}"/>
            </c:ext>
          </c:extLst>
        </c:ser>
        <c:ser>
          <c:idx val="0"/>
          <c:order val="1"/>
          <c:tx>
            <c:v>genutzte Pixel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Bilddaten!$Q$6:$Q$646</c:f>
              <c:numCache>
                <c:formatCode>0.00</c:formatCode>
                <c:ptCount val="6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0.29174567743483615</c:v>
                </c:pt>
                <c:pt idx="22">
                  <c:v>0.29235835595215143</c:v>
                </c:pt>
                <c:pt idx="23">
                  <c:v>0.29297296647511506</c:v>
                </c:pt>
                <c:pt idx="24">
                  <c:v>0.29358951713524806</c:v>
                </c:pt>
                <c:pt idx="25">
                  <c:v>0.29420801610719438</c:v>
                </c:pt>
                <c:pt idx="26">
                  <c:v>0.29482847160869724</c:v>
                </c:pt>
                <c:pt idx="27">
                  <c:v>0.29545089190056806</c:v>
                </c:pt>
                <c:pt idx="28">
                  <c:v>0.29607528528726196</c:v>
                </c:pt>
                <c:pt idx="29">
                  <c:v>0.29670166011746668</c:v>
                </c:pt>
                <c:pt idx="30">
                  <c:v>0.29733002478407311</c:v>
                </c:pt>
                <c:pt idx="31">
                  <c:v>0.29796038772414346</c:v>
                </c:pt>
                <c:pt idx="32">
                  <c:v>0.29859275741948704</c:v>
                </c:pt>
                <c:pt idx="33">
                  <c:v>0.29922714239740722</c:v>
                </c:pt>
                <c:pt idx="34">
                  <c:v>0.299863551230097</c:v>
                </c:pt>
                <c:pt idx="35">
                  <c:v>0.30050199253580034</c:v>
                </c:pt>
                <c:pt idx="36">
                  <c:v>0.30114247497830199</c:v>
                </c:pt>
                <c:pt idx="37">
                  <c:v>0.30178500726754032</c:v>
                </c:pt>
                <c:pt idx="38">
                  <c:v>0.30242959816036352</c:v>
                </c:pt>
                <c:pt idx="39">
                  <c:v>0.30307625646036984</c:v>
                </c:pt>
                <c:pt idx="40">
                  <c:v>0.30372499101798189</c:v>
                </c:pt>
                <c:pt idx="41">
                  <c:v>0.30437581073098935</c:v>
                </c:pt>
                <c:pt idx="42">
                  <c:v>0.30502872454535529</c:v>
                </c:pt>
                <c:pt idx="43">
                  <c:v>0.30568374145463617</c:v>
                </c:pt>
                <c:pt idx="44">
                  <c:v>0.30634087050120951</c:v>
                </c:pt>
                <c:pt idx="45">
                  <c:v>0.30700012077527489</c:v>
                </c:pt>
                <c:pt idx="46">
                  <c:v>0.30766150141685511</c:v>
                </c:pt>
                <c:pt idx="47">
                  <c:v>0.30832502161470543</c:v>
                </c:pt>
                <c:pt idx="48">
                  <c:v>0.30899069060770573</c:v>
                </c:pt>
                <c:pt idx="49">
                  <c:v>0.3096585176837986</c:v>
                </c:pt>
                <c:pt idx="50">
                  <c:v>0.31032851218202911</c:v>
                </c:pt>
                <c:pt idx="51">
                  <c:v>0.31100068349150722</c:v>
                </c:pt>
                <c:pt idx="52">
                  <c:v>0.31167504105273025</c:v>
                </c:pt>
                <c:pt idx="53">
                  <c:v>0.31235159435656412</c:v>
                </c:pt>
                <c:pt idx="54">
                  <c:v>0.31303035294634135</c:v>
                </c:pt>
                <c:pt idx="55">
                  <c:v>0.31371132641682919</c:v>
                </c:pt>
                <c:pt idx="56">
                  <c:v>0.31439452441512095</c:v>
                </c:pt>
                <c:pt idx="57">
                  <c:v>0.31507995664087857</c:v>
                </c:pt>
                <c:pt idx="58">
                  <c:v>0.31576763284673226</c:v>
                </c:pt>
                <c:pt idx="59">
                  <c:v>0.31645756283855131</c:v>
                </c:pt>
                <c:pt idx="60">
                  <c:v>0.31714975647585331</c:v>
                </c:pt>
                <c:pt idx="61">
                  <c:v>0.31784422367204607</c:v>
                </c:pt>
                <c:pt idx="62">
                  <c:v>0.31854097439497941</c:v>
                </c:pt>
                <c:pt idx="63">
                  <c:v>0.31924001866714785</c:v>
                </c:pt>
                <c:pt idx="64">
                  <c:v>0.31994136656606859</c:v>
                </c:pt>
                <c:pt idx="65">
                  <c:v>0.3206450282247042</c:v>
                </c:pt>
                <c:pt idx="66">
                  <c:v>0.32135101383170001</c:v>
                </c:pt>
                <c:pt idx="67">
                  <c:v>0.32205933363200023</c:v>
                </c:pt>
                <c:pt idx="68">
                  <c:v>0.32276999792696337</c:v>
                </c:pt>
                <c:pt idx="69">
                  <c:v>0.32348301707488331</c:v>
                </c:pt>
                <c:pt idx="70">
                  <c:v>0.32419840149120682</c:v>
                </c:pt>
                <c:pt idx="71">
                  <c:v>0.32491616164922255</c:v>
                </c:pt>
                <c:pt idx="72">
                  <c:v>0.32563630808011962</c:v>
                </c:pt>
                <c:pt idx="73">
                  <c:v>0.32635885137364024</c:v>
                </c:pt>
                <c:pt idx="74">
                  <c:v>0.32708380217781446</c:v>
                </c:pt>
                <c:pt idx="75">
                  <c:v>0.32781117120088488</c:v>
                </c:pt>
                <c:pt idx="76">
                  <c:v>0.32854096920971337</c:v>
                </c:pt>
                <c:pt idx="77">
                  <c:v>0.32927320703175711</c:v>
                </c:pt>
                <c:pt idx="78">
                  <c:v>0.33000789555419729</c:v>
                </c:pt>
                <c:pt idx="79">
                  <c:v>0.33074504572607344</c:v>
                </c:pt>
                <c:pt idx="80">
                  <c:v>0.33148466855665387</c:v>
                </c:pt>
                <c:pt idx="81">
                  <c:v>0.33222677511741455</c:v>
                </c:pt>
                <c:pt idx="82">
                  <c:v>0.33297137654127063</c:v>
                </c:pt>
                <c:pt idx="83">
                  <c:v>0.33371848402425408</c:v>
                </c:pt>
                <c:pt idx="84">
                  <c:v>0.33446810882509159</c:v>
                </c:pt>
                <c:pt idx="85">
                  <c:v>0.33522026226560492</c:v>
                </c:pt>
                <c:pt idx="86">
                  <c:v>0.33597495573110664</c:v>
                </c:pt>
                <c:pt idx="87">
                  <c:v>0.33673220067169002</c:v>
                </c:pt>
                <c:pt idx="88">
                  <c:v>0.33749200860184114</c:v>
                </c:pt>
                <c:pt idx="89">
                  <c:v>0.33825439110088312</c:v>
                </c:pt>
                <c:pt idx="90">
                  <c:v>0.33901935981334558</c:v>
                </c:pt>
                <c:pt idx="91">
                  <c:v>0.33978692645041098</c:v>
                </c:pt>
                <c:pt idx="92">
                  <c:v>0.34055710278904017</c:v>
                </c:pt>
                <c:pt idx="93">
                  <c:v>0.3413299006735046</c:v>
                </c:pt>
                <c:pt idx="94">
                  <c:v>0.34210533201447946</c:v>
                </c:pt>
                <c:pt idx="95">
                  <c:v>0.34288340879130691</c:v>
                </c:pt>
                <c:pt idx="96">
                  <c:v>0.34366414305095483</c:v>
                </c:pt>
                <c:pt idx="97">
                  <c:v>0.34444754690946494</c:v>
                </c:pt>
                <c:pt idx="98">
                  <c:v>0.34523363255165029</c:v>
                </c:pt>
                <c:pt idx="99">
                  <c:v>0.346022412231691</c:v>
                </c:pt>
                <c:pt idx="100">
                  <c:v>0.34681389827459308</c:v>
                </c:pt>
                <c:pt idx="101">
                  <c:v>0.34760810307532791</c:v>
                </c:pt>
                <c:pt idx="102">
                  <c:v>0.34840503910042842</c:v>
                </c:pt>
                <c:pt idx="103">
                  <c:v>0.34920471888701837</c:v>
                </c:pt>
                <c:pt idx="104">
                  <c:v>0.35000715504531782</c:v>
                </c:pt>
                <c:pt idx="105">
                  <c:v>0.3508123602574143</c:v>
                </c:pt>
                <c:pt idx="106">
                  <c:v>0.3516203472789628</c:v>
                </c:pt>
                <c:pt idx="107">
                  <c:v>0.35243112893817519</c:v>
                </c:pt>
                <c:pt idx="108">
                  <c:v>0.35324471813840397</c:v>
                </c:pt>
                <c:pt idx="109">
                  <c:v>0.35406112785695226</c:v>
                </c:pt>
                <c:pt idx="110">
                  <c:v>0.35488037114635479</c:v>
                </c:pt>
                <c:pt idx="111">
                  <c:v>0.35570246113450826</c:v>
                </c:pt>
                <c:pt idx="112">
                  <c:v>0.35652741102585467</c:v>
                </c:pt>
                <c:pt idx="113">
                  <c:v>0.35735523410112247</c:v>
                </c:pt>
                <c:pt idx="114">
                  <c:v>0.35818594371845924</c:v>
                </c:pt>
                <c:pt idx="115">
                  <c:v>0.35901955331336938</c:v>
                </c:pt>
                <c:pt idx="116">
                  <c:v>0.35985607640012052</c:v>
                </c:pt>
                <c:pt idx="117">
                  <c:v>0.36069552657144394</c:v>
                </c:pt>
                <c:pt idx="118">
                  <c:v>0.36153791749969233</c:v>
                </c:pt>
                <c:pt idx="119">
                  <c:v>0.36238326293643985</c:v>
                </c:pt>
                <c:pt idx="120">
                  <c:v>0.36323157671500833</c:v>
                </c:pt>
                <c:pt idx="121">
                  <c:v>0.3640828727485998</c:v>
                </c:pt>
                <c:pt idx="122">
                  <c:v>0.36493716503264939</c:v>
                </c:pt>
                <c:pt idx="123">
                  <c:v>0.36579446764443724</c:v>
                </c:pt>
                <c:pt idx="124">
                  <c:v>0.36665479474432766</c:v>
                </c:pt>
                <c:pt idx="125">
                  <c:v>0.36751816057589987</c:v>
                </c:pt>
                <c:pt idx="126">
                  <c:v>0.36838457946680286</c:v>
                </c:pt>
                <c:pt idx="127">
                  <c:v>0.36925406582862191</c:v>
                </c:pt>
                <c:pt idx="128">
                  <c:v>0.37012663415921548</c:v>
                </c:pt>
                <c:pt idx="129">
                  <c:v>0.37100229904117132</c:v>
                </c:pt>
                <c:pt idx="130">
                  <c:v>0.37188107514392765</c:v>
                </c:pt>
                <c:pt idx="131">
                  <c:v>0.37276297722380913</c:v>
                </c:pt>
                <c:pt idx="132">
                  <c:v>0.37364802012445425</c:v>
                </c:pt>
                <c:pt idx="133">
                  <c:v>0.37453621877822041</c:v>
                </c:pt>
                <c:pt idx="134">
                  <c:v>0.37542758820591682</c:v>
                </c:pt>
                <c:pt idx="135">
                  <c:v>0.37632214351818405</c:v>
                </c:pt>
                <c:pt idx="136">
                  <c:v>0.377219899914912</c:v>
                </c:pt>
                <c:pt idx="137">
                  <c:v>0.37812087268817746</c:v>
                </c:pt>
                <c:pt idx="138">
                  <c:v>0.37902507722024481</c:v>
                </c:pt>
                <c:pt idx="139">
                  <c:v>0.37993252898618912</c:v>
                </c:pt>
                <c:pt idx="140">
                  <c:v>0.38084324355290761</c:v>
                </c:pt>
                <c:pt idx="141">
                  <c:v>0.38175723658208643</c:v>
                </c:pt>
                <c:pt idx="142">
                  <c:v>0.38267452382828976</c:v>
                </c:pt>
                <c:pt idx="143">
                  <c:v>0.38359512114153405</c:v>
                </c:pt>
                <c:pt idx="144">
                  <c:v>0.38451904446649016</c:v>
                </c:pt>
                <c:pt idx="145">
                  <c:v>0.38544630984489275</c:v>
                </c:pt>
                <c:pt idx="146">
                  <c:v>0.38637693341499069</c:v>
                </c:pt>
                <c:pt idx="147">
                  <c:v>0.38731093141234546</c:v>
                </c:pt>
                <c:pt idx="148">
                  <c:v>0.38824832017045363</c:v>
                </c:pt>
                <c:pt idx="149">
                  <c:v>0.38918911612256651</c:v>
                </c:pt>
                <c:pt idx="150">
                  <c:v>0.39013333580133208</c:v>
                </c:pt>
                <c:pt idx="151">
                  <c:v>0.39108099583957517</c:v>
                </c:pt>
                <c:pt idx="152">
                  <c:v>0.39203211297090879</c:v>
                </c:pt>
                <c:pt idx="153">
                  <c:v>0.39298670403176866</c:v>
                </c:pt>
                <c:pt idx="154">
                  <c:v>0.39394478596045251</c:v>
                </c:pt>
                <c:pt idx="155">
                  <c:v>0.39490637579925492</c:v>
                </c:pt>
                <c:pt idx="156">
                  <c:v>0.39587149069344096</c:v>
                </c:pt>
                <c:pt idx="157">
                  <c:v>0.39684014789450112</c:v>
                </c:pt>
                <c:pt idx="158">
                  <c:v>0.39781236475876536</c:v>
                </c:pt>
                <c:pt idx="159">
                  <c:v>0.39878815874964468</c:v>
                </c:pt>
                <c:pt idx="160">
                  <c:v>0.39976754743655901</c:v>
                </c:pt>
                <c:pt idx="161">
                  <c:v>0.40075054849834862</c:v>
                </c:pt>
                <c:pt idx="162">
                  <c:v>0.40173717972192502</c:v>
                </c:pt>
                <c:pt idx="163">
                  <c:v>0.40272745900377571</c:v>
                </c:pt>
                <c:pt idx="164">
                  <c:v>0.40372140435146781</c:v>
                </c:pt>
                <c:pt idx="165">
                  <c:v>0.40471903388244379</c:v>
                </c:pt>
                <c:pt idx="166">
                  <c:v>0.40572036582776361</c:v>
                </c:pt>
                <c:pt idx="167">
                  <c:v>0.40672541853045791</c:v>
                </c:pt>
                <c:pt idx="168">
                  <c:v>0.40773421044796415</c:v>
                </c:pt>
                <c:pt idx="169">
                  <c:v>0.40874676015103895</c:v>
                </c:pt>
                <c:pt idx="170">
                  <c:v>0.40976308632745939</c:v>
                </c:pt>
                <c:pt idx="171">
                  <c:v>0.41078320778032568</c:v>
                </c:pt>
                <c:pt idx="172">
                  <c:v>0.41180714343034414</c:v>
                </c:pt>
                <c:pt idx="173">
                  <c:v>0.4128349123157275</c:v>
                </c:pt>
                <c:pt idx="174">
                  <c:v>0.41386653359435738</c:v>
                </c:pt>
                <c:pt idx="175">
                  <c:v>0.41490202654345043</c:v>
                </c:pt>
                <c:pt idx="176">
                  <c:v>0.4159414105612429</c:v>
                </c:pt>
                <c:pt idx="177">
                  <c:v>0.4169847051670546</c:v>
                </c:pt>
                <c:pt idx="178">
                  <c:v>0.41803193000358485</c:v>
                </c:pt>
                <c:pt idx="179">
                  <c:v>0.4190831048364374</c:v>
                </c:pt>
                <c:pt idx="180">
                  <c:v>0.42013824955600515</c:v>
                </c:pt>
                <c:pt idx="181">
                  <c:v>0.42119738417709929</c:v>
                </c:pt>
                <c:pt idx="182">
                  <c:v>0.42226052884239668</c:v>
                </c:pt>
                <c:pt idx="183">
                  <c:v>0.42332770382060925</c:v>
                </c:pt>
                <c:pt idx="184">
                  <c:v>0.42439892950926517</c:v>
                </c:pt>
                <c:pt idx="185">
                  <c:v>0.42547422643419786</c:v>
                </c:pt>
                <c:pt idx="186">
                  <c:v>0.42655361525302232</c:v>
                </c:pt>
                <c:pt idx="187">
                  <c:v>0.42763711675311716</c:v>
                </c:pt>
                <c:pt idx="188">
                  <c:v>0.42872475185486814</c:v>
                </c:pt>
                <c:pt idx="189">
                  <c:v>0.4298165416107701</c:v>
                </c:pt>
                <c:pt idx="190">
                  <c:v>0.43091250720916674</c:v>
                </c:pt>
                <c:pt idx="191">
                  <c:v>0.43201266997228671</c:v>
                </c:pt>
                <c:pt idx="192">
                  <c:v>0.43311705135942169</c:v>
                </c:pt>
                <c:pt idx="193">
                  <c:v>0.43422567296614606</c:v>
                </c:pt>
                <c:pt idx="194">
                  <c:v>0.43533855652767711</c:v>
                </c:pt>
                <c:pt idx="195">
                  <c:v>0.43645572391816884</c:v>
                </c:pt>
                <c:pt idx="196">
                  <c:v>0.43757719715196858</c:v>
                </c:pt>
                <c:pt idx="197">
                  <c:v>0.43870299838556809</c:v>
                </c:pt>
                <c:pt idx="198">
                  <c:v>0.43983314991718525</c:v>
                </c:pt>
                <c:pt idx="199">
                  <c:v>0.44096767419008198</c:v>
                </c:pt>
                <c:pt idx="200">
                  <c:v>0.44210659379190514</c:v>
                </c:pt>
                <c:pt idx="201">
                  <c:v>0.44324993145631708</c:v>
                </c:pt>
                <c:pt idx="202">
                  <c:v>0.44439771006332446</c:v>
                </c:pt>
                <c:pt idx="203">
                  <c:v>0.44554995264305763</c:v>
                </c:pt>
                <c:pt idx="204">
                  <c:v>0.44670668237362932</c:v>
                </c:pt>
                <c:pt idx="205">
                  <c:v>0.44786792258457242</c:v>
                </c:pt>
                <c:pt idx="206">
                  <c:v>0.44903369675619048</c:v>
                </c:pt>
                <c:pt idx="207">
                  <c:v>0.45020402852315089</c:v>
                </c:pt>
                <c:pt idx="208">
                  <c:v>0.45137894167371662</c:v>
                </c:pt>
                <c:pt idx="209">
                  <c:v>0.45255846015151147</c:v>
                </c:pt>
                <c:pt idx="210">
                  <c:v>0.45374260805613909</c:v>
                </c:pt>
                <c:pt idx="211">
                  <c:v>0.45493140964642381</c:v>
                </c:pt>
                <c:pt idx="212">
                  <c:v>0.45612488933931256</c:v>
                </c:pt>
                <c:pt idx="213">
                  <c:v>0.45732307171285935</c:v>
                </c:pt>
                <c:pt idx="214">
                  <c:v>0.45852598150516177</c:v>
                </c:pt>
                <c:pt idx="215">
                  <c:v>0.45973364361927266</c:v>
                </c:pt>
                <c:pt idx="216">
                  <c:v>0.46094608312110052</c:v>
                </c:pt>
                <c:pt idx="217">
                  <c:v>0.46216332524261555</c:v>
                </c:pt>
                <c:pt idx="218">
                  <c:v>0.4633853953817999</c:v>
                </c:pt>
                <c:pt idx="219">
                  <c:v>0.46461231910590917</c:v>
                </c:pt>
                <c:pt idx="220">
                  <c:v>0.46584412215072779</c:v>
                </c:pt>
                <c:pt idx="221">
                  <c:v>0.46708083042376908</c:v>
                </c:pt>
                <c:pt idx="222">
                  <c:v>0.46832247000309329</c:v>
                </c:pt>
                <c:pt idx="223">
                  <c:v>0.4695690671421382</c:v>
                </c:pt>
                <c:pt idx="224">
                  <c:v>0.47082064826835046</c:v>
                </c:pt>
                <c:pt idx="225">
                  <c:v>0.47207723998549123</c:v>
                </c:pt>
                <c:pt idx="226">
                  <c:v>0.47333886907577072</c:v>
                </c:pt>
                <c:pt idx="227">
                  <c:v>0.47460556249894004</c:v>
                </c:pt>
                <c:pt idx="228">
                  <c:v>0.47587734739736165</c:v>
                </c:pt>
                <c:pt idx="229">
                  <c:v>0.47715425109423487</c:v>
                </c:pt>
                <c:pt idx="230">
                  <c:v>0.47843630109711849</c:v>
                </c:pt>
                <c:pt idx="231">
                  <c:v>0.47972352509699195</c:v>
                </c:pt>
                <c:pt idx="232">
                  <c:v>0.48101595097340688</c:v>
                </c:pt>
                <c:pt idx="233">
                  <c:v>0.48231360679269208</c:v>
                </c:pt>
                <c:pt idx="234">
                  <c:v>0.48361652081122064</c:v>
                </c:pt>
                <c:pt idx="235">
                  <c:v>0.48492472147555093</c:v>
                </c:pt>
                <c:pt idx="236">
                  <c:v>0.48623823742630762</c:v>
                </c:pt>
                <c:pt idx="237">
                  <c:v>0.48755709749728726</c:v>
                </c:pt>
                <c:pt idx="238">
                  <c:v>0.48888133071861961</c:v>
                </c:pt>
                <c:pt idx="239">
                  <c:v>0.49021096631689154</c:v>
                </c:pt>
                <c:pt idx="240">
                  <c:v>0.49154603371904915</c:v>
                </c:pt>
                <c:pt idx="241">
                  <c:v>0.49288656255171515</c:v>
                </c:pt>
                <c:pt idx="242">
                  <c:v>0.49423258264439074</c:v>
                </c:pt>
                <c:pt idx="243">
                  <c:v>0.49558412402919122</c:v>
                </c:pt>
                <c:pt idx="244">
                  <c:v>0.4969412169458875</c:v>
                </c:pt>
                <c:pt idx="245">
                  <c:v>0.49830389183998125</c:v>
                </c:pt>
                <c:pt idx="246">
                  <c:v>0.49967217936681774</c:v>
                </c:pt>
                <c:pt idx="247">
                  <c:v>0.50104611039110902</c:v>
                </c:pt>
                <c:pt idx="248">
                  <c:v>0.50242571599223385</c:v>
                </c:pt>
                <c:pt idx="249">
                  <c:v>0.50381102746201689</c:v>
                </c:pt>
                <c:pt idx="250">
                  <c:v>0.50520207630928571</c:v>
                </c:pt>
                <c:pt idx="251">
                  <c:v>0.50659889425930305</c:v>
                </c:pt>
                <c:pt idx="252">
                  <c:v>0.50800151325869025</c:v>
                </c:pt>
                <c:pt idx="253">
                  <c:v>0.50940996547465756</c:v>
                </c:pt>
                <c:pt idx="254">
                  <c:v>0.51082428329743668</c:v>
                </c:pt>
                <c:pt idx="255">
                  <c:v>0.5122444993430697</c:v>
                </c:pt>
                <c:pt idx="256">
                  <c:v>0.51367064645316873</c:v>
                </c:pt>
                <c:pt idx="257">
                  <c:v>0.51510275770050251</c:v>
                </c:pt>
                <c:pt idx="258">
                  <c:v>0.51654086638716001</c:v>
                </c:pt>
                <c:pt idx="259">
                  <c:v>0.51798500604751352</c:v>
                </c:pt>
                <c:pt idx="260">
                  <c:v>0.51943521045233887</c:v>
                </c:pt>
                <c:pt idx="261">
                  <c:v>0.5208915136078428</c:v>
                </c:pt>
                <c:pt idx="262">
                  <c:v>0.52235394975950589</c:v>
                </c:pt>
                <c:pt idx="263">
                  <c:v>0.52382255339338091</c:v>
                </c:pt>
                <c:pt idx="264">
                  <c:v>0.52529735923720644</c:v>
                </c:pt>
                <c:pt idx="265">
                  <c:v>0.52677840226566808</c:v>
                </c:pt>
                <c:pt idx="266">
                  <c:v>0.52826571769860631</c:v>
                </c:pt>
                <c:pt idx="267">
                  <c:v>0.52975934100566946</c:v>
                </c:pt>
                <c:pt idx="268">
                  <c:v>0.53125930790626841</c:v>
                </c:pt>
                <c:pt idx="269">
                  <c:v>0.53276565437489953</c:v>
                </c:pt>
                <c:pt idx="270">
                  <c:v>0.5342784166404374</c:v>
                </c:pt>
                <c:pt idx="271">
                  <c:v>0.53579763118948642</c:v>
                </c:pt>
                <c:pt idx="272">
                  <c:v>0.53732333476725236</c:v>
                </c:pt>
                <c:pt idx="273">
                  <c:v>0.53885556438303139</c:v>
                </c:pt>
                <c:pt idx="274">
                  <c:v>0.54039435730877128</c:v>
                </c:pt>
                <c:pt idx="275">
                  <c:v>0.54193975108397141</c:v>
                </c:pt>
                <c:pt idx="276">
                  <c:v>0.54349178351492</c:v>
                </c:pt>
                <c:pt idx="277">
                  <c:v>0.54505049268151184</c:v>
                </c:pt>
                <c:pt idx="278">
                  <c:v>0.54661591693553924</c:v>
                </c:pt>
                <c:pt idx="279">
                  <c:v>0.54818809490512943</c:v>
                </c:pt>
                <c:pt idx="280">
                  <c:v>0.54976706549551979</c:v>
                </c:pt>
                <c:pt idx="281">
                  <c:v>0.55135286789418447</c:v>
                </c:pt>
                <c:pt idx="282">
                  <c:v>0.55294554157033993</c:v>
                </c:pt>
                <c:pt idx="283">
                  <c:v>0.55454512627971375</c:v>
                </c:pt>
                <c:pt idx="284">
                  <c:v>0.55615166206386868</c:v>
                </c:pt>
                <c:pt idx="285">
                  <c:v>0.55776518925743024</c:v>
                </c:pt>
                <c:pt idx="286">
                  <c:v>0.5593857484864333</c:v>
                </c:pt>
                <c:pt idx="287">
                  <c:v>0.56101338067310758</c:v>
                </c:pt>
                <c:pt idx="288">
                  <c:v>0.56264812703654077</c:v>
                </c:pt>
                <c:pt idx="289">
                  <c:v>0.56429002909837989</c:v>
                </c:pt>
                <c:pt idx="290">
                  <c:v>0.56593912868241003</c:v>
                </c:pt>
                <c:pt idx="291">
                  <c:v>0.56759546791877036</c:v>
                </c:pt>
                <c:pt idx="292">
                  <c:v>0.56925908924655599</c:v>
                </c:pt>
                <c:pt idx="293">
                  <c:v>0.57093003541507026</c:v>
                </c:pt>
                <c:pt idx="294">
                  <c:v>0.57260834948967743</c:v>
                </c:pt>
                <c:pt idx="295">
                  <c:v>0.57429407485145945</c:v>
                </c:pt>
                <c:pt idx="296">
                  <c:v>0.57598725520190275</c:v>
                </c:pt>
                <c:pt idx="297">
                  <c:v>0.57768793456340006</c:v>
                </c:pt>
                <c:pt idx="298">
                  <c:v>0.57939615728655725</c:v>
                </c:pt>
                <c:pt idx="299">
                  <c:v>0.58111196804825294</c:v>
                </c:pt>
                <c:pt idx="300">
                  <c:v>0.58283541185756993</c:v>
                </c:pt>
                <c:pt idx="301">
                  <c:v>0.58456653405653081</c:v>
                </c:pt>
                <c:pt idx="302">
                  <c:v>0.58630538032622181</c:v>
                </c:pt>
                <c:pt idx="303">
                  <c:v>0.58805199668663666</c:v>
                </c:pt>
                <c:pt idx="304">
                  <c:v>0.58980642950184714</c:v>
                </c:pt>
                <c:pt idx="305">
                  <c:v>0.59156872548041917</c:v>
                </c:pt>
                <c:pt idx="306">
                  <c:v>0.59333893168314289</c:v>
                </c:pt>
                <c:pt idx="307">
                  <c:v>0.59511709552142578</c:v>
                </c:pt>
                <c:pt idx="308">
                  <c:v>0.59690326476333899</c:v>
                </c:pt>
                <c:pt idx="309">
                  <c:v>0.59869748753418828</c:v>
                </c:pt>
                <c:pt idx="310">
                  <c:v>0.60049981232444316</c:v>
                </c:pt>
                <c:pt idx="311">
                  <c:v>0.60231028798766761</c:v>
                </c:pt>
                <c:pt idx="312">
                  <c:v>0.60412896374750746</c:v>
                </c:pt>
                <c:pt idx="313">
                  <c:v>0.60595588919798893</c:v>
                </c:pt>
                <c:pt idx="314">
                  <c:v>0.60779111431097343</c:v>
                </c:pt>
                <c:pt idx="315">
                  <c:v>0.609634689436092</c:v>
                </c:pt>
                <c:pt idx="316">
                  <c:v>0.61148666530552453</c:v>
                </c:pt>
                <c:pt idx="317">
                  <c:v>0.61334709303610357</c:v>
                </c:pt>
                <c:pt idx="318">
                  <c:v>0.6152160241363942</c:v>
                </c:pt>
                <c:pt idx="319">
                  <c:v>0.61709351050648509</c:v>
                </c:pt>
                <c:pt idx="320">
                  <c:v>0.61897960444313138</c:v>
                </c:pt>
                <c:pt idx="321">
                  <c:v>0.62087435864394402</c:v>
                </c:pt>
                <c:pt idx="322">
                  <c:v>0.62277782620858024</c:v>
                </c:pt>
                <c:pt idx="323">
                  <c:v>0.62469006064698307</c:v>
                </c:pt>
                <c:pt idx="324">
                  <c:v>0.62661111587892571</c:v>
                </c:pt>
                <c:pt idx="325">
                  <c:v>0.62854104623987195</c:v>
                </c:pt>
                <c:pt idx="326">
                  <c:v>0.63047990648259755</c:v>
                </c:pt>
                <c:pt idx="327">
                  <c:v>0.6324277517857142</c:v>
                </c:pt>
                <c:pt idx="328">
                  <c:v>0.63438463775277587</c:v>
                </c:pt>
                <c:pt idx="329">
                  <c:v>0.63635062041879331</c:v>
                </c:pt>
                <c:pt idx="330">
                  <c:v>0.63832575625203969</c:v>
                </c:pt>
                <c:pt idx="331">
                  <c:v>0.64031010216226003</c:v>
                </c:pt>
                <c:pt idx="332">
                  <c:v>0.64230371550032872</c:v>
                </c:pt>
                <c:pt idx="333">
                  <c:v>0.64430665406542287</c:v>
                </c:pt>
                <c:pt idx="334">
                  <c:v>0.64631897610562161</c:v>
                </c:pt>
                <c:pt idx="335">
                  <c:v>0.64834074032778255</c:v>
                </c:pt>
                <c:pt idx="336">
                  <c:v>0.65037200589647082</c:v>
                </c:pt>
                <c:pt idx="337">
                  <c:v>0.65241283244164727</c:v>
                </c:pt>
                <c:pt idx="338">
                  <c:v>0.65446328005932752</c:v>
                </c:pt>
                <c:pt idx="339">
                  <c:v>0.65652340932187436</c:v>
                </c:pt>
                <c:pt idx="340">
                  <c:v>0.65859328127687766</c:v>
                </c:pt>
                <c:pt idx="341">
                  <c:v>0.6606729574549044</c:v>
                </c:pt>
                <c:pt idx="342">
                  <c:v>0.66276249987112457</c:v>
                </c:pt>
                <c:pt idx="343">
                  <c:v>0.66486197103463651</c:v>
                </c:pt>
                <c:pt idx="344">
                  <c:v>0.66697143394843694</c:v>
                </c:pt>
                <c:pt idx="345">
                  <c:v>0.66909095211732028</c:v>
                </c:pt>
                <c:pt idx="346">
                  <c:v>0.67122058954889718</c:v>
                </c:pt>
                <c:pt idx="347">
                  <c:v>0.67336041076426023</c:v>
                </c:pt>
                <c:pt idx="348">
                  <c:v>0.67551048079750531</c:v>
                </c:pt>
                <c:pt idx="349">
                  <c:v>0.67767086520307152</c:v>
                </c:pt>
                <c:pt idx="350">
                  <c:v>0.67984163006124854</c:v>
                </c:pt>
                <c:pt idx="351">
                  <c:v>0.68202284197968654</c:v>
                </c:pt>
                <c:pt idx="352">
                  <c:v>0.68421456810474601</c:v>
                </c:pt>
                <c:pt idx="353">
                  <c:v>0.68641687612082092</c:v>
                </c:pt>
                <c:pt idx="354">
                  <c:v>0.68862983425911994</c:v>
                </c:pt>
                <c:pt idx="355">
                  <c:v>0.69085351129911221</c:v>
                </c:pt>
                <c:pt idx="356">
                  <c:v>0.69308797658000809</c:v>
                </c:pt>
                <c:pt idx="357">
                  <c:v>0.69533330000024873</c:v>
                </c:pt>
                <c:pt idx="358">
                  <c:v>0.69758955202640949</c:v>
                </c:pt>
                <c:pt idx="359">
                  <c:v>0.69985680369562386</c:v>
                </c:pt>
                <c:pt idx="360">
                  <c:v>0.70213512662616162</c:v>
                </c:pt>
                <c:pt idx="361">
                  <c:v>0.7044245930180455</c:v>
                </c:pt>
                <c:pt idx="362">
                  <c:v>0.70672527566201426</c:v>
                </c:pt>
                <c:pt idx="363">
                  <c:v>0.70903724794162004</c:v>
                </c:pt>
                <c:pt idx="364">
                  <c:v>0.71136058384546308</c:v>
                </c:pt>
                <c:pt idx="365">
                  <c:v>0.71369535796633488</c:v>
                </c:pt>
                <c:pt idx="366">
                  <c:v>0.7160416455116333</c:v>
                </c:pt>
                <c:pt idx="367">
                  <c:v>0.7183995223054922</c:v>
                </c:pt>
                <c:pt idx="368">
                  <c:v>0.72076906480066161</c:v>
                </c:pt>
                <c:pt idx="369">
                  <c:v>0.723150350079376</c:v>
                </c:pt>
                <c:pt idx="370">
                  <c:v>0.72554345586224211</c:v>
                </c:pt>
                <c:pt idx="371">
                  <c:v>0.72794846051192708</c:v>
                </c:pt>
                <c:pt idx="372">
                  <c:v>0.7303654430449541</c:v>
                </c:pt>
                <c:pt idx="373">
                  <c:v>0.73279448313263584</c:v>
                </c:pt>
                <c:pt idx="374">
                  <c:v>0.73523566111082506</c:v>
                </c:pt>
                <c:pt idx="375">
                  <c:v>0.73768905798315354</c:v>
                </c:pt>
                <c:pt idx="376">
                  <c:v>0.74015475543388198</c:v>
                </c:pt>
                <c:pt idx="377">
                  <c:v>0.74263283582831974</c:v>
                </c:pt>
                <c:pt idx="378">
                  <c:v>0.74512338222342522</c:v>
                </c:pt>
                <c:pt idx="379">
                  <c:v>0.74762647837370988</c:v>
                </c:pt>
                <c:pt idx="380">
                  <c:v>0.75014220873613813</c:v>
                </c:pt>
                <c:pt idx="381">
                  <c:v>0.75267065848310144</c:v>
                </c:pt>
                <c:pt idx="382">
                  <c:v>0.75521191350392014</c:v>
                </c:pt>
                <c:pt idx="383">
                  <c:v>0.75776606041223749</c:v>
                </c:pt>
                <c:pt idx="384">
                  <c:v>0.76033318655901527</c:v>
                </c:pt>
                <c:pt idx="385">
                  <c:v>0.76291338003388887</c:v>
                </c:pt>
                <c:pt idx="386">
                  <c:v>0.76550672967571831</c:v>
                </c:pt>
                <c:pt idx="387">
                  <c:v>0.76811332508001762</c:v>
                </c:pt>
                <c:pt idx="388">
                  <c:v>0.77073325660393233</c:v>
                </c:pt>
                <c:pt idx="389">
                  <c:v>0.77336661538045026</c:v>
                </c:pt>
                <c:pt idx="390">
                  <c:v>0.7760134933193279</c:v>
                </c:pt>
                <c:pt idx="391">
                  <c:v>0.77867398311961189</c:v>
                </c:pt>
                <c:pt idx="392">
                  <c:v>0.78134817827356473</c:v>
                </c:pt>
                <c:pt idx="393">
                  <c:v>0.78403617308169316</c:v>
                </c:pt>
                <c:pt idx="394">
                  <c:v>0.7867380626537801</c:v>
                </c:pt>
                <c:pt idx="395">
                  <c:v>0.78945394292248261</c:v>
                </c:pt>
                <c:pt idx="396">
                  <c:v>0.79218391064643356</c:v>
                </c:pt>
                <c:pt idx="397">
                  <c:v>0.79492806342662659</c:v>
                </c:pt>
                <c:pt idx="398">
                  <c:v>0.79768649970785066</c:v>
                </c:pt>
                <c:pt idx="399">
                  <c:v>0.8004593187920942</c:v>
                </c:pt>
                <c:pt idx="400">
                  <c:v>0.80324662084263287</c:v>
                </c:pt>
                <c:pt idx="401">
                  <c:v>0.80604850690055385</c:v>
                </c:pt>
                <c:pt idx="402">
                  <c:v>0.80886507888699777</c:v>
                </c:pt>
                <c:pt idx="403">
                  <c:v>0.81169643961593851</c:v>
                </c:pt>
                <c:pt idx="404">
                  <c:v>0.81454269280064417</c:v>
                </c:pt>
                <c:pt idx="405">
                  <c:v>0.81740394306847219</c:v>
                </c:pt>
                <c:pt idx="406">
                  <c:v>0.82028029596503127</c:v>
                </c:pt>
                <c:pt idx="407">
                  <c:v>0.82317185796717351</c:v>
                </c:pt>
                <c:pt idx="408">
                  <c:v>0.82607873648921692</c:v>
                </c:pt>
                <c:pt idx="409">
                  <c:v>0.82900103989938279</c:v>
                </c:pt>
                <c:pt idx="410">
                  <c:v>0.83193887752326856</c:v>
                </c:pt>
                <c:pt idx="411">
                  <c:v>0.83489235965831576</c:v>
                </c:pt>
                <c:pt idx="412">
                  <c:v>0.83786159757951262</c:v>
                </c:pt>
                <c:pt idx="413">
                  <c:v>0.84084670355741609</c:v>
                </c:pt>
                <c:pt idx="414">
                  <c:v>0.843847790861736</c:v>
                </c:pt>
                <c:pt idx="415">
                  <c:v>0.84686497377476722</c:v>
                </c:pt>
                <c:pt idx="416">
                  <c:v>0.84989836760366622</c:v>
                </c:pt>
                <c:pt idx="417">
                  <c:v>0.85294808868627991</c:v>
                </c:pt>
                <c:pt idx="418">
                  <c:v>0.85601425441102597</c:v>
                </c:pt>
                <c:pt idx="419">
                  <c:v>0.8590969832198323</c:v>
                </c:pt>
                <c:pt idx="420">
                  <c:v>0.86219639462473496</c:v>
                </c:pt>
                <c:pt idx="421">
                  <c:v>0.86531260921413433</c:v>
                </c:pt>
                <c:pt idx="422">
                  <c:v>0.86844574867326629</c:v>
                </c:pt>
                <c:pt idx="423">
                  <c:v>0.87159593578710515</c:v>
                </c:pt>
                <c:pt idx="424">
                  <c:v>0.87476329445791423</c:v>
                </c:pt>
                <c:pt idx="425">
                  <c:v>0.87794794971293777</c:v>
                </c:pt>
                <c:pt idx="426">
                  <c:v>0.88115002772338558</c:v>
                </c:pt>
                <c:pt idx="427">
                  <c:v>0.884369655810468</c:v>
                </c:pt>
                <c:pt idx="428">
                  <c:v>0.88760696246177351</c:v>
                </c:pt>
                <c:pt idx="429">
                  <c:v>0.89086207734003997</c:v>
                </c:pt>
                <c:pt idx="430">
                  <c:v>0.89413513130334965</c:v>
                </c:pt>
                <c:pt idx="431">
                  <c:v>0.89742625641128249</c:v>
                </c:pt>
                <c:pt idx="432">
                  <c:v>0.90073558594194614</c:v>
                </c:pt>
                <c:pt idx="433">
                  <c:v>0.90406325440123614</c:v>
                </c:pt>
                <c:pt idx="434">
                  <c:v>0.90740939754513295</c:v>
                </c:pt>
                <c:pt idx="435">
                  <c:v>0.91077415238399162</c:v>
                </c:pt>
                <c:pt idx="436">
                  <c:v>0.91415765720272901</c:v>
                </c:pt>
                <c:pt idx="437">
                  <c:v>0.91756005156969689</c:v>
                </c:pt>
                <c:pt idx="438">
                  <c:v>0.92098147635892957</c:v>
                </c:pt>
                <c:pt idx="439">
                  <c:v>0.92442207375751217</c:v>
                </c:pt>
                <c:pt idx="440">
                  <c:v>0.92788198728382576</c:v>
                </c:pt>
                <c:pt idx="441">
                  <c:v>0.93136136179891926</c:v>
                </c:pt>
                <c:pt idx="442">
                  <c:v>0.93486034352903802</c:v>
                </c:pt>
                <c:pt idx="443">
                  <c:v>0.93837908007332604</c:v>
                </c:pt>
                <c:pt idx="444">
                  <c:v>0.94191772042315025</c:v>
                </c:pt>
                <c:pt idx="445">
                  <c:v>0.94547641497791313</c:v>
                </c:pt>
                <c:pt idx="446">
                  <c:v>0.94905531555685274</c:v>
                </c:pt>
                <c:pt idx="447">
                  <c:v>0.95265457542413023</c:v>
                </c:pt>
                <c:pt idx="448">
                  <c:v>0.95627434929644717</c:v>
                </c:pt>
                <c:pt idx="449">
                  <c:v>0.95991479336153873</c:v>
                </c:pt>
                <c:pt idx="450">
                  <c:v>0.96357606530041873</c:v>
                </c:pt>
                <c:pt idx="451">
                  <c:v>0.96725832429796066</c:v>
                </c:pt>
                <c:pt idx="452">
                  <c:v>0.97096173106318595</c:v>
                </c:pt>
                <c:pt idx="453">
                  <c:v>0.9746864478473527</c:v>
                </c:pt>
                <c:pt idx="454">
                  <c:v>0.97843263845708484</c:v>
                </c:pt>
                <c:pt idx="455">
                  <c:v>0.98220046828151797</c:v>
                </c:pt>
                <c:pt idx="456">
                  <c:v>0.98599010430147416</c:v>
                </c:pt>
                <c:pt idx="457">
                  <c:v>0.98980171511323556</c:v>
                </c:pt>
                <c:pt idx="458">
                  <c:v>0.99363547094227889</c:v>
                </c:pt>
                <c:pt idx="459">
                  <c:v>0.99749154367069193</c:v>
                </c:pt>
                <c:pt idx="460">
                  <c:v>1.001370106847782</c:v>
                </c:pt>
                <c:pt idx="461">
                  <c:v>1.0052713357156213</c:v>
                </c:pt>
                <c:pt idx="462">
                  <c:v>1.0091954072217917</c:v>
                </c:pt>
                <c:pt idx="463">
                  <c:v>1.0131425000501999</c:v>
                </c:pt>
                <c:pt idx="464">
                  <c:v>1.0171127946314253</c:v>
                </c:pt>
                <c:pt idx="465">
                  <c:v>1.0211064731693416</c:v>
                </c:pt>
                <c:pt idx="466">
                  <c:v>1.0251237196553264</c:v>
                </c:pt>
                <c:pt idx="467">
                  <c:v>1.029164719900926</c:v>
                </c:pt>
                <c:pt idx="468">
                  <c:v>1.0332296615472696</c:v>
                </c:pt>
                <c:pt idx="469">
                  <c:v>1.0373187340951369</c:v>
                </c:pt>
                <c:pt idx="470">
                  <c:v>1.0414321289190052</c:v>
                </c:pt>
                <c:pt idx="471">
                  <c:v>1.0455700393009284</c:v>
                </c:pt>
                <c:pt idx="472">
                  <c:v>1.0497326604423933</c:v>
                </c:pt>
                <c:pt idx="473">
                  <c:v>1.0539201894927372</c:v>
                </c:pt>
                <c:pt idx="474">
                  <c:v>1.0581328255722735</c:v>
                </c:pt>
                <c:pt idx="475">
                  <c:v>1.062370769791205</c:v>
                </c:pt>
                <c:pt idx="476">
                  <c:v>1.0666342252832322</c:v>
                </c:pt>
                <c:pt idx="477">
                  <c:v>1.0709233972213514</c:v>
                </c:pt>
                <c:pt idx="478">
                  <c:v>1.0752384928421272</c:v>
                </c:pt>
                <c:pt idx="479">
                  <c:v>1.0795797214804184</c:v>
                </c:pt>
                <c:pt idx="480">
                  <c:v>1.0839472945835114</c:v>
                </c:pt>
                <c:pt idx="481">
                  <c:v>1.088341425743272</c:v>
                </c:pt>
                <c:pt idx="482">
                  <c:v>1.0927623307213192</c:v>
                </c:pt>
                <c:pt idx="483">
                  <c:v>1.0972102274706668</c:v>
                </c:pt>
                <c:pt idx="484">
                  <c:v>1.1016853361734891</c:v>
                </c:pt>
                <c:pt idx="485">
                  <c:v>1.106187879256405</c:v>
                </c:pt>
                <c:pt idx="486">
                  <c:v>1.1107180814266124</c:v>
                </c:pt>
                <c:pt idx="487">
                  <c:v>1.1152761696913287</c:v>
                </c:pt>
                <c:pt idx="488">
                  <c:v>1.1198623733988631</c:v>
                </c:pt>
                <c:pt idx="489">
                  <c:v>1.1244769242551318</c:v>
                </c:pt>
                <c:pt idx="490">
                  <c:v>1.1291200563605706</c:v>
                </c:pt>
                <c:pt idx="491">
                  <c:v>1.1337920062323688</c:v>
                </c:pt>
                <c:pt idx="492">
                  <c:v>1.138493012846679</c:v>
                </c:pt>
                <c:pt idx="493">
                  <c:v>1.1432233176566804</c:v>
                </c:pt>
                <c:pt idx="494">
                  <c:v>1.1479831646318246</c:v>
                </c:pt>
                <c:pt idx="495">
                  <c:v>1.1527728002810413</c:v>
                </c:pt>
                <c:pt idx="496">
                  <c:v>1.1575924736973682</c:v>
                </c:pt>
                <c:pt idx="497">
                  <c:v>1.162442436577809</c:v>
                </c:pt>
                <c:pt idx="498">
                  <c:v>1.1673229432637904</c:v>
                </c:pt>
                <c:pt idx="499">
                  <c:v>1.1722342507673522</c:v>
                </c:pt>
                <c:pt idx="500">
                  <c:v>1.1771766188162185</c:v>
                </c:pt>
                <c:pt idx="501">
                  <c:v>1.1821503098774726</c:v>
                </c:pt>
                <c:pt idx="502">
                  <c:v>1.1871555891985095</c:v>
                </c:pt>
                <c:pt idx="503">
                  <c:v>1.1921927248352207</c:v>
                </c:pt>
                <c:pt idx="504">
                  <c:v>1.1972619877006974</c:v>
                </c:pt>
                <c:pt idx="505">
                  <c:v>1.2023636515890539</c:v>
                </c:pt>
                <c:pt idx="506">
                  <c:v>1.2074979932195891</c:v>
                </c:pt>
                <c:pt idx="507">
                  <c:v>1.2126652922671439</c:v>
                </c:pt>
                <c:pt idx="508">
                  <c:v>1.2178658314124517</c:v>
                </c:pt>
                <c:pt idx="509">
                  <c:v>1.223099896368776</c:v>
                </c:pt>
                <c:pt idx="510">
                  <c:v>1.2283677759265166</c:v>
                </c:pt>
                <c:pt idx="511">
                  <c:v>1.2336697619941579</c:v>
                </c:pt>
                <c:pt idx="512">
                  <c:v>1.2390061496314837</c:v>
                </c:pt>
                <c:pt idx="513">
                  <c:v>1.2443772371034751</c:v>
                </c:pt>
                <c:pt idx="514">
                  <c:v>1.2497833259114137</c:v>
                </c:pt>
                <c:pt idx="515">
                  <c:v>1.2552247208335066</c:v>
                </c:pt>
                <c:pt idx="516">
                  <c:v>1.2607017299812484</c:v>
                </c:pt>
                <c:pt idx="517">
                  <c:v>1.2662146648287198</c:v>
                </c:pt>
                <c:pt idx="518">
                  <c:v>1.2717638402641056</c:v>
                </c:pt>
                <c:pt idx="519">
                  <c:v>1.2773495746345818</c:v>
                </c:pt>
                <c:pt idx="520">
                  <c:v>1.282972189785176</c:v>
                </c:pt>
                <c:pt idx="521">
                  <c:v>1.2886320111181599</c:v>
                </c:pt>
                <c:pt idx="522">
                  <c:v>1.2943293676275973</c:v>
                </c:pt>
                <c:pt idx="523">
                  <c:v>1.3000645919544824</c:v>
                </c:pt>
                <c:pt idx="524">
                  <c:v>1.3058380204275515</c:v>
                </c:pt>
                <c:pt idx="525">
                  <c:v>1.311649993125757</c:v>
                </c:pt>
                <c:pt idx="526">
                  <c:v>1.317500853915321</c:v>
                </c:pt>
                <c:pt idx="527">
                  <c:v>1.3233909505084718</c:v>
                </c:pt>
                <c:pt idx="528">
                  <c:v>1.3293206345064994</c:v>
                </c:pt>
                <c:pt idx="529">
                  <c:v>1.335290261467097</c:v>
                </c:pt>
                <c:pt idx="530">
                  <c:v>1.3413001909423405</c:v>
                </c:pt>
                <c:pt idx="531">
                  <c:v>1.347350786542604</c:v>
                </c:pt>
                <c:pt idx="532">
                  <c:v>1.3534424159820886</c:v>
                </c:pt>
                <c:pt idx="533">
                  <c:v>1.3595754511494538</c:v>
                </c:pt>
                <c:pt idx="534">
                  <c:v>1.3657502681500695</c:v>
                </c:pt>
                <c:pt idx="535">
                  <c:v>1.3719672473720701</c:v>
                </c:pt>
                <c:pt idx="536">
                  <c:v>1.3782267735371889</c:v>
                </c:pt>
                <c:pt idx="537">
                  <c:v>1.3845292357734191</c:v>
                </c:pt>
                <c:pt idx="538">
                  <c:v>1.3908750276622239</c:v>
                </c:pt>
                <c:pt idx="539">
                  <c:v>1.3972645473063774</c:v>
                </c:pt>
                <c:pt idx="540">
                  <c:v>1.4036981973926466</c:v>
                </c:pt>
                <c:pt idx="541">
                  <c:v>1.4101763852484723</c:v>
                </c:pt>
                <c:pt idx="542">
                  <c:v>1.4166995229202166</c:v>
                </c:pt>
                <c:pt idx="543">
                  <c:v>1.4232680272261091</c:v>
                </c:pt>
                <c:pt idx="544">
                  <c:v>1.4298823198224548</c:v>
                </c:pt>
                <c:pt idx="545">
                  <c:v>1.4365428272848275</c:v>
                </c:pt>
                <c:pt idx="546">
                  <c:v>1.4432499811620181</c:v>
                </c:pt>
                <c:pt idx="547">
                  <c:v>1.4500042180534498</c:v>
                </c:pt>
                <c:pt idx="548">
                  <c:v>1.4568059796798596</c:v>
                </c:pt>
                <c:pt idx="549">
                  <c:v>1.4636557129482175</c:v>
                </c:pt>
                <c:pt idx="550">
                  <c:v>1.4705538700403618</c:v>
                </c:pt>
                <c:pt idx="551">
                  <c:v>1.4775009084724986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0B-4800-A4DD-42654BC2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710543"/>
        <c:axId val="1407466703"/>
      </c:barChart>
      <c:catAx>
        <c:axId val="63371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7466703"/>
        <c:crosses val="autoZero"/>
        <c:auto val="1"/>
        <c:lblAlgn val="ctr"/>
        <c:lblOffset val="100"/>
        <c:noMultiLvlLbl val="0"/>
      </c:catAx>
      <c:valAx>
        <c:axId val="14074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371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94EE5E-F405-448B-988E-A2766AA9961A}">
  <sheetPr/>
  <sheetViews>
    <sheetView zoomScale="112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E1843B-5DE9-4310-94F2-60C29C1BCC7E}">
  <sheetPr/>
  <sheetViews>
    <sheetView workbookViewId="0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5C0D3F-3FA0-436A-BB5B-E2C391F6E317}">
  <sheetPr/>
  <sheetViews>
    <sheetView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610100" y="182880"/>
    <xdr:ext cx="8397240" cy="51435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AA3EA3-C70D-475D-BEF1-F13ECB8B13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157857" cy="720498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CD4FC3-4706-493C-96CD-982F755B79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1155680" cy="720852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BD3A248-731C-44CC-A982-9C3205FD91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1155680" cy="720852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0D80556-D9FE-416A-ACCC-75F4538E36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A5A4-A947-4A25-A8F1-D19D88C243FD}">
  <dimension ref="B2:F19"/>
  <sheetViews>
    <sheetView tabSelected="1" workbookViewId="0">
      <selection activeCell="G31" sqref="G31"/>
    </sheetView>
  </sheetViews>
  <sheetFormatPr baseColWidth="10" defaultRowHeight="15" x14ac:dyDescent="0.2"/>
  <cols>
    <col min="2" max="2" width="18.1640625" bestFit="1" customWidth="1"/>
    <col min="3" max="3" width="5" customWidth="1"/>
    <col min="4" max="4" width="8.1640625" customWidth="1"/>
    <col min="5" max="5" width="5" customWidth="1"/>
    <col min="6" max="6" width="8.1640625" style="2" customWidth="1"/>
  </cols>
  <sheetData>
    <row r="2" spans="2:6" x14ac:dyDescent="0.2">
      <c r="B2" s="15" t="s">
        <v>17</v>
      </c>
      <c r="C2" s="15"/>
      <c r="D2" s="15"/>
      <c r="E2" s="15"/>
      <c r="F2" s="15"/>
    </row>
    <row r="3" spans="2:6" x14ac:dyDescent="0.2">
      <c r="B3" s="2" t="s">
        <v>20</v>
      </c>
      <c r="C3" s="2" t="s">
        <v>8</v>
      </c>
      <c r="D3" s="7">
        <v>80</v>
      </c>
      <c r="E3" t="s">
        <v>9</v>
      </c>
      <c r="F3" s="7">
        <f>$D$3*PI()/180</f>
        <v>1.3962634015954636</v>
      </c>
    </row>
    <row r="4" spans="2:6" x14ac:dyDescent="0.2">
      <c r="B4" s="2" t="s">
        <v>21</v>
      </c>
      <c r="C4" s="2" t="s">
        <v>22</v>
      </c>
      <c r="D4" s="7">
        <v>5</v>
      </c>
      <c r="E4" s="2" t="s">
        <v>25</v>
      </c>
      <c r="F4" s="7">
        <f>$D$4/100</f>
        <v>0.05</v>
      </c>
    </row>
    <row r="5" spans="2:6" x14ac:dyDescent="0.2">
      <c r="B5" s="2" t="s">
        <v>18</v>
      </c>
      <c r="C5" s="2" t="s">
        <v>23</v>
      </c>
      <c r="D5" s="2">
        <v>640</v>
      </c>
      <c r="E5" s="2" t="s">
        <v>23</v>
      </c>
      <c r="F5" s="2">
        <f>$D$5</f>
        <v>640</v>
      </c>
    </row>
    <row r="6" spans="2:6" x14ac:dyDescent="0.2">
      <c r="B6" s="2" t="s">
        <v>63</v>
      </c>
      <c r="C6" s="2" t="s">
        <v>23</v>
      </c>
      <c r="D6" s="2">
        <v>480</v>
      </c>
      <c r="E6" s="2" t="s">
        <v>23</v>
      </c>
      <c r="F6" s="2">
        <f>$D$6</f>
        <v>480</v>
      </c>
    </row>
    <row r="8" spans="2:6" x14ac:dyDescent="0.2">
      <c r="B8" s="15" t="s">
        <v>19</v>
      </c>
      <c r="C8" s="15"/>
      <c r="D8" s="15"/>
      <c r="E8" s="15"/>
      <c r="F8" s="15"/>
    </row>
    <row r="9" spans="2:6" x14ac:dyDescent="0.2">
      <c r="B9" s="2" t="s">
        <v>26</v>
      </c>
      <c r="C9" s="2" t="s">
        <v>25</v>
      </c>
      <c r="D9" s="5">
        <v>25</v>
      </c>
      <c r="E9" s="2" t="s">
        <v>25</v>
      </c>
      <c r="F9" s="7">
        <f>$D$9</f>
        <v>25</v>
      </c>
    </row>
    <row r="10" spans="2:6" x14ac:dyDescent="0.2">
      <c r="B10" s="2" t="s">
        <v>24</v>
      </c>
      <c r="C10" s="2" t="s">
        <v>25</v>
      </c>
      <c r="D10" s="5">
        <v>3.5</v>
      </c>
      <c r="E10" s="2" t="s">
        <v>25</v>
      </c>
      <c r="F10" s="7">
        <f>$D$10</f>
        <v>3.5</v>
      </c>
    </row>
    <row r="11" spans="2:6" x14ac:dyDescent="0.2">
      <c r="B11" s="2" t="s">
        <v>33</v>
      </c>
      <c r="C11" s="2" t="s">
        <v>25</v>
      </c>
      <c r="D11" s="5">
        <v>0.3</v>
      </c>
      <c r="E11" s="2" t="s">
        <v>25</v>
      </c>
      <c r="F11" s="7">
        <f>$D$11</f>
        <v>0.3</v>
      </c>
    </row>
    <row r="12" spans="2:6" x14ac:dyDescent="0.2">
      <c r="B12" s="2" t="s">
        <v>7</v>
      </c>
      <c r="C12" s="2" t="s">
        <v>8</v>
      </c>
      <c r="D12" s="5">
        <v>20</v>
      </c>
      <c r="E12" t="s">
        <v>9</v>
      </c>
      <c r="F12" s="7">
        <f>$D$12*PI()/180</f>
        <v>0.3490658503988659</v>
      </c>
    </row>
    <row r="14" spans="2:6" x14ac:dyDescent="0.2">
      <c r="B14" s="15" t="s">
        <v>27</v>
      </c>
      <c r="C14" s="15"/>
      <c r="D14" s="15"/>
      <c r="E14" s="15"/>
      <c r="F14" s="15"/>
    </row>
    <row r="15" spans="2:6" x14ac:dyDescent="0.2">
      <c r="B15" s="2" t="s">
        <v>28</v>
      </c>
      <c r="C15" s="2" t="s">
        <v>8</v>
      </c>
      <c r="D15" s="8">
        <v>70</v>
      </c>
      <c r="E15" t="s">
        <v>9</v>
      </c>
      <c r="F15" s="7">
        <f>$D$15*PI()/180</f>
        <v>1.2217304763960306</v>
      </c>
    </row>
    <row r="16" spans="2:6" x14ac:dyDescent="0.2">
      <c r="B16" s="2" t="s">
        <v>29</v>
      </c>
      <c r="C16" s="2" t="s">
        <v>8</v>
      </c>
      <c r="D16" s="5">
        <v>2</v>
      </c>
      <c r="E16" t="s">
        <v>9</v>
      </c>
      <c r="F16" s="7">
        <f>$D$16*PI()/180</f>
        <v>3.4906585039886591E-2</v>
      </c>
    </row>
    <row r="17" spans="2:6" x14ac:dyDescent="0.2">
      <c r="B17" s="2" t="s">
        <v>30</v>
      </c>
      <c r="C17" s="2" t="s">
        <v>8</v>
      </c>
      <c r="D17" s="5">
        <v>8</v>
      </c>
      <c r="E17" t="s">
        <v>9</v>
      </c>
      <c r="F17" s="7">
        <f>$D$17*PI()/180</f>
        <v>0.13962634015954636</v>
      </c>
    </row>
    <row r="19" spans="2:6" x14ac:dyDescent="0.2">
      <c r="B19" s="2" t="s">
        <v>31</v>
      </c>
      <c r="C19" s="2" t="s">
        <v>32</v>
      </c>
      <c r="D19" s="5">
        <v>0.05</v>
      </c>
      <c r="E19" s="2" t="s">
        <v>32</v>
      </c>
      <c r="F19" s="7">
        <f>D19</f>
        <v>0.05</v>
      </c>
    </row>
  </sheetData>
  <mergeCells count="3">
    <mergeCell ref="B2:F2"/>
    <mergeCell ref="B8:F8"/>
    <mergeCell ref="B14:F14"/>
  </mergeCells>
  <conditionalFormatting sqref="D15:D17">
    <cfRule type="expression" dxfId="0" priority="1">
      <formula>SUM($D$15:$D$17)&lt;&gt;$D$3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3795C-2AB7-460A-841A-728D95937ECF}">
  <dimension ref="A2:P50"/>
  <sheetViews>
    <sheetView workbookViewId="0">
      <selection activeCell="J8" sqref="J8"/>
    </sheetView>
  </sheetViews>
  <sheetFormatPr baseColWidth="10" defaultRowHeight="15" x14ac:dyDescent="0.2"/>
  <sheetData>
    <row r="2" spans="1:12" x14ac:dyDescent="0.2">
      <c r="A2" s="15" t="s">
        <v>17</v>
      </c>
      <c r="B2" s="15"/>
      <c r="C2" s="15" t="s">
        <v>36</v>
      </c>
      <c r="D2" s="15"/>
      <c r="E2" s="15" t="s">
        <v>37</v>
      </c>
      <c r="F2" s="15"/>
    </row>
    <row r="3" spans="1:12" x14ac:dyDescent="0.2">
      <c r="A3" s="11" t="s">
        <v>34</v>
      </c>
      <c r="B3" s="6">
        <f>SystemParameter!$F$19</f>
        <v>0.05</v>
      </c>
      <c r="C3" s="11" t="s">
        <v>1</v>
      </c>
      <c r="D3" s="6">
        <f>SystemParameter!$F$10</f>
        <v>3.5</v>
      </c>
      <c r="E3" s="11" t="s">
        <v>2</v>
      </c>
      <c r="F3" s="6">
        <f>$D$3/$F$4</f>
        <v>1.2738958199317085</v>
      </c>
    </row>
    <row r="4" spans="1:12" x14ac:dyDescent="0.2">
      <c r="C4" s="10" t="s">
        <v>35</v>
      </c>
      <c r="D4" s="7">
        <f>SystemParameter!$F$11</f>
        <v>0.3</v>
      </c>
      <c r="E4" s="10" t="s">
        <v>6</v>
      </c>
      <c r="F4" s="6">
        <f>TAN(SystemParameter!$F$15)</f>
        <v>2.7474774194546216</v>
      </c>
    </row>
    <row r="5" spans="1:12" x14ac:dyDescent="0.2">
      <c r="C5" s="10" t="s">
        <v>38</v>
      </c>
      <c r="D5" s="7">
        <f>SystemParameter!$F$12</f>
        <v>0.3490658503988659</v>
      </c>
    </row>
    <row r="7" spans="1:12" x14ac:dyDescent="0.2">
      <c r="D7" s="16" t="s">
        <v>39</v>
      </c>
      <c r="E7" s="16"/>
      <c r="F7" s="16"/>
      <c r="G7" s="16"/>
      <c r="H7" s="16"/>
      <c r="I7" s="16"/>
      <c r="J7" s="16" t="s">
        <v>43</v>
      </c>
      <c r="K7" s="16"/>
      <c r="L7" s="16"/>
    </row>
    <row r="8" spans="1:12" ht="17" x14ac:dyDescent="0.2">
      <c r="A8" s="2" t="s">
        <v>0</v>
      </c>
      <c r="B8" s="2" t="s">
        <v>3</v>
      </c>
      <c r="C8" s="2" t="s">
        <v>4</v>
      </c>
      <c r="D8" s="3" t="s">
        <v>10</v>
      </c>
      <c r="E8" s="3" t="s">
        <v>11</v>
      </c>
      <c r="F8" s="3" t="s">
        <v>12</v>
      </c>
      <c r="G8" s="3" t="s">
        <v>40</v>
      </c>
      <c r="H8" s="3" t="s">
        <v>42</v>
      </c>
      <c r="I8" s="3" t="s">
        <v>41</v>
      </c>
      <c r="J8" s="3" t="s">
        <v>40</v>
      </c>
      <c r="K8" s="3" t="s">
        <v>42</v>
      </c>
      <c r="L8" s="3" t="s">
        <v>41</v>
      </c>
    </row>
    <row r="9" spans="1:12" x14ac:dyDescent="0.2">
      <c r="A9" s="3">
        <v>0</v>
      </c>
      <c r="B9" s="3">
        <f>$A9*$D$3^2*($A9-1)</f>
        <v>0</v>
      </c>
      <c r="C9" s="1">
        <f>($F$3/2) + SQRT(($F$3/2)^2-$B9)</f>
        <v>1.2738958199317085</v>
      </c>
      <c r="D9" s="3">
        <f>ATAN(($A9*$D$3)/$C9)*180/PI()</f>
        <v>0</v>
      </c>
      <c r="E9" s="3">
        <f>ATAN(((1-$A9)*$D$3)/$C9)*180/PI()</f>
        <v>70</v>
      </c>
      <c r="F9" s="1">
        <f>90 - $E9</f>
        <v>20</v>
      </c>
      <c r="G9" s="1">
        <f>$A9*$D$3</f>
        <v>0</v>
      </c>
      <c r="H9" s="1">
        <f>$G9/$D$3</f>
        <v>0</v>
      </c>
      <c r="I9" s="1">
        <f>$C9</f>
        <v>1.2738958199317085</v>
      </c>
      <c r="J9" s="1">
        <f>$G9*COS($D$5) - $I9 * SIN($D$5)</f>
        <v>-0.43569803091501319</v>
      </c>
      <c r="K9" s="1">
        <f t="shared" ref="K9:K49" si="0">$J9/$D$3</f>
        <v>-0.12448515169000376</v>
      </c>
      <c r="L9" s="1">
        <f>$G9*SIN($D$5) + $I9 * COS($D$5) + $D$4</f>
        <v>1.4970705016398409</v>
      </c>
    </row>
    <row r="10" spans="1:12" x14ac:dyDescent="0.2">
      <c r="A10" s="3">
        <v>2.5000000000000001E-2</v>
      </c>
      <c r="B10" s="3">
        <f>$A10*$D$3^2*($A10-1)</f>
        <v>-0.29859374999999999</v>
      </c>
      <c r="C10" s="1">
        <f>($F$3/2) + SQRT(($F$3/2)^2-$B10)</f>
        <v>1.4761715929073391</v>
      </c>
      <c r="D10" s="3">
        <f>ATAN(($A10*$D$3)/$C10)*180/PI()</f>
        <v>3.3922353882778822</v>
      </c>
      <c r="E10" s="3">
        <f>ATAN(((1-$A10)*$D$3)/$C10)*180/PI()</f>
        <v>66.607764611722118</v>
      </c>
      <c r="F10" s="1">
        <f>90 - $E10</f>
        <v>23.392235388277882</v>
      </c>
      <c r="G10" s="1">
        <f t="shared" ref="G10:G49" si="1">$A10*$D$3</f>
        <v>8.7500000000000008E-2</v>
      </c>
      <c r="H10" s="1">
        <f>$G10/$D$3</f>
        <v>2.5000000000000001E-2</v>
      </c>
      <c r="I10" s="1">
        <f>$C10</f>
        <v>1.4761715929073391</v>
      </c>
      <c r="J10" s="1">
        <f>$G10*COS($D$5) - $I10 * SIN($D$5)</f>
        <v>-0.42265731546068186</v>
      </c>
      <c r="K10" s="1">
        <f t="shared" si="0"/>
        <v>-0.12075923298876624</v>
      </c>
      <c r="L10" s="1">
        <f t="shared" ref="L10:L49" si="2">$G10*SIN($D$5) + $I10 * COS($D$5) + $D$4</f>
        <v>1.7170743154098027</v>
      </c>
    </row>
    <row r="11" spans="1:12" x14ac:dyDescent="0.2">
      <c r="A11" s="3">
        <v>0.05</v>
      </c>
      <c r="B11" s="3">
        <f t="shared" ref="B11:B49" si="3">$A11*$D$3^2*($A11-1)</f>
        <v>-0.58187500000000003</v>
      </c>
      <c r="C11" s="1">
        <f t="shared" ref="C11:C49" si="4">($F$3/2) + SQRT(($F$3/2)^2-$B11)</f>
        <v>1.6307173198441571</v>
      </c>
      <c r="D11" s="3">
        <f t="shared" ref="D11:D49" si="5">ATAN(($A11*$D$3)/$C11)*180/PI()</f>
        <v>6.1252396010321499</v>
      </c>
      <c r="E11" s="3">
        <f t="shared" ref="E11:E49" si="6">ATAN(((1-$A11)*$D$3)/$C11)*180/PI()</f>
        <v>63.874760398967851</v>
      </c>
      <c r="F11" s="1">
        <f t="shared" ref="F11:F49" si="7">90 - $E11</f>
        <v>26.125239601032149</v>
      </c>
      <c r="G11" s="1">
        <f t="shared" si="1"/>
        <v>0.17500000000000002</v>
      </c>
      <c r="H11" s="1">
        <f t="shared" ref="H11:H49" si="8">$G11/$D$3</f>
        <v>0.05</v>
      </c>
      <c r="I11" s="1">
        <f t="shared" ref="I11:I49" si="9">$C11</f>
        <v>1.6307173198441571</v>
      </c>
      <c r="J11" s="1">
        <f t="shared" ref="J11:J48" si="10">$G11*COS($D$5) - $I11 * SIN($D$5)</f>
        <v>-0.39329196281921497</v>
      </c>
      <c r="K11" s="1">
        <f t="shared" si="0"/>
        <v>-0.11236913223406142</v>
      </c>
      <c r="L11" s="1">
        <f t="shared" si="2"/>
        <v>1.8922265571273207</v>
      </c>
    </row>
    <row r="12" spans="1:12" x14ac:dyDescent="0.2">
      <c r="A12" s="3">
        <v>7.4999999999999997E-2</v>
      </c>
      <c r="B12" s="3">
        <f t="shared" si="3"/>
        <v>-0.84984375000000001</v>
      </c>
      <c r="C12" s="1">
        <f t="shared" si="4"/>
        <v>1.7574595743450656</v>
      </c>
      <c r="D12" s="3">
        <f t="shared" si="5"/>
        <v>8.4950860256008962</v>
      </c>
      <c r="E12" s="3">
        <f t="shared" si="6"/>
        <v>61.504913974399095</v>
      </c>
      <c r="F12" s="1">
        <f t="shared" si="7"/>
        <v>28.495086025600905</v>
      </c>
      <c r="G12" s="1">
        <f t="shared" si="1"/>
        <v>0.26250000000000001</v>
      </c>
      <c r="H12" s="1">
        <f t="shared" si="8"/>
        <v>7.4999999999999997E-2</v>
      </c>
      <c r="I12" s="1">
        <f t="shared" si="9"/>
        <v>1.7574595743450656</v>
      </c>
      <c r="J12" s="1">
        <f t="shared" si="10"/>
        <v>-0.35441726255026706</v>
      </c>
      <c r="K12" s="1">
        <f t="shared" si="0"/>
        <v>-0.10126207501436202</v>
      </c>
      <c r="L12" s="1">
        <f t="shared" si="2"/>
        <v>2.0412520809645898</v>
      </c>
    </row>
    <row r="13" spans="1:12" x14ac:dyDescent="0.2">
      <c r="A13" s="3">
        <v>0.1</v>
      </c>
      <c r="B13" s="3">
        <f t="shared" si="3"/>
        <v>-1.1025</v>
      </c>
      <c r="C13" s="1">
        <f t="shared" si="4"/>
        <v>1.8650369295445941</v>
      </c>
      <c r="D13" s="3">
        <f t="shared" si="5"/>
        <v>10.628723771323997</v>
      </c>
      <c r="E13" s="3">
        <f t="shared" si="6"/>
        <v>59.371276228675995</v>
      </c>
      <c r="F13" s="1">
        <f t="shared" si="7"/>
        <v>30.628723771324005</v>
      </c>
      <c r="G13" s="1">
        <f t="shared" si="1"/>
        <v>0.35000000000000003</v>
      </c>
      <c r="H13" s="1">
        <f t="shared" si="8"/>
        <v>0.1</v>
      </c>
      <c r="I13" s="1">
        <f t="shared" si="9"/>
        <v>1.8650369295445941</v>
      </c>
      <c r="J13" s="1">
        <f t="shared" si="10"/>
        <v>-0.30898778067543925</v>
      </c>
      <c r="K13" s="1">
        <f t="shared" si="0"/>
        <v>-8.8282223050125494E-2</v>
      </c>
      <c r="L13" s="1">
        <f t="shared" si="2"/>
        <v>2.1722684903502474</v>
      </c>
    </row>
    <row r="14" spans="1:12" x14ac:dyDescent="0.2">
      <c r="A14" s="3">
        <v>0.125</v>
      </c>
      <c r="B14" s="3">
        <f t="shared" si="3"/>
        <v>-1.33984375</v>
      </c>
      <c r="C14" s="1">
        <f t="shared" si="4"/>
        <v>1.9581391868103051</v>
      </c>
      <c r="D14" s="3">
        <f t="shared" si="5"/>
        <v>12.594538733235987</v>
      </c>
      <c r="E14" s="3">
        <f t="shared" si="6"/>
        <v>57.405461266764007</v>
      </c>
      <c r="F14" s="1">
        <f t="shared" si="7"/>
        <v>32.594538733235993</v>
      </c>
      <c r="G14" s="1">
        <f t="shared" si="1"/>
        <v>0.4375</v>
      </c>
      <c r="H14" s="1">
        <f t="shared" si="8"/>
        <v>0.125</v>
      </c>
      <c r="I14" s="1">
        <f t="shared" si="9"/>
        <v>1.9581391868103051</v>
      </c>
      <c r="J14" s="1">
        <f t="shared" si="10"/>
        <v>-0.258607523730634</v>
      </c>
      <c r="K14" s="1">
        <f t="shared" si="0"/>
        <v>-7.3887863923038283E-2</v>
      </c>
      <c r="L14" s="1">
        <f t="shared" si="2"/>
        <v>2.289682757022343</v>
      </c>
    </row>
    <row r="15" spans="1:12" x14ac:dyDescent="0.2">
      <c r="A15" s="3">
        <v>0.15</v>
      </c>
      <c r="B15" s="3">
        <f t="shared" si="3"/>
        <v>-1.5618749999999999</v>
      </c>
      <c r="C15" s="1">
        <f t="shared" si="4"/>
        <v>2.0396515992779878</v>
      </c>
      <c r="D15" s="3">
        <f t="shared" si="5"/>
        <v>14.434425149378793</v>
      </c>
      <c r="E15" s="3">
        <f t="shared" si="6"/>
        <v>55.565574850621196</v>
      </c>
      <c r="F15" s="1">
        <f t="shared" si="7"/>
        <v>34.434425149378804</v>
      </c>
      <c r="G15" s="1">
        <f t="shared" si="1"/>
        <v>0.52500000000000002</v>
      </c>
      <c r="H15" s="1">
        <f t="shared" si="8"/>
        <v>0.15</v>
      </c>
      <c r="I15" s="1">
        <f t="shared" si="9"/>
        <v>2.0396515992779878</v>
      </c>
      <c r="J15" s="1">
        <f t="shared" si="10"/>
        <v>-0.20426330640688478</v>
      </c>
      <c r="K15" s="1">
        <f t="shared" si="0"/>
        <v>-5.8360944687681368E-2</v>
      </c>
      <c r="L15" s="1">
        <f t="shared" si="2"/>
        <v>2.3962061320616779</v>
      </c>
    </row>
    <row r="16" spans="1:12" x14ac:dyDescent="0.2">
      <c r="A16" s="3">
        <v>0.17499999999999999</v>
      </c>
      <c r="B16" s="3">
        <f t="shared" si="3"/>
        <v>-1.7685937499999997</v>
      </c>
      <c r="C16" s="1">
        <f t="shared" si="4"/>
        <v>2.1114974649181013</v>
      </c>
      <c r="D16" s="3">
        <f t="shared" si="5"/>
        <v>16.1763072979744</v>
      </c>
      <c r="E16" s="3">
        <f t="shared" si="6"/>
        <v>53.823692702025596</v>
      </c>
      <c r="F16" s="1">
        <f t="shared" si="7"/>
        <v>36.176307297974404</v>
      </c>
      <c r="G16" s="1">
        <f t="shared" si="1"/>
        <v>0.61249999999999993</v>
      </c>
      <c r="H16" s="1">
        <f t="shared" si="8"/>
        <v>0.17499999999999999</v>
      </c>
      <c r="I16" s="1">
        <f t="shared" si="9"/>
        <v>2.1114974649181013</v>
      </c>
      <c r="J16" s="1">
        <f t="shared" si="10"/>
        <v>-0.14661293535170639</v>
      </c>
      <c r="K16" s="1">
        <f t="shared" si="0"/>
        <v>-4.1889410100487537E-2</v>
      </c>
      <c r="L16" s="1">
        <f t="shared" si="2"/>
        <v>2.4936459243786642</v>
      </c>
    </row>
    <row r="17" spans="1:16" x14ac:dyDescent="0.2">
      <c r="A17" s="3">
        <v>0.2</v>
      </c>
      <c r="B17" s="3">
        <f t="shared" si="3"/>
        <v>-1.9600000000000002</v>
      </c>
      <c r="C17" s="1">
        <f t="shared" si="4"/>
        <v>2.1750319908957203</v>
      </c>
      <c r="D17" s="3">
        <f t="shared" si="5"/>
        <v>17.839958543409967</v>
      </c>
      <c r="E17" s="3">
        <f t="shared" si="6"/>
        <v>52.160041456590037</v>
      </c>
      <c r="F17" s="1">
        <f t="shared" si="7"/>
        <v>37.839958543409963</v>
      </c>
      <c r="G17" s="1">
        <f t="shared" si="1"/>
        <v>0.70000000000000007</v>
      </c>
      <c r="H17" s="1">
        <f t="shared" si="8"/>
        <v>0.2</v>
      </c>
      <c r="I17" s="1">
        <f t="shared" si="9"/>
        <v>2.1750319908957203</v>
      </c>
      <c r="J17" s="1">
        <f t="shared" si="10"/>
        <v>-8.6119918713932875E-2</v>
      </c>
      <c r="K17" s="1">
        <f t="shared" si="0"/>
        <v>-2.4605691061123678E-2</v>
      </c>
      <c r="L17" s="1">
        <f t="shared" si="2"/>
        <v>2.5832756121459597</v>
      </c>
    </row>
    <row r="18" spans="1:16" x14ac:dyDescent="0.2">
      <c r="A18" s="3">
        <v>0.22500000000000001</v>
      </c>
      <c r="B18" s="3">
        <f t="shared" si="3"/>
        <v>-2.1360937500000001</v>
      </c>
      <c r="C18" s="1">
        <f t="shared" si="4"/>
        <v>2.2312491330758006</v>
      </c>
      <c r="D18" s="3">
        <f t="shared" si="5"/>
        <v>19.440041814882466</v>
      </c>
      <c r="E18" s="3">
        <f t="shared" si="6"/>
        <v>50.559958185117523</v>
      </c>
      <c r="F18" s="1">
        <f t="shared" si="7"/>
        <v>39.440041814882477</v>
      </c>
      <c r="G18" s="1">
        <f t="shared" si="1"/>
        <v>0.78749999999999998</v>
      </c>
      <c r="H18" s="1">
        <f t="shared" si="8"/>
        <v>0.22500000000000001</v>
      </c>
      <c r="I18" s="1">
        <f t="shared" si="9"/>
        <v>2.2312491330758006</v>
      </c>
      <c r="J18" s="1">
        <f t="shared" si="10"/>
        <v>-2.312420942095661E-2</v>
      </c>
      <c r="K18" s="1">
        <f t="shared" si="0"/>
        <v>-6.606916977416174E-3</v>
      </c>
      <c r="L18" s="1">
        <f t="shared" si="2"/>
        <v>2.666029208355249</v>
      </c>
    </row>
    <row r="19" spans="1:16" x14ac:dyDescent="0.2">
      <c r="A19" s="3">
        <v>0.25</v>
      </c>
      <c r="B19" s="3">
        <f t="shared" si="3"/>
        <v>-2.296875</v>
      </c>
      <c r="C19" s="1">
        <f t="shared" si="4"/>
        <v>2.2808997462463063</v>
      </c>
      <c r="D19" s="3">
        <f t="shared" si="5"/>
        <v>20.987839663197651</v>
      </c>
      <c r="E19" s="3">
        <f t="shared" si="6"/>
        <v>49.012160336802346</v>
      </c>
      <c r="F19" s="1">
        <f t="shared" si="7"/>
        <v>40.987839663197654</v>
      </c>
      <c r="G19" s="1">
        <f t="shared" si="1"/>
        <v>0.875</v>
      </c>
      <c r="H19" s="1">
        <f t="shared" si="8"/>
        <v>0.25</v>
      </c>
      <c r="I19" s="1">
        <f t="shared" si="9"/>
        <v>2.2808997462463063</v>
      </c>
      <c r="J19" s="1">
        <f t="shared" si="10"/>
        <v>4.2117385065026713E-2</v>
      </c>
      <c r="K19" s="1">
        <f t="shared" si="0"/>
        <v>1.2033538590007633E-2</v>
      </c>
      <c r="L19" s="1">
        <f t="shared" si="2"/>
        <v>2.7426122857100652</v>
      </c>
    </row>
    <row r="20" spans="1:16" x14ac:dyDescent="0.2">
      <c r="A20" s="3">
        <v>0.27500000000000002</v>
      </c>
      <c r="B20" s="3">
        <f t="shared" si="3"/>
        <v>-2.44234375</v>
      </c>
      <c r="C20" s="1">
        <f t="shared" si="4"/>
        <v>2.3245635030467757</v>
      </c>
      <c r="D20" s="3">
        <f t="shared" si="5"/>
        <v>22.492305221405637</v>
      </c>
      <c r="E20" s="3">
        <f t="shared" si="6"/>
        <v>47.507694778594363</v>
      </c>
      <c r="F20" s="1">
        <f t="shared" si="7"/>
        <v>42.492305221405637</v>
      </c>
      <c r="G20" s="1">
        <f t="shared" si="1"/>
        <v>0.96250000000000013</v>
      </c>
      <c r="H20" s="1">
        <f t="shared" si="8"/>
        <v>0.27500000000000002</v>
      </c>
      <c r="I20" s="1">
        <f t="shared" si="9"/>
        <v>2.3245635030467757</v>
      </c>
      <c r="J20" s="1">
        <f t="shared" si="10"/>
        <v>0.10940660502476018</v>
      </c>
      <c r="K20" s="1">
        <f t="shared" si="0"/>
        <v>3.1259030007074341E-2</v>
      </c>
      <c r="L20" s="1">
        <f t="shared" si="2"/>
        <v>2.8135695583122526</v>
      </c>
    </row>
    <row r="21" spans="1:16" x14ac:dyDescent="0.2">
      <c r="A21" s="3">
        <v>0.3</v>
      </c>
      <c r="B21" s="3">
        <f t="shared" si="3"/>
        <v>-2.5724999999999998</v>
      </c>
      <c r="C21" s="1">
        <f t="shared" si="4"/>
        <v>2.3626948902644926</v>
      </c>
      <c r="D21" s="3">
        <f t="shared" si="5"/>
        <v>23.960734925217118</v>
      </c>
      <c r="E21" s="3">
        <f t="shared" si="6"/>
        <v>46.039265074782882</v>
      </c>
      <c r="F21" s="1">
        <f t="shared" si="7"/>
        <v>43.960734925217118</v>
      </c>
      <c r="G21" s="1">
        <f t="shared" si="1"/>
        <v>1.05</v>
      </c>
      <c r="H21" s="1">
        <f t="shared" si="8"/>
        <v>0.3</v>
      </c>
      <c r="I21" s="1">
        <f t="shared" si="9"/>
        <v>2.3626948902644926</v>
      </c>
      <c r="J21" s="1">
        <f t="shared" si="10"/>
        <v>0.17858800682211706</v>
      </c>
      <c r="K21" s="1">
        <f t="shared" si="0"/>
        <v>5.1025144806319159E-2</v>
      </c>
      <c r="L21" s="1">
        <f t="shared" si="2"/>
        <v>2.8793281040420675</v>
      </c>
      <c r="M21" s="3"/>
      <c r="P21" s="3"/>
    </row>
    <row r="22" spans="1:16" x14ac:dyDescent="0.2">
      <c r="A22" s="3">
        <v>0.32500000000000001</v>
      </c>
      <c r="B22" s="3">
        <f t="shared" si="3"/>
        <v>-2.6873437500000001</v>
      </c>
      <c r="C22" s="1">
        <f t="shared" si="4"/>
        <v>2.3956537949875285</v>
      </c>
      <c r="D22" s="3">
        <f t="shared" si="5"/>
        <v>25.399218240714813</v>
      </c>
      <c r="E22" s="3">
        <f t="shared" si="6"/>
        <v>44.600781759285184</v>
      </c>
      <c r="F22" s="1">
        <f t="shared" si="7"/>
        <v>45.399218240714816</v>
      </c>
      <c r="G22" s="1">
        <f t="shared" si="1"/>
        <v>1.1375</v>
      </c>
      <c r="H22" s="1">
        <f t="shared" si="8"/>
        <v>0.32500000000000001</v>
      </c>
      <c r="I22" s="1">
        <f t="shared" si="9"/>
        <v>2.3956537949875285</v>
      </c>
      <c r="J22" s="1">
        <f t="shared" si="10"/>
        <v>0.249538501823654</v>
      </c>
      <c r="K22" s="1">
        <f t="shared" si="0"/>
        <v>7.1296714806758282E-2</v>
      </c>
      <c r="L22" s="1">
        <f t="shared" si="2"/>
        <v>2.9402261061404857</v>
      </c>
      <c r="M22" s="4"/>
      <c r="N22" s="4"/>
      <c r="O22" s="4"/>
      <c r="P22" s="4"/>
    </row>
    <row r="23" spans="1:16" x14ac:dyDescent="0.2">
      <c r="A23" s="3">
        <v>0.35</v>
      </c>
      <c r="B23" s="3">
        <f t="shared" si="3"/>
        <v>-2.7868749999999998</v>
      </c>
      <c r="C23" s="1">
        <f t="shared" si="4"/>
        <v>2.4237264748725047</v>
      </c>
      <c r="D23" s="3">
        <f t="shared" si="5"/>
        <v>26.812949797583698</v>
      </c>
      <c r="E23" s="3">
        <f t="shared" si="6"/>
        <v>43.187050202416302</v>
      </c>
      <c r="F23" s="1">
        <f t="shared" si="7"/>
        <v>46.812949797583698</v>
      </c>
      <c r="G23" s="1">
        <f t="shared" si="1"/>
        <v>1.2249999999999999</v>
      </c>
      <c r="H23" s="1">
        <f t="shared" si="8"/>
        <v>0.35</v>
      </c>
      <c r="I23" s="1">
        <f t="shared" si="9"/>
        <v>2.4237264748725047</v>
      </c>
      <c r="J23" s="1">
        <f t="shared" si="10"/>
        <v>0.32216018414462577</v>
      </c>
      <c r="K23" s="1">
        <f t="shared" si="0"/>
        <v>9.2045766898464512E-2</v>
      </c>
      <c r="L23" s="1">
        <f t="shared" si="2"/>
        <v>2.9965325588150793</v>
      </c>
    </row>
    <row r="24" spans="1:16" x14ac:dyDescent="0.2">
      <c r="A24" s="3">
        <v>0.375</v>
      </c>
      <c r="B24" s="3">
        <f t="shared" si="3"/>
        <v>-2.87109375</v>
      </c>
      <c r="C24" s="1">
        <f t="shared" si="4"/>
        <v>2.4471402726748206</v>
      </c>
      <c r="D24" s="3">
        <f t="shared" si="5"/>
        <v>28.206453459639764</v>
      </c>
      <c r="E24" s="3">
        <f t="shared" si="6"/>
        <v>41.793546540360232</v>
      </c>
      <c r="F24" s="1">
        <f t="shared" si="7"/>
        <v>48.206453459639768</v>
      </c>
      <c r="G24" s="1">
        <f t="shared" si="1"/>
        <v>1.3125</v>
      </c>
      <c r="H24" s="1">
        <f t="shared" si="8"/>
        <v>0.375</v>
      </c>
      <c r="I24" s="1">
        <f t="shared" si="9"/>
        <v>2.4471402726748206</v>
      </c>
      <c r="J24" s="1">
        <f t="shared" si="10"/>
        <v>0.39637529798324656</v>
      </c>
      <c r="K24" s="1">
        <f t="shared" si="0"/>
        <v>0.11325008513807044</v>
      </c>
      <c r="L24" s="1">
        <f t="shared" si="2"/>
        <v>3.0484610943754848</v>
      </c>
    </row>
    <row r="25" spans="1:16" x14ac:dyDescent="0.2">
      <c r="A25" s="3">
        <v>0.4</v>
      </c>
      <c r="B25" s="3">
        <f t="shared" si="3"/>
        <v>-2.94</v>
      </c>
      <c r="C25" s="1">
        <f t="shared" si="4"/>
        <v>2.4660741057243292</v>
      </c>
      <c r="D25" s="3">
        <f t="shared" si="5"/>
        <v>29.583748396424038</v>
      </c>
      <c r="E25" s="3">
        <f t="shared" si="6"/>
        <v>40.416251603575965</v>
      </c>
      <c r="F25" s="1">
        <f t="shared" si="7"/>
        <v>49.583748396424035</v>
      </c>
      <c r="G25" s="1">
        <f t="shared" si="1"/>
        <v>1.4000000000000001</v>
      </c>
      <c r="H25" s="1">
        <f t="shared" si="8"/>
        <v>0.4</v>
      </c>
      <c r="I25" s="1">
        <f t="shared" si="9"/>
        <v>2.4660741057243292</v>
      </c>
      <c r="J25" s="1">
        <f t="shared" si="10"/>
        <v>0.47212265000871645</v>
      </c>
      <c r="K25" s="1">
        <f t="shared" si="0"/>
        <v>0.13489218571677614</v>
      </c>
      <c r="L25" s="1">
        <f t="shared" si="2"/>
        <v>3.0961798401162963</v>
      </c>
    </row>
    <row r="26" spans="1:16" x14ac:dyDescent="0.2">
      <c r="A26" s="3">
        <v>0.42499999999999999</v>
      </c>
      <c r="B26" s="3">
        <f t="shared" si="3"/>
        <v>-2.9935937499999996</v>
      </c>
      <c r="C26" s="1">
        <f t="shared" si="4"/>
        <v>2.4806659985059296</v>
      </c>
      <c r="D26" s="3">
        <f t="shared" si="5"/>
        <v>30.94847616025416</v>
      </c>
      <c r="E26" s="3">
        <f t="shared" si="6"/>
        <v>39.05152383974584</v>
      </c>
      <c r="F26" s="1">
        <f t="shared" si="7"/>
        <v>50.94847616025416</v>
      </c>
      <c r="G26" s="1">
        <f t="shared" si="1"/>
        <v>1.4875</v>
      </c>
      <c r="H26" s="1">
        <f t="shared" si="8"/>
        <v>0.42499999999999999</v>
      </c>
      <c r="I26" s="1">
        <f t="shared" si="9"/>
        <v>2.4806659985059296</v>
      </c>
      <c r="J26" s="1">
        <f t="shared" si="10"/>
        <v>0.54935503306692757</v>
      </c>
      <c r="K26" s="1">
        <f t="shared" si="0"/>
        <v>0.15695858087626502</v>
      </c>
      <c r="L26" s="1">
        <f t="shared" si="2"/>
        <v>3.1398184966274614</v>
      </c>
    </row>
    <row r="27" spans="1:16" x14ac:dyDescent="0.2">
      <c r="A27" s="3">
        <v>0.45</v>
      </c>
      <c r="B27" s="3">
        <f t="shared" si="3"/>
        <v>-3.0318750000000003</v>
      </c>
      <c r="C27" s="1">
        <f t="shared" si="4"/>
        <v>2.4910184695751347</v>
      </c>
      <c r="D27" s="3">
        <f t="shared" si="5"/>
        <v>32.304001256024151</v>
      </c>
      <c r="E27" s="3">
        <f t="shared" si="6"/>
        <v>37.695998743975849</v>
      </c>
      <c r="F27" s="1">
        <f t="shared" si="7"/>
        <v>52.304001256024151</v>
      </c>
      <c r="G27" s="1">
        <f t="shared" si="1"/>
        <v>1.575</v>
      </c>
      <c r="H27" s="1">
        <f t="shared" si="8"/>
        <v>0.45</v>
      </c>
      <c r="I27" s="1">
        <f t="shared" si="9"/>
        <v>2.4910184695751347</v>
      </c>
      <c r="J27" s="1">
        <f t="shared" si="10"/>
        <v>0.62803738374683016</v>
      </c>
      <c r="K27" s="1">
        <f t="shared" si="0"/>
        <v>0.17943925249909434</v>
      </c>
      <c r="L27" s="1">
        <f t="shared" si="2"/>
        <v>3.1794733998390887</v>
      </c>
    </row>
    <row r="28" spans="1:16" x14ac:dyDescent="0.2">
      <c r="A28" s="3">
        <v>0.47499999999999998</v>
      </c>
      <c r="B28" s="3">
        <f t="shared" si="3"/>
        <v>-3.0548437499999999</v>
      </c>
      <c r="C28" s="1">
        <f t="shared" si="4"/>
        <v>2.4972022984863784</v>
      </c>
      <c r="D28" s="3">
        <f t="shared" si="5"/>
        <v>33.653493744953153</v>
      </c>
      <c r="E28" s="3">
        <f t="shared" si="6"/>
        <v>36.346506255046847</v>
      </c>
      <c r="F28" s="1">
        <f t="shared" si="7"/>
        <v>53.653493744953153</v>
      </c>
      <c r="G28" s="1">
        <f t="shared" si="1"/>
        <v>1.6624999999999999</v>
      </c>
      <c r="H28" s="1">
        <f t="shared" si="8"/>
        <v>0.47499999999999998</v>
      </c>
      <c r="I28" s="1">
        <f t="shared" si="9"/>
        <v>2.4972022984863784</v>
      </c>
      <c r="J28" s="1">
        <f t="shared" si="10"/>
        <v>0.70814549401507221</v>
      </c>
      <c r="K28" s="1">
        <f t="shared" si="0"/>
        <v>0.20232728400430636</v>
      </c>
      <c r="L28" s="1">
        <f t="shared" si="2"/>
        <v>3.2152110607761832</v>
      </c>
    </row>
    <row r="29" spans="1:16" x14ac:dyDescent="0.2">
      <c r="A29" s="3">
        <v>0.5</v>
      </c>
      <c r="B29" s="3">
        <f t="shared" si="3"/>
        <v>-3.0625</v>
      </c>
      <c r="C29" s="1">
        <f t="shared" si="4"/>
        <v>2.4992590117987006</v>
      </c>
      <c r="D29" s="3">
        <f t="shared" si="5"/>
        <v>35</v>
      </c>
      <c r="E29" s="3">
        <f t="shared" si="6"/>
        <v>35</v>
      </c>
      <c r="F29" s="1">
        <f t="shared" si="7"/>
        <v>55</v>
      </c>
      <c r="G29" s="1">
        <f t="shared" si="1"/>
        <v>1.75</v>
      </c>
      <c r="H29" s="1">
        <f t="shared" si="8"/>
        <v>0.5</v>
      </c>
      <c r="I29" s="1">
        <f t="shared" si="9"/>
        <v>2.4992590117987006</v>
      </c>
      <c r="J29" s="1">
        <f t="shared" si="10"/>
        <v>0.78966516095197892</v>
      </c>
      <c r="K29" s="1">
        <f t="shared" si="0"/>
        <v>0.22561861741485112</v>
      </c>
      <c r="L29" s="1">
        <f t="shared" si="2"/>
        <v>3.2470705016398407</v>
      </c>
    </row>
    <row r="30" spans="1:16" x14ac:dyDescent="0.2">
      <c r="A30" s="3">
        <v>0.52500000000000002</v>
      </c>
      <c r="B30" s="3">
        <f t="shared" si="3"/>
        <v>-3.0548437499999999</v>
      </c>
      <c r="C30" s="1">
        <f t="shared" si="4"/>
        <v>2.4972022984863784</v>
      </c>
      <c r="D30" s="3">
        <f t="shared" si="5"/>
        <v>36.346506255046847</v>
      </c>
      <c r="E30" s="3">
        <f t="shared" si="6"/>
        <v>33.653493744953153</v>
      </c>
      <c r="F30" s="1">
        <f t="shared" si="7"/>
        <v>56.346506255046847</v>
      </c>
      <c r="G30" s="1">
        <f t="shared" si="1"/>
        <v>1.8375000000000001</v>
      </c>
      <c r="H30" s="1">
        <f t="shared" si="8"/>
        <v>0.52500000000000002</v>
      </c>
      <c r="I30" s="1">
        <f t="shared" si="9"/>
        <v>2.4972022984863784</v>
      </c>
      <c r="J30" s="1">
        <f t="shared" si="10"/>
        <v>0.87259170265260622</v>
      </c>
      <c r="K30" s="1">
        <f t="shared" si="0"/>
        <v>0.24931191504360178</v>
      </c>
      <c r="L30" s="1">
        <f t="shared" si="2"/>
        <v>3.2750645858581753</v>
      </c>
    </row>
    <row r="31" spans="1:16" x14ac:dyDescent="0.2">
      <c r="A31" s="3">
        <v>0.55000000000000004</v>
      </c>
      <c r="B31" s="3">
        <f t="shared" si="3"/>
        <v>-3.0318749999999999</v>
      </c>
      <c r="C31" s="1">
        <f t="shared" si="4"/>
        <v>2.4910184695751347</v>
      </c>
      <c r="D31" s="3">
        <f t="shared" si="5"/>
        <v>37.695998743975849</v>
      </c>
      <c r="E31" s="3">
        <f t="shared" si="6"/>
        <v>32.304001256024144</v>
      </c>
      <c r="F31" s="1">
        <f t="shared" si="7"/>
        <v>57.695998743975856</v>
      </c>
      <c r="G31" s="1">
        <f t="shared" si="1"/>
        <v>1.9250000000000003</v>
      </c>
      <c r="H31" s="1">
        <f t="shared" si="8"/>
        <v>0.55000000000000004</v>
      </c>
      <c r="I31" s="1">
        <f t="shared" si="9"/>
        <v>2.4910184695751347</v>
      </c>
      <c r="J31" s="1">
        <f t="shared" si="10"/>
        <v>0.9569298010218984</v>
      </c>
      <c r="K31" s="1">
        <f t="shared" si="0"/>
        <v>0.27340851457768528</v>
      </c>
      <c r="L31" s="1">
        <f t="shared" si="2"/>
        <v>3.2991804500030733</v>
      </c>
    </row>
    <row r="32" spans="1:16" x14ac:dyDescent="0.2">
      <c r="A32" s="3">
        <v>0.57499999999999996</v>
      </c>
      <c r="B32" s="3">
        <f t="shared" si="3"/>
        <v>-2.9935937500000001</v>
      </c>
      <c r="C32" s="1">
        <f t="shared" si="4"/>
        <v>2.4806659985059301</v>
      </c>
      <c r="D32" s="3">
        <f t="shared" si="5"/>
        <v>39.05152383974584</v>
      </c>
      <c r="E32" s="3">
        <f t="shared" si="6"/>
        <v>30.94847616025416</v>
      </c>
      <c r="F32" s="1">
        <f t="shared" si="7"/>
        <v>59.05152383974584</v>
      </c>
      <c r="G32" s="1">
        <f t="shared" si="1"/>
        <v>2.0124999999999997</v>
      </c>
      <c r="H32" s="1">
        <f t="shared" si="8"/>
        <v>0.57499999999999996</v>
      </c>
      <c r="I32" s="1">
        <f t="shared" si="9"/>
        <v>2.4806659985059301</v>
      </c>
      <c r="J32" s="1">
        <f t="shared" si="10"/>
        <v>1.0426936589795293</v>
      </c>
      <c r="K32" s="1">
        <f t="shared" si="0"/>
        <v>0.29791247399415122</v>
      </c>
      <c r="L32" s="1">
        <f t="shared" si="2"/>
        <v>3.3193790718734379</v>
      </c>
    </row>
    <row r="33" spans="1:12" x14ac:dyDescent="0.2">
      <c r="A33" s="3">
        <v>0.6</v>
      </c>
      <c r="B33" s="3">
        <f t="shared" si="3"/>
        <v>-2.94</v>
      </c>
      <c r="C33" s="1">
        <f t="shared" si="4"/>
        <v>2.4660741057243292</v>
      </c>
      <c r="D33" s="3">
        <f t="shared" si="5"/>
        <v>40.416251603575965</v>
      </c>
      <c r="E33" s="3">
        <f t="shared" si="6"/>
        <v>29.583748396424038</v>
      </c>
      <c r="F33" s="1">
        <f t="shared" si="7"/>
        <v>60.416251603575958</v>
      </c>
      <c r="G33" s="1">
        <f t="shared" si="1"/>
        <v>2.1</v>
      </c>
      <c r="H33" s="1">
        <f t="shared" si="8"/>
        <v>0.6</v>
      </c>
      <c r="I33" s="1">
        <f t="shared" si="9"/>
        <v>2.4660741057243292</v>
      </c>
      <c r="J33" s="1">
        <f t="shared" si="10"/>
        <v>1.1299074845588524</v>
      </c>
      <c r="K33" s="1">
        <f t="shared" si="0"/>
        <v>0.32283070987395784</v>
      </c>
      <c r="L33" s="1">
        <f t="shared" si="2"/>
        <v>3.335593940444264</v>
      </c>
    </row>
    <row r="34" spans="1:12" x14ac:dyDescent="0.2">
      <c r="A34" s="3">
        <v>0.625</v>
      </c>
      <c r="B34" s="3">
        <f t="shared" si="3"/>
        <v>-2.87109375</v>
      </c>
      <c r="C34" s="1">
        <f t="shared" si="4"/>
        <v>2.4471402726748206</v>
      </c>
      <c r="D34" s="3">
        <f t="shared" si="5"/>
        <v>41.793546540360232</v>
      </c>
      <c r="E34" s="3">
        <f t="shared" si="6"/>
        <v>28.206453459639764</v>
      </c>
      <c r="F34" s="1">
        <f t="shared" si="7"/>
        <v>61.793546540360239</v>
      </c>
      <c r="G34" s="1">
        <f t="shared" si="1"/>
        <v>2.1875</v>
      </c>
      <c r="H34" s="1">
        <f t="shared" si="8"/>
        <v>0.625</v>
      </c>
      <c r="I34" s="1">
        <f t="shared" si="9"/>
        <v>2.4471402726748206</v>
      </c>
      <c r="J34" s="1">
        <f t="shared" si="10"/>
        <v>1.2186063411709163</v>
      </c>
      <c r="K34" s="1">
        <f t="shared" si="0"/>
        <v>0.3481732403345475</v>
      </c>
      <c r="L34" s="1">
        <f t="shared" si="2"/>
        <v>3.3477287197854451</v>
      </c>
    </row>
    <row r="35" spans="1:12" x14ac:dyDescent="0.2">
      <c r="A35" s="3">
        <v>0.65</v>
      </c>
      <c r="B35" s="3">
        <f t="shared" si="3"/>
        <v>-2.7868749999999998</v>
      </c>
      <c r="C35" s="1">
        <f t="shared" si="4"/>
        <v>2.4237264748725047</v>
      </c>
      <c r="D35" s="3">
        <f t="shared" si="5"/>
        <v>43.187050202416302</v>
      </c>
      <c r="E35" s="3">
        <f t="shared" si="6"/>
        <v>26.812949797583698</v>
      </c>
      <c r="F35" s="1">
        <f t="shared" si="7"/>
        <v>63.187050202416302</v>
      </c>
      <c r="G35" s="1">
        <f t="shared" si="1"/>
        <v>2.2749999999999999</v>
      </c>
      <c r="H35" s="1">
        <f t="shared" si="8"/>
        <v>0.65</v>
      </c>
      <c r="I35" s="1">
        <f t="shared" si="9"/>
        <v>2.4237264748725047</v>
      </c>
      <c r="J35" s="1">
        <f t="shared" si="10"/>
        <v>1.3088374359698296</v>
      </c>
      <c r="K35" s="1">
        <f t="shared" si="0"/>
        <v>0.373953553134237</v>
      </c>
      <c r="L35" s="1">
        <f t="shared" si="2"/>
        <v>3.3556537093070311</v>
      </c>
    </row>
    <row r="36" spans="1:12" x14ac:dyDescent="0.2">
      <c r="A36" s="3">
        <v>0.67500000000000004</v>
      </c>
      <c r="B36" s="3">
        <f t="shared" si="3"/>
        <v>-2.6873437499999997</v>
      </c>
      <c r="C36" s="1">
        <f t="shared" si="4"/>
        <v>2.3956537949875285</v>
      </c>
      <c r="D36" s="3">
        <f t="shared" si="5"/>
        <v>44.600781759285184</v>
      </c>
      <c r="E36" s="3">
        <f t="shared" si="6"/>
        <v>25.399218240714809</v>
      </c>
      <c r="F36" s="1">
        <f t="shared" si="7"/>
        <v>64.600781759285184</v>
      </c>
      <c r="G36" s="1">
        <f t="shared" si="1"/>
        <v>2.3625000000000003</v>
      </c>
      <c r="H36" s="1">
        <f t="shared" si="8"/>
        <v>0.67500000000000004</v>
      </c>
      <c r="I36" s="1">
        <f t="shared" si="9"/>
        <v>2.3956537949875285</v>
      </c>
      <c r="J36" s="1">
        <f t="shared" si="10"/>
        <v>1.4006619622863921</v>
      </c>
      <c r="K36" s="1">
        <f t="shared" si="0"/>
        <v>0.40018913208182633</v>
      </c>
      <c r="L36" s="1">
        <f t="shared" si="2"/>
        <v>3.35920078171443</v>
      </c>
    </row>
    <row r="37" spans="1:12" x14ac:dyDescent="0.2">
      <c r="A37" s="3">
        <v>0.7</v>
      </c>
      <c r="B37" s="3">
        <f t="shared" si="3"/>
        <v>-2.5725000000000002</v>
      </c>
      <c r="C37" s="1">
        <f t="shared" si="4"/>
        <v>2.3626948902644931</v>
      </c>
      <c r="D37" s="3">
        <f t="shared" si="5"/>
        <v>46.039265074782882</v>
      </c>
      <c r="E37" s="3">
        <f t="shared" si="6"/>
        <v>23.960734925217118</v>
      </c>
      <c r="F37" s="1">
        <f t="shared" si="7"/>
        <v>66.03926507478289</v>
      </c>
      <c r="G37" s="1">
        <f t="shared" si="1"/>
        <v>2.4499999999999997</v>
      </c>
      <c r="H37" s="1">
        <f t="shared" si="8"/>
        <v>0.7</v>
      </c>
      <c r="I37" s="1">
        <f t="shared" si="9"/>
        <v>2.3626948902644931</v>
      </c>
      <c r="J37" s="1">
        <f t="shared" si="10"/>
        <v>1.4941576759223882</v>
      </c>
      <c r="K37" s="1">
        <f t="shared" si="0"/>
        <v>0.42690219312068234</v>
      </c>
      <c r="L37" s="1">
        <f t="shared" si="2"/>
        <v>3.3581563046980039</v>
      </c>
    </row>
    <row r="38" spans="1:12" x14ac:dyDescent="0.2">
      <c r="A38" s="3">
        <v>0.72499999999999998</v>
      </c>
      <c r="B38" s="3">
        <f t="shared" si="3"/>
        <v>-2.44234375</v>
      </c>
      <c r="C38" s="1">
        <f t="shared" si="4"/>
        <v>2.3245635030467757</v>
      </c>
      <c r="D38" s="3">
        <f t="shared" si="5"/>
        <v>47.507694778594363</v>
      </c>
      <c r="E38" s="3">
        <f t="shared" si="6"/>
        <v>22.492305221405637</v>
      </c>
      <c r="F38" s="1">
        <f t="shared" si="7"/>
        <v>67.507694778594356</v>
      </c>
      <c r="G38" s="1">
        <f t="shared" si="1"/>
        <v>2.5375000000000001</v>
      </c>
      <c r="H38" s="1">
        <f t="shared" si="8"/>
        <v>0.72499999999999998</v>
      </c>
      <c r="I38" s="1">
        <f t="shared" si="9"/>
        <v>2.3245635030467757</v>
      </c>
      <c r="J38" s="1">
        <f t="shared" si="10"/>
        <v>1.5894224827625658</v>
      </c>
      <c r="K38" s="1">
        <f t="shared" si="0"/>
        <v>0.45412070936073307</v>
      </c>
      <c r="L38" s="1">
        <f t="shared" si="2"/>
        <v>3.352251284050181</v>
      </c>
    </row>
    <row r="39" spans="1:12" x14ac:dyDescent="0.2">
      <c r="A39" s="3">
        <v>0.75</v>
      </c>
      <c r="B39" s="3">
        <f t="shared" si="3"/>
        <v>-2.296875</v>
      </c>
      <c r="C39" s="1">
        <f t="shared" si="4"/>
        <v>2.2808997462463063</v>
      </c>
      <c r="D39" s="3">
        <f t="shared" si="5"/>
        <v>49.012160336802346</v>
      </c>
      <c r="E39" s="3">
        <f t="shared" si="6"/>
        <v>20.987839663197651</v>
      </c>
      <c r="F39" s="1">
        <f t="shared" si="7"/>
        <v>69.012160336802353</v>
      </c>
      <c r="G39" s="1">
        <f t="shared" si="1"/>
        <v>2.625</v>
      </c>
      <c r="H39" s="1">
        <f t="shared" si="8"/>
        <v>0.75</v>
      </c>
      <c r="I39" s="1">
        <f t="shared" si="9"/>
        <v>2.2808997462463063</v>
      </c>
      <c r="J39" s="1">
        <f t="shared" si="10"/>
        <v>1.6865794714403664</v>
      </c>
      <c r="K39" s="1">
        <f t="shared" si="0"/>
        <v>0.48187984898296182</v>
      </c>
      <c r="L39" s="1">
        <f t="shared" si="2"/>
        <v>3.3411475365299852</v>
      </c>
    </row>
    <row r="40" spans="1:12" x14ac:dyDescent="0.2">
      <c r="A40" s="3">
        <v>0.77500000000000002</v>
      </c>
      <c r="B40" s="3">
        <f t="shared" si="3"/>
        <v>-2.1360937499999997</v>
      </c>
      <c r="C40" s="1">
        <f t="shared" si="4"/>
        <v>2.2312491330758002</v>
      </c>
      <c r="D40" s="3">
        <f t="shared" si="5"/>
        <v>50.559958185117523</v>
      </c>
      <c r="E40" s="3">
        <f t="shared" si="6"/>
        <v>19.440041814882466</v>
      </c>
      <c r="F40" s="1">
        <f t="shared" si="7"/>
        <v>70.559958185117537</v>
      </c>
      <c r="G40" s="1">
        <f t="shared" si="1"/>
        <v>2.7124999999999999</v>
      </c>
      <c r="H40" s="1">
        <f t="shared" si="8"/>
        <v>0.77500000000000002</v>
      </c>
      <c r="I40" s="1">
        <f t="shared" si="9"/>
        <v>2.2312491330758002</v>
      </c>
      <c r="J40" s="1">
        <f t="shared" si="10"/>
        <v>1.7857840855919171</v>
      </c>
      <c r="K40" s="1">
        <f t="shared" si="0"/>
        <v>0.5102240244548335</v>
      </c>
      <c r="L40" s="1">
        <f t="shared" si="2"/>
        <v>3.3244179842571611</v>
      </c>
    </row>
    <row r="41" spans="1:12" x14ac:dyDescent="0.2">
      <c r="A41" s="3">
        <v>0.8</v>
      </c>
      <c r="B41" s="3">
        <f t="shared" si="3"/>
        <v>-1.9599999999999997</v>
      </c>
      <c r="C41" s="1">
        <f t="shared" si="4"/>
        <v>2.1750319908957199</v>
      </c>
      <c r="D41" s="3">
        <f t="shared" si="5"/>
        <v>52.160041456590037</v>
      </c>
      <c r="E41" s="3">
        <f t="shared" si="6"/>
        <v>17.839958543409963</v>
      </c>
      <c r="F41" s="1">
        <f t="shared" si="7"/>
        <v>72.160041456590037</v>
      </c>
      <c r="G41" s="1">
        <f t="shared" si="1"/>
        <v>2.8000000000000003</v>
      </c>
      <c r="H41" s="1">
        <f t="shared" si="8"/>
        <v>0.8</v>
      </c>
      <c r="I41" s="1">
        <f t="shared" si="9"/>
        <v>2.1750319908957199</v>
      </c>
      <c r="J41" s="1">
        <f t="shared" si="10"/>
        <v>1.8872345849364751</v>
      </c>
      <c r="K41" s="1">
        <f t="shared" si="0"/>
        <v>0.53920988141042148</v>
      </c>
      <c r="L41" s="1">
        <f t="shared" si="2"/>
        <v>3.3015179131298638</v>
      </c>
    </row>
    <row r="42" spans="1:12" x14ac:dyDescent="0.2">
      <c r="A42" s="3">
        <v>0.82499999999999996</v>
      </c>
      <c r="B42" s="3">
        <f t="shared" si="3"/>
        <v>-1.7685937500000004</v>
      </c>
      <c r="C42" s="1">
        <f t="shared" si="4"/>
        <v>2.1114974649181018</v>
      </c>
      <c r="D42" s="3">
        <f t="shared" si="5"/>
        <v>53.823692702025589</v>
      </c>
      <c r="E42" s="3">
        <f t="shared" si="6"/>
        <v>16.1763072979744</v>
      </c>
      <c r="F42" s="1">
        <f t="shared" si="7"/>
        <v>73.823692702025596</v>
      </c>
      <c r="G42" s="1">
        <f t="shared" si="1"/>
        <v>2.8874999999999997</v>
      </c>
      <c r="H42" s="1">
        <f t="shared" si="8"/>
        <v>0.82499999999999996</v>
      </c>
      <c r="I42" s="1">
        <f t="shared" si="9"/>
        <v>2.1114974649181018</v>
      </c>
      <c r="J42" s="1">
        <f t="shared" si="10"/>
        <v>1.9911877769362349</v>
      </c>
      <c r="K42" s="1">
        <f t="shared" si="0"/>
        <v>0.56891079341035289</v>
      </c>
      <c r="L42" s="1">
        <f t="shared" si="2"/>
        <v>3.2717417504445612</v>
      </c>
    </row>
    <row r="43" spans="1:12" x14ac:dyDescent="0.2">
      <c r="A43" s="3">
        <v>0.85</v>
      </c>
      <c r="B43" s="3">
        <f t="shared" si="3"/>
        <v>-1.5618750000000001</v>
      </c>
      <c r="C43" s="1">
        <f t="shared" si="4"/>
        <v>2.0396515992779878</v>
      </c>
      <c r="D43" s="3">
        <f t="shared" si="5"/>
        <v>55.565574850621196</v>
      </c>
      <c r="E43" s="3">
        <f t="shared" si="6"/>
        <v>14.434425149378797</v>
      </c>
      <c r="F43" s="1">
        <f t="shared" si="7"/>
        <v>75.565574850621203</v>
      </c>
      <c r="G43" s="1">
        <f t="shared" si="1"/>
        <v>2.9750000000000001</v>
      </c>
      <c r="H43" s="1">
        <f t="shared" si="8"/>
        <v>0.85</v>
      </c>
      <c r="I43" s="1">
        <f t="shared" si="9"/>
        <v>2.0396515992779878</v>
      </c>
      <c r="J43" s="1">
        <f t="shared" si="10"/>
        <v>2.0979836145185908</v>
      </c>
      <c r="K43" s="1">
        <f t="shared" si="0"/>
        <v>0.59942388986245454</v>
      </c>
      <c r="L43" s="1">
        <f t="shared" si="2"/>
        <v>3.234155483209566</v>
      </c>
    </row>
    <row r="44" spans="1:12" x14ac:dyDescent="0.2">
      <c r="A44" s="3">
        <v>0.875</v>
      </c>
      <c r="B44" s="3">
        <f t="shared" si="3"/>
        <v>-1.33984375</v>
      </c>
      <c r="C44" s="1">
        <f t="shared" si="4"/>
        <v>1.9581391868103051</v>
      </c>
      <c r="D44" s="3">
        <f t="shared" si="5"/>
        <v>57.405461266764007</v>
      </c>
      <c r="E44" s="3">
        <f t="shared" si="6"/>
        <v>12.594538733235987</v>
      </c>
      <c r="F44" s="1">
        <f t="shared" si="7"/>
        <v>77.405461266764007</v>
      </c>
      <c r="G44" s="1">
        <f t="shared" si="1"/>
        <v>3.0625</v>
      </c>
      <c r="H44" s="1">
        <f t="shared" si="8"/>
        <v>0.875</v>
      </c>
      <c r="I44" s="1">
        <f t="shared" si="9"/>
        <v>1.9581391868103051</v>
      </c>
      <c r="J44" s="1">
        <f t="shared" si="10"/>
        <v>2.2080856058323755</v>
      </c>
      <c r="K44" s="1">
        <f t="shared" si="0"/>
        <v>0.63088160166639295</v>
      </c>
      <c r="L44" s="1">
        <f t="shared" si="2"/>
        <v>3.1874856332522237</v>
      </c>
    </row>
    <row r="45" spans="1:12" x14ac:dyDescent="0.2">
      <c r="A45" s="3">
        <v>0.9</v>
      </c>
      <c r="B45" s="3">
        <f t="shared" si="3"/>
        <v>-1.1024999999999998</v>
      </c>
      <c r="C45" s="1">
        <f t="shared" si="4"/>
        <v>1.8650369295445937</v>
      </c>
      <c r="D45" s="3">
        <f t="shared" si="5"/>
        <v>59.37127622867601</v>
      </c>
      <c r="E45" s="3">
        <f t="shared" si="6"/>
        <v>10.628723771323996</v>
      </c>
      <c r="F45" s="1">
        <f t="shared" si="7"/>
        <v>79.37127622867601</v>
      </c>
      <c r="G45" s="1">
        <f t="shared" si="1"/>
        <v>3.15</v>
      </c>
      <c r="H45" s="1">
        <f t="shared" si="8"/>
        <v>0.9</v>
      </c>
      <c r="I45" s="1">
        <f t="shared" si="9"/>
        <v>1.8650369295445937</v>
      </c>
      <c r="J45" s="1">
        <f t="shared" si="10"/>
        <v>2.3221515575251042</v>
      </c>
      <c r="K45" s="1">
        <f t="shared" si="0"/>
        <v>0.66347187357860116</v>
      </c>
      <c r="L45" s="1">
        <f t="shared" si="2"/>
        <v>3.1299248916621192</v>
      </c>
    </row>
    <row r="46" spans="1:12" x14ac:dyDescent="0.2">
      <c r="A46" s="3">
        <v>0.92500000000000004</v>
      </c>
      <c r="B46" s="3">
        <f t="shared" si="3"/>
        <v>-0.84984374999999956</v>
      </c>
      <c r="C46" s="1">
        <f t="shared" si="4"/>
        <v>1.7574595743450652</v>
      </c>
      <c r="D46" s="3">
        <f t="shared" si="5"/>
        <v>61.504913974399116</v>
      </c>
      <c r="E46" s="3">
        <f t="shared" si="6"/>
        <v>8.4950860256008944</v>
      </c>
      <c r="F46" s="1">
        <f t="shared" si="7"/>
        <v>81.504913974399102</v>
      </c>
      <c r="G46" s="1">
        <f t="shared" si="1"/>
        <v>3.2375000000000003</v>
      </c>
      <c r="H46" s="1">
        <f t="shared" si="8"/>
        <v>0.92500000000000004</v>
      </c>
      <c r="I46" s="1">
        <f t="shared" si="9"/>
        <v>1.7574595743450652</v>
      </c>
      <c r="J46" s="1">
        <f t="shared" si="10"/>
        <v>2.4411682842878104</v>
      </c>
      <c r="K46" s="1">
        <f t="shared" si="0"/>
        <v>0.6974766526536601</v>
      </c>
      <c r="L46" s="1">
        <f t="shared" si="2"/>
        <v>3.058762007358454</v>
      </c>
    </row>
    <row r="47" spans="1:12" x14ac:dyDescent="0.2">
      <c r="A47" s="3">
        <v>0.95</v>
      </c>
      <c r="B47" s="3">
        <f t="shared" si="3"/>
        <v>-0.58187500000000048</v>
      </c>
      <c r="C47" s="1">
        <f t="shared" si="4"/>
        <v>1.6307173198441571</v>
      </c>
      <c r="D47" s="3">
        <f t="shared" si="5"/>
        <v>63.874760398967851</v>
      </c>
      <c r="E47" s="3">
        <f t="shared" si="6"/>
        <v>6.1252396010321561</v>
      </c>
      <c r="F47" s="1">
        <f t="shared" si="7"/>
        <v>83.874760398967851</v>
      </c>
      <c r="G47" s="1">
        <f t="shared" si="1"/>
        <v>3.3249999999999997</v>
      </c>
      <c r="H47" s="1">
        <f t="shared" si="8"/>
        <v>0.95</v>
      </c>
      <c r="I47" s="1">
        <f t="shared" si="9"/>
        <v>1.6307173198441571</v>
      </c>
      <c r="J47" s="1">
        <f t="shared" si="10"/>
        <v>2.5667397926563966</v>
      </c>
      <c r="K47" s="1">
        <f t="shared" si="0"/>
        <v>0.73335422647325621</v>
      </c>
      <c r="L47" s="1">
        <f t="shared" si="2"/>
        <v>2.969590008603177</v>
      </c>
    </row>
    <row r="48" spans="1:12" x14ac:dyDescent="0.2">
      <c r="A48" s="3">
        <v>0.97499999999999998</v>
      </c>
      <c r="B48" s="3">
        <f t="shared" si="3"/>
        <v>-0.29859375000000027</v>
      </c>
      <c r="C48" s="1">
        <f t="shared" si="4"/>
        <v>1.4761715929073393</v>
      </c>
      <c r="D48" s="3">
        <f t="shared" si="5"/>
        <v>66.607764611722118</v>
      </c>
      <c r="E48" s="3">
        <f t="shared" si="6"/>
        <v>3.392235388277884</v>
      </c>
      <c r="F48" s="1">
        <f t="shared" si="7"/>
        <v>86.607764611722118</v>
      </c>
      <c r="G48" s="1">
        <f t="shared" si="1"/>
        <v>3.4125000000000001</v>
      </c>
      <c r="H48" s="1">
        <f t="shared" si="8"/>
        <v>0.97499999999999998</v>
      </c>
      <c r="I48" s="1">
        <f t="shared" si="9"/>
        <v>1.4761715929073393</v>
      </c>
      <c r="J48" s="1">
        <f t="shared" si="10"/>
        <v>2.7018206486524634</v>
      </c>
      <c r="K48" s="1">
        <f t="shared" si="0"/>
        <v>0.77194875675784669</v>
      </c>
      <c r="L48" s="1">
        <f t="shared" si="2"/>
        <v>2.8542912919676513</v>
      </c>
    </row>
    <row r="49" spans="1:12" x14ac:dyDescent="0.2">
      <c r="A49" s="3">
        <v>1</v>
      </c>
      <c r="B49" s="3">
        <f t="shared" si="3"/>
        <v>0</v>
      </c>
      <c r="C49" s="1">
        <f t="shared" si="4"/>
        <v>1.2738958199317085</v>
      </c>
      <c r="D49" s="3">
        <f t="shared" si="5"/>
        <v>70</v>
      </c>
      <c r="E49" s="3">
        <f t="shared" si="6"/>
        <v>0</v>
      </c>
      <c r="F49" s="1">
        <f t="shared" si="7"/>
        <v>90</v>
      </c>
      <c r="G49" s="1">
        <f t="shared" si="1"/>
        <v>3.5</v>
      </c>
      <c r="H49" s="1">
        <f t="shared" si="8"/>
        <v>1</v>
      </c>
      <c r="I49" s="1">
        <f t="shared" si="9"/>
        <v>1.2738958199317085</v>
      </c>
      <c r="J49" s="1">
        <f>$G49*COS($D$5) - $I49 * SIN($D$5)</f>
        <v>2.8532261418356661</v>
      </c>
      <c r="K49" s="1">
        <f t="shared" si="0"/>
        <v>0.81520746909590458</v>
      </c>
      <c r="L49" s="1">
        <f t="shared" si="2"/>
        <v>2.6941410032796811</v>
      </c>
    </row>
    <row r="50" spans="1:12" x14ac:dyDescent="0.2">
      <c r="A50" s="3"/>
      <c r="B50" s="3"/>
      <c r="C50" s="1"/>
      <c r="D50" s="3"/>
      <c r="E50" s="3"/>
      <c r="F50" s="1"/>
      <c r="G50" s="1"/>
      <c r="H50" s="1"/>
      <c r="I50" s="1"/>
      <c r="J50" s="1"/>
      <c r="K50" s="1"/>
      <c r="L50" s="1"/>
    </row>
  </sheetData>
  <mergeCells count="5">
    <mergeCell ref="J7:L7"/>
    <mergeCell ref="A2:B2"/>
    <mergeCell ref="C2:D2"/>
    <mergeCell ref="E2:F2"/>
    <mergeCell ref="D7:I7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A457-096A-4341-A6AC-CFF7331DF639}">
  <dimension ref="A2:O47"/>
  <sheetViews>
    <sheetView topLeftCell="A16" workbookViewId="0">
      <selection activeCell="O14" sqref="O14"/>
    </sheetView>
  </sheetViews>
  <sheetFormatPr baseColWidth="10" defaultRowHeight="15" x14ac:dyDescent="0.2"/>
  <cols>
    <col min="9" max="9" width="12" bestFit="1" customWidth="1"/>
  </cols>
  <sheetData>
    <row r="2" spans="1:15" x14ac:dyDescent="0.2">
      <c r="A2" s="15" t="s">
        <v>17</v>
      </c>
      <c r="B2" s="15"/>
      <c r="C2" s="15" t="s">
        <v>36</v>
      </c>
      <c r="D2" s="15"/>
      <c r="E2" s="15" t="s">
        <v>37</v>
      </c>
      <c r="F2" s="15"/>
      <c r="G2" s="9"/>
    </row>
    <row r="3" spans="1:15" x14ac:dyDescent="0.2">
      <c r="A3" s="11" t="s">
        <v>34</v>
      </c>
      <c r="B3" s="6">
        <f>SystemParameter!$F$19</f>
        <v>0.05</v>
      </c>
      <c r="C3" s="11" t="s">
        <v>1</v>
      </c>
      <c r="D3" s="6">
        <f>SystemParameter!$F$10</f>
        <v>3.5</v>
      </c>
      <c r="E3" s="11" t="s">
        <v>2</v>
      </c>
      <c r="F3" s="6">
        <f>$D$3/$F$4</f>
        <v>1.2738958199317085</v>
      </c>
      <c r="G3" s="6"/>
    </row>
    <row r="4" spans="1:15" x14ac:dyDescent="0.2">
      <c r="A4" s="17" t="s">
        <v>98</v>
      </c>
      <c r="B4" s="17"/>
      <c r="C4" s="10" t="s">
        <v>35</v>
      </c>
      <c r="D4" s="7">
        <f>SystemParameter!$F$11</f>
        <v>0.3</v>
      </c>
      <c r="E4" s="10" t="s">
        <v>6</v>
      </c>
      <c r="F4" s="6">
        <f>TAN(SystemParameter!$F$15)</f>
        <v>2.7474774194546216</v>
      </c>
      <c r="G4" s="6"/>
    </row>
    <row r="5" spans="1:15" x14ac:dyDescent="0.2">
      <c r="A5" s="10" t="s">
        <v>96</v>
      </c>
      <c r="B5" s="7">
        <f>SystemParameter!$D$16</f>
        <v>2</v>
      </c>
      <c r="C5" s="10" t="s">
        <v>38</v>
      </c>
      <c r="D5" s="7">
        <f>SystemParameter!$F$12</f>
        <v>0.3490658503988659</v>
      </c>
    </row>
    <row r="6" spans="1:15" x14ac:dyDescent="0.2">
      <c r="A6" s="10" t="s">
        <v>97</v>
      </c>
      <c r="B6" s="7">
        <f>SystemParameter!$D$17</f>
        <v>8</v>
      </c>
      <c r="C6" s="10"/>
      <c r="D6" s="7"/>
    </row>
    <row r="7" spans="1:15" x14ac:dyDescent="0.2">
      <c r="D7" s="16" t="s">
        <v>39</v>
      </c>
      <c r="E7" s="16"/>
      <c r="F7" s="16"/>
      <c r="G7" s="16"/>
      <c r="H7" s="16"/>
      <c r="I7" s="16"/>
      <c r="J7" s="16" t="s">
        <v>43</v>
      </c>
      <c r="K7" s="16"/>
      <c r="L7" s="16"/>
      <c r="M7" s="14"/>
      <c r="N7" s="14"/>
      <c r="O7" s="14"/>
    </row>
    <row r="8" spans="1:15" ht="17" x14ac:dyDescent="0.2">
      <c r="A8" s="10" t="s">
        <v>0</v>
      </c>
      <c r="B8" s="10" t="s">
        <v>3</v>
      </c>
      <c r="C8" s="10" t="s">
        <v>4</v>
      </c>
      <c r="D8" s="12" t="s">
        <v>53</v>
      </c>
      <c r="E8" s="12" t="s">
        <v>54</v>
      </c>
      <c r="F8" s="12" t="s">
        <v>55</v>
      </c>
      <c r="G8" s="12" t="s">
        <v>56</v>
      </c>
      <c r="H8" s="12" t="s">
        <v>57</v>
      </c>
      <c r="I8" s="12" t="s">
        <v>58</v>
      </c>
      <c r="J8" s="12" t="s">
        <v>56</v>
      </c>
      <c r="K8" s="12" t="s">
        <v>57</v>
      </c>
      <c r="L8" s="12" t="s">
        <v>58</v>
      </c>
    </row>
    <row r="9" spans="1:15" x14ac:dyDescent="0.2">
      <c r="A9" s="3">
        <f>$B$3</f>
        <v>0.05</v>
      </c>
      <c r="B9" s="3">
        <f>$A9*$D$3^2*($A9-1)</f>
        <v>-0.58187500000000003</v>
      </c>
      <c r="C9" s="1">
        <f>($F$3/2) + SQRT(($F$3/2)^2-$B9)</f>
        <v>1.6307173198441571</v>
      </c>
      <c r="D9" s="3">
        <f>ATAN(($A9*$D$3)/$C9)*180/PI()</f>
        <v>6.1252396010321499</v>
      </c>
      <c r="E9" s="3">
        <f>ATAN(((1-$A9)*$D$3)/$C9)*180/PI()</f>
        <v>63.874760398967851</v>
      </c>
      <c r="F9" s="1">
        <f>90 - $E9</f>
        <v>26.125239601032149</v>
      </c>
      <c r="G9" s="1">
        <f>$A9*$D$3</f>
        <v>0.17500000000000002</v>
      </c>
      <c r="H9" s="1">
        <f>$G9/$D$3</f>
        <v>0.05</v>
      </c>
      <c r="I9" s="1">
        <f>$C9</f>
        <v>1.6307173198441571</v>
      </c>
      <c r="J9" s="1">
        <f>$G9*COS($D$5) - $I9 * SIN($D$5)</f>
        <v>-0.39329196281921497</v>
      </c>
      <c r="K9" s="1">
        <f>$J9/$D$3</f>
        <v>-0.11236913223406142</v>
      </c>
      <c r="L9" s="1">
        <f>$G9*SIN($D$5) + $I9 * COS($D$5) + $D$4</f>
        <v>1.8922265571273207</v>
      </c>
    </row>
    <row r="11" spans="1:15" x14ac:dyDescent="0.2">
      <c r="A11" s="15" t="s">
        <v>36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3" spans="1:15" x14ac:dyDescent="0.2">
      <c r="A13" s="17" t="s">
        <v>52</v>
      </c>
      <c r="B13" s="17"/>
      <c r="C13" s="17"/>
      <c r="D13" s="17"/>
      <c r="E13" s="17"/>
      <c r="F13" s="17"/>
      <c r="H13" s="17" t="s">
        <v>43</v>
      </c>
      <c r="I13" s="17"/>
      <c r="J13" s="17"/>
      <c r="K13" s="17"/>
      <c r="L13" s="17"/>
      <c r="M13" s="17"/>
    </row>
    <row r="14" spans="1:15" ht="17" x14ac:dyDescent="0.2">
      <c r="A14" s="2" t="s">
        <v>46</v>
      </c>
      <c r="B14" s="2" t="s">
        <v>50</v>
      </c>
      <c r="C14" s="2" t="s">
        <v>47</v>
      </c>
      <c r="D14" s="2" t="s">
        <v>48</v>
      </c>
      <c r="E14" s="2" t="s">
        <v>51</v>
      </c>
      <c r="F14" s="2" t="s">
        <v>49</v>
      </c>
      <c r="H14" s="2" t="s">
        <v>46</v>
      </c>
      <c r="I14" s="2" t="s">
        <v>50</v>
      </c>
      <c r="J14" s="2" t="s">
        <v>47</v>
      </c>
      <c r="K14" s="2" t="s">
        <v>48</v>
      </c>
      <c r="L14" s="2" t="s">
        <v>51</v>
      </c>
      <c r="M14" s="2" t="s">
        <v>49</v>
      </c>
    </row>
    <row r="15" spans="1:15" x14ac:dyDescent="0.2">
      <c r="A15" s="3">
        <v>0</v>
      </c>
      <c r="B15" s="3">
        <f>$A$15/$D$3</f>
        <v>0</v>
      </c>
      <c r="C15" s="3">
        <v>0</v>
      </c>
      <c r="D15" s="3">
        <f>$D$3</f>
        <v>3.5</v>
      </c>
      <c r="E15" s="3">
        <f>$D$15/$D$3</f>
        <v>1</v>
      </c>
      <c r="F15" s="3">
        <v>0</v>
      </c>
      <c r="H15" s="3">
        <f>$A15*COS($D$5) - $C15 * SIN($D$5)</f>
        <v>0</v>
      </c>
      <c r="I15" s="3">
        <f>$H$15/$D$3</f>
        <v>0</v>
      </c>
      <c r="J15" s="3">
        <f>$A15*SIN($D$5) + $C15 * COS($D$5) + $D$4</f>
        <v>0.3</v>
      </c>
      <c r="K15" s="3">
        <f>$D15*COS($D$5) - $F15 * SIN($D$5)</f>
        <v>3.2889241727506793</v>
      </c>
      <c r="L15" s="3">
        <f>$K$15/$D$3</f>
        <v>0.93969262078590832</v>
      </c>
      <c r="M15" s="3">
        <f>$D15*SIN($D$5) + $F15 * COS($D$5) + $D$4</f>
        <v>1.4970705016398405</v>
      </c>
    </row>
    <row r="16" spans="1:15" x14ac:dyDescent="0.2">
      <c r="A16" s="2"/>
      <c r="B16" s="2"/>
      <c r="C16" s="2"/>
      <c r="D16" s="2"/>
      <c r="E16" s="2"/>
      <c r="F16" s="2"/>
    </row>
    <row r="17" spans="1:13" x14ac:dyDescent="0.2">
      <c r="A17" s="15" t="s">
        <v>17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9" spans="1:13" x14ac:dyDescent="0.2">
      <c r="A19" s="17" t="s">
        <v>59</v>
      </c>
      <c r="B19" s="17"/>
      <c r="C19" s="17"/>
      <c r="D19" s="17"/>
      <c r="E19" s="17"/>
      <c r="F19" s="17"/>
      <c r="H19" s="17" t="s">
        <v>60</v>
      </c>
      <c r="I19" s="17"/>
      <c r="J19" s="17"/>
      <c r="K19" s="17"/>
      <c r="L19" s="17"/>
      <c r="M19" s="17"/>
    </row>
    <row r="20" spans="1:13" ht="17" x14ac:dyDescent="0.2">
      <c r="A20" s="2" t="s">
        <v>46</v>
      </c>
      <c r="B20" s="2" t="s">
        <v>50</v>
      </c>
      <c r="C20" s="2" t="s">
        <v>47</v>
      </c>
      <c r="D20" s="2" t="s">
        <v>48</v>
      </c>
      <c r="E20" s="2" t="s">
        <v>51</v>
      </c>
      <c r="F20" s="2" t="s">
        <v>49</v>
      </c>
      <c r="H20" s="2" t="s">
        <v>46</v>
      </c>
      <c r="I20" s="2" t="s">
        <v>50</v>
      </c>
      <c r="J20" s="2" t="s">
        <v>47</v>
      </c>
      <c r="K20" s="2" t="s">
        <v>48</v>
      </c>
      <c r="L20" s="2" t="s">
        <v>51</v>
      </c>
      <c r="M20" s="2" t="s">
        <v>49</v>
      </c>
    </row>
    <row r="21" spans="1:13" x14ac:dyDescent="0.2">
      <c r="A21" s="3">
        <f>$H$9*$D$3</f>
        <v>0.17500000000000002</v>
      </c>
      <c r="B21" s="3">
        <f>$H$9</f>
        <v>0.05</v>
      </c>
      <c r="C21" s="3">
        <f>$I$9</f>
        <v>1.6307173198441571</v>
      </c>
      <c r="D21" s="3">
        <f>$A$15</f>
        <v>0</v>
      </c>
      <c r="E21" s="3">
        <f>$B$15</f>
        <v>0</v>
      </c>
      <c r="F21" s="3">
        <f>$C$15</f>
        <v>0</v>
      </c>
      <c r="H21" s="4">
        <f>$J$9</f>
        <v>-0.39329196281921497</v>
      </c>
      <c r="I21" s="4">
        <f>$K$9</f>
        <v>-0.11236913223406142</v>
      </c>
      <c r="J21" s="4">
        <f>$L$9</f>
        <v>1.8922265571273207</v>
      </c>
      <c r="K21" s="4">
        <f>$H$15</f>
        <v>0</v>
      </c>
      <c r="L21" s="4">
        <f>$I$15</f>
        <v>0</v>
      </c>
      <c r="M21" s="4">
        <f>$J$15</f>
        <v>0.3</v>
      </c>
    </row>
    <row r="23" spans="1:13" x14ac:dyDescent="0.2">
      <c r="A23" s="17" t="s">
        <v>62</v>
      </c>
      <c r="B23" s="17"/>
      <c r="C23" s="17"/>
      <c r="D23" s="17"/>
      <c r="E23" s="17"/>
      <c r="F23" s="17"/>
      <c r="H23" s="17" t="s">
        <v>61</v>
      </c>
      <c r="I23" s="17"/>
      <c r="J23" s="17"/>
      <c r="K23" s="17"/>
      <c r="L23" s="17"/>
      <c r="M23" s="17"/>
    </row>
    <row r="24" spans="1:13" ht="17" x14ac:dyDescent="0.2">
      <c r="A24" s="2" t="s">
        <v>46</v>
      </c>
      <c r="B24" s="2" t="s">
        <v>50</v>
      </c>
      <c r="C24" s="2" t="s">
        <v>47</v>
      </c>
      <c r="D24" s="2" t="s">
        <v>48</v>
      </c>
      <c r="E24" s="2" t="s">
        <v>51</v>
      </c>
      <c r="F24" s="2" t="s">
        <v>49</v>
      </c>
      <c r="H24" s="2" t="s">
        <v>46</v>
      </c>
      <c r="I24" s="2" t="s">
        <v>50</v>
      </c>
      <c r="J24" s="2" t="s">
        <v>47</v>
      </c>
      <c r="K24" s="2" t="s">
        <v>48</v>
      </c>
      <c r="L24" s="2" t="s">
        <v>51</v>
      </c>
      <c r="M24" s="2" t="s">
        <v>49</v>
      </c>
    </row>
    <row r="25" spans="1:13" x14ac:dyDescent="0.2">
      <c r="A25" s="3">
        <f>$H$9*$D$3</f>
        <v>0.17500000000000002</v>
      </c>
      <c r="B25" s="3">
        <f>$H$9</f>
        <v>0.05</v>
      </c>
      <c r="C25" s="3">
        <f>$I$9</f>
        <v>1.6307173198441571</v>
      </c>
      <c r="D25" s="3">
        <f>$D$15</f>
        <v>3.5</v>
      </c>
      <c r="E25" s="3">
        <f>$E$15</f>
        <v>1</v>
      </c>
      <c r="F25" s="3">
        <f>$F$15</f>
        <v>0</v>
      </c>
      <c r="H25" s="4">
        <f>$J$9</f>
        <v>-0.39329196281921497</v>
      </c>
      <c r="I25" s="4">
        <f>$K$9</f>
        <v>-0.11236913223406142</v>
      </c>
      <c r="J25" s="4">
        <f>$L$9</f>
        <v>1.8922265571273207</v>
      </c>
      <c r="K25" s="4">
        <f>$K$15</f>
        <v>3.2889241727506793</v>
      </c>
      <c r="L25" s="4">
        <f>$L$15</f>
        <v>0.93969262078590832</v>
      </c>
      <c r="M25" s="4">
        <f>$M$15</f>
        <v>1.4970705016398405</v>
      </c>
    </row>
    <row r="27" spans="1:13" x14ac:dyDescent="0.2">
      <c r="A27" s="17" t="s">
        <v>74</v>
      </c>
      <c r="B27" s="17"/>
      <c r="C27" s="17"/>
      <c r="D27" s="17"/>
      <c r="E27" s="17"/>
      <c r="F27" s="17"/>
      <c r="H27" s="17" t="s">
        <v>67</v>
      </c>
      <c r="I27" s="17"/>
      <c r="J27" s="17"/>
      <c r="K27" s="17"/>
      <c r="L27" s="17"/>
      <c r="M27" s="17"/>
    </row>
    <row r="28" spans="1:13" ht="17" x14ac:dyDescent="0.2">
      <c r="A28" s="2" t="s">
        <v>46</v>
      </c>
      <c r="B28" s="2" t="s">
        <v>50</v>
      </c>
      <c r="C28" s="2" t="s">
        <v>47</v>
      </c>
      <c r="D28" s="2" t="s">
        <v>48</v>
      </c>
      <c r="E28" s="2" t="s">
        <v>51</v>
      </c>
      <c r="F28" s="2" t="s">
        <v>49</v>
      </c>
      <c r="H28" s="2" t="s">
        <v>46</v>
      </c>
      <c r="I28" s="2" t="s">
        <v>50</v>
      </c>
      <c r="J28" s="2" t="s">
        <v>47</v>
      </c>
      <c r="K28" s="2" t="s">
        <v>48</v>
      </c>
      <c r="L28" s="2" t="s">
        <v>51</v>
      </c>
      <c r="M28" s="2" t="s">
        <v>49</v>
      </c>
    </row>
    <row r="29" spans="1:13" x14ac:dyDescent="0.2">
      <c r="A29" s="4">
        <f>$G$9</f>
        <v>0.17500000000000002</v>
      </c>
      <c r="B29" s="4">
        <f>$H$9</f>
        <v>0.05</v>
      </c>
      <c r="C29" s="4">
        <f>$I$9</f>
        <v>1.6307173198441571</v>
      </c>
      <c r="D29" s="4">
        <f>($B$47-$B$45)/($A$45-$A$47)</f>
        <v>1.0742672889377922</v>
      </c>
      <c r="E29" s="4">
        <f>$D$29/$D$3</f>
        <v>0.30693351112508349</v>
      </c>
      <c r="F29" s="4">
        <f>$A$45*$D$29+$B$45</f>
        <v>0</v>
      </c>
      <c r="H29" s="4">
        <f>$J$9</f>
        <v>-0.39329196281921497</v>
      </c>
      <c r="I29" s="4">
        <f>$K$9</f>
        <v>-0.11236913223406142</v>
      </c>
      <c r="J29" s="4">
        <f>$L$9</f>
        <v>1.8922265571273207</v>
      </c>
      <c r="K29" s="4">
        <f>($I$47-$I$45)/($H$45-$H$47)</f>
        <v>1.0094810441665267</v>
      </c>
      <c r="L29" s="4">
        <f>$K$29/$D$3</f>
        <v>0.28842315547615049</v>
      </c>
      <c r="M29" s="4">
        <f>$H$45*$K$29+$I$45</f>
        <v>0.66742105213258129</v>
      </c>
    </row>
    <row r="31" spans="1:13" x14ac:dyDescent="0.2">
      <c r="A31" s="17" t="s">
        <v>99</v>
      </c>
      <c r="B31" s="17"/>
      <c r="C31" s="17"/>
      <c r="D31" s="17"/>
      <c r="E31" s="17"/>
      <c r="F31" s="17"/>
      <c r="H31" s="17" t="s">
        <v>90</v>
      </c>
      <c r="I31" s="17"/>
      <c r="J31" s="17"/>
      <c r="K31" s="17"/>
      <c r="L31" s="17"/>
      <c r="M31" s="17"/>
    </row>
    <row r="32" spans="1:13" ht="17" x14ac:dyDescent="0.2">
      <c r="A32" s="2" t="s">
        <v>46</v>
      </c>
      <c r="B32" s="2" t="s">
        <v>50</v>
      </c>
      <c r="C32" s="2" t="s">
        <v>47</v>
      </c>
      <c r="D32" s="2" t="s">
        <v>48</v>
      </c>
      <c r="E32" s="2" t="s">
        <v>51</v>
      </c>
      <c r="F32" s="2" t="s">
        <v>49</v>
      </c>
      <c r="H32" s="2" t="s">
        <v>46</v>
      </c>
      <c r="I32" s="2" t="s">
        <v>50</v>
      </c>
      <c r="J32" s="2" t="s">
        <v>47</v>
      </c>
      <c r="K32" s="2" t="s">
        <v>48</v>
      </c>
      <c r="L32" s="2" t="s">
        <v>51</v>
      </c>
      <c r="M32" s="2" t="s">
        <v>49</v>
      </c>
    </row>
    <row r="33" spans="1:13" x14ac:dyDescent="0.2">
      <c r="A33" s="3">
        <f>$H$9*$D$3</f>
        <v>0.17500000000000002</v>
      </c>
      <c r="B33" s="3">
        <f>$H$9</f>
        <v>0.05</v>
      </c>
      <c r="C33" s="3">
        <f>$I$9</f>
        <v>1.6307173198441571</v>
      </c>
      <c r="D33" s="3">
        <f>($F$33-$D$41)/($C$41)</f>
        <v>-5.7818393632889611E-2</v>
      </c>
      <c r="E33" s="3">
        <f>$B$15</f>
        <v>0</v>
      </c>
      <c r="F33" s="3">
        <f>$C$15</f>
        <v>0</v>
      </c>
      <c r="H33" s="4">
        <f>$J$9</f>
        <v>-0.39329196281921497</v>
      </c>
      <c r="I33" s="4">
        <f>$K$9</f>
        <v>-0.11236913223406142</v>
      </c>
      <c r="J33" s="4">
        <f>$L$9</f>
        <v>1.8922265571273207</v>
      </c>
      <c r="K33" s="4">
        <f>($I$47-$K$41)/($J$41-$H$47)</f>
        <v>-5.4331517842521319E-2</v>
      </c>
      <c r="L33" s="4">
        <f>$K$33/$D$3</f>
        <v>-1.5523290812148949E-2</v>
      </c>
      <c r="M33" s="4">
        <f>$J$41*$K$33+$K$41</f>
        <v>0.28022494472281917</v>
      </c>
    </row>
    <row r="35" spans="1:13" x14ac:dyDescent="0.2">
      <c r="A35" s="17" t="s">
        <v>100</v>
      </c>
      <c r="B35" s="17"/>
      <c r="C35" s="17"/>
      <c r="D35" s="17"/>
      <c r="E35" s="17"/>
      <c r="F35" s="17"/>
      <c r="H35" s="17" t="s">
        <v>91</v>
      </c>
      <c r="I35" s="17"/>
      <c r="J35" s="17"/>
      <c r="K35" s="17"/>
      <c r="L35" s="17"/>
      <c r="M35" s="17"/>
    </row>
    <row r="36" spans="1:13" ht="17" x14ac:dyDescent="0.2">
      <c r="A36" s="2" t="s">
        <v>46</v>
      </c>
      <c r="B36" s="2" t="s">
        <v>50</v>
      </c>
      <c r="C36" s="2" t="s">
        <v>47</v>
      </c>
      <c r="D36" s="2" t="s">
        <v>48</v>
      </c>
      <c r="E36" s="2" t="s">
        <v>51</v>
      </c>
      <c r="F36" s="2" t="s">
        <v>49</v>
      </c>
      <c r="H36" s="2" t="s">
        <v>46</v>
      </c>
      <c r="I36" s="2" t="s">
        <v>50</v>
      </c>
      <c r="J36" s="2" t="s">
        <v>47</v>
      </c>
      <c r="K36" s="2" t="s">
        <v>48</v>
      </c>
      <c r="L36" s="2" t="s">
        <v>51</v>
      </c>
      <c r="M36" s="2" t="s">
        <v>49</v>
      </c>
    </row>
    <row r="37" spans="1:13" x14ac:dyDescent="0.2">
      <c r="A37" s="3">
        <f>$H$9*$D$3</f>
        <v>0.17500000000000002</v>
      </c>
      <c r="B37" s="3">
        <f>$H$9</f>
        <v>0.05</v>
      </c>
      <c r="C37" s="3">
        <f>$I$9</f>
        <v>1.6307173198441571</v>
      </c>
      <c r="D37" s="3">
        <f>($F$37-$D$43)/($C$43)</f>
        <v>5.156753377359248</v>
      </c>
      <c r="E37" s="3">
        <f>$E$15</f>
        <v>1</v>
      </c>
      <c r="F37" s="3">
        <f>$F$15</f>
        <v>0</v>
      </c>
      <c r="H37" s="4">
        <f>$J$9</f>
        <v>-0.39329196281921497</v>
      </c>
      <c r="I37" s="4">
        <f>$K$9</f>
        <v>-0.11236913223406142</v>
      </c>
      <c r="J37" s="4">
        <f>$L$9</f>
        <v>1.8922265571273207</v>
      </c>
      <c r="K37" s="4">
        <f>($I$47-$K$43)/($J$43-$H$47)</f>
        <v>4.8457630959172953</v>
      </c>
      <c r="L37" s="4">
        <f>$K$37/$D$3</f>
        <v>1.3845037416906558</v>
      </c>
      <c r="M37" s="4">
        <f>$J$43*$K$37+$K$43</f>
        <v>2.0637135292195361</v>
      </c>
    </row>
    <row r="39" spans="1:13" x14ac:dyDescent="0.2">
      <c r="A39" s="16" t="s">
        <v>64</v>
      </c>
      <c r="B39" s="16"/>
      <c r="C39" s="16"/>
      <c r="D39" s="16"/>
      <c r="E39" s="16"/>
      <c r="F39" s="16"/>
      <c r="H39" s="16" t="s">
        <v>64</v>
      </c>
      <c r="I39" s="16"/>
      <c r="J39" s="16"/>
      <c r="K39" s="16"/>
      <c r="L39" s="16"/>
      <c r="M39" s="16"/>
    </row>
    <row r="40" spans="1:13" ht="17" x14ac:dyDescent="0.2">
      <c r="A40" s="2" t="s">
        <v>65</v>
      </c>
      <c r="B40" s="2" t="s">
        <v>70</v>
      </c>
      <c r="C40" s="2" t="s">
        <v>92</v>
      </c>
      <c r="D40" s="2" t="s">
        <v>93</v>
      </c>
      <c r="E40" s="3" t="s">
        <v>5</v>
      </c>
      <c r="F40" s="3" t="s">
        <v>12</v>
      </c>
      <c r="H40" s="2" t="s">
        <v>65</v>
      </c>
      <c r="I40" s="2" t="s">
        <v>70</v>
      </c>
      <c r="J40" s="2" t="s">
        <v>92</v>
      </c>
      <c r="K40" s="2" t="s">
        <v>93</v>
      </c>
      <c r="L40" s="3" t="s">
        <v>5</v>
      </c>
      <c r="M40" s="3" t="s">
        <v>12</v>
      </c>
    </row>
    <row r="41" spans="1:13" x14ac:dyDescent="0.2">
      <c r="A41" s="7">
        <f>($F$21-$C$21)/($D$21-$A$21)</f>
        <v>9.318384684823755</v>
      </c>
      <c r="B41" s="7">
        <f>$C$21-$A$41*$A$21</f>
        <v>0</v>
      </c>
      <c r="C41" s="7">
        <f>($A$41-TAN(RADIANS($B$5)))/(1+$A$41*TAN(RADIANS($B$5)))</f>
        <v>7.0042460752284397</v>
      </c>
      <c r="D41" s="7">
        <f>$C$21-$C$41*$A$21</f>
        <v>0.40497425667918008</v>
      </c>
      <c r="E41" s="7">
        <f>DEGREES(ATAN(($A$43-$A$41)/(1+$A$43*$A$41)))</f>
        <v>70</v>
      </c>
      <c r="F41" s="7">
        <f>$E$41/2</f>
        <v>35</v>
      </c>
      <c r="H41" s="7">
        <f>($M$21-$J$21)/($K$21-$H$21)</f>
        <v>-4.0484594338359807</v>
      </c>
      <c r="I41" s="7">
        <f>$J$21-$H$41*$H$21</f>
        <v>0.30000000000000004</v>
      </c>
      <c r="J41" s="7">
        <f>($H$41-TAN(RADIANS($B$5)))/(1+$H$41*TAN(RADIANS($B$5)))</f>
        <v>-4.7557219029357247</v>
      </c>
      <c r="K41" s="7">
        <f>$J$21-$J$41*$H$21</f>
        <v>2.1839355299397401E-2</v>
      </c>
      <c r="L41" s="7">
        <f>DEGREES(ATAN(($H$43-$H$41)/(1+$H$43*$H$41)))</f>
        <v>70</v>
      </c>
      <c r="M41" s="7">
        <f>$L$41/2</f>
        <v>35</v>
      </c>
    </row>
    <row r="42" spans="1:13" ht="17" x14ac:dyDescent="0.2">
      <c r="A42" s="2" t="s">
        <v>66</v>
      </c>
      <c r="B42" s="2" t="s">
        <v>71</v>
      </c>
      <c r="C42" s="2" t="s">
        <v>94</v>
      </c>
      <c r="D42" s="2" t="s">
        <v>95</v>
      </c>
      <c r="H42" s="2" t="s">
        <v>66</v>
      </c>
      <c r="I42" s="2" t="s">
        <v>71</v>
      </c>
      <c r="J42" s="2" t="s">
        <v>94</v>
      </c>
      <c r="K42" s="2" t="s">
        <v>95</v>
      </c>
    </row>
    <row r="43" spans="1:13" x14ac:dyDescent="0.2">
      <c r="A43" s="7">
        <f>($F$25-$C$25)/($D$25-$A$25)</f>
        <v>-0.49044129920125024</v>
      </c>
      <c r="B43" s="7">
        <f>$C$25-$A$43*$A$25</f>
        <v>1.7165445472043759</v>
      </c>
      <c r="C43" s="7">
        <f>($A$43-TAN(RADIANS(-$B$6)))/(1+$A$43*TAN(RADIANS(-$B$6)))</f>
        <v>-0.32733802665851269</v>
      </c>
      <c r="D43" s="7">
        <f>$C$25-$C$43*$A$25</f>
        <v>1.688001474509397</v>
      </c>
      <c r="H43" s="7">
        <f>($M$25-$J$25)/($K$25-$H$25)</f>
        <v>-0.10731473681577416</v>
      </c>
      <c r="I43" s="7">
        <f>$J$25-$H$43*$H$25</f>
        <v>1.8500205336456175</v>
      </c>
      <c r="J43" s="7">
        <f>($H$43-TAN(RADIANS(-$B$6)))/(1+$H$43*TAN(RADIANS(-$B$6)))</f>
        <v>3.2732424105039348E-2</v>
      </c>
      <c r="K43" s="7">
        <f>$J$25-$J$43*$H$25</f>
        <v>1.9050999564514226</v>
      </c>
    </row>
    <row r="44" spans="1:13" ht="17" x14ac:dyDescent="0.2">
      <c r="A44" s="2" t="s">
        <v>68</v>
      </c>
      <c r="B44" s="2" t="s">
        <v>69</v>
      </c>
      <c r="C44" s="2"/>
      <c r="D44" s="2"/>
      <c r="H44" s="2" t="s">
        <v>68</v>
      </c>
      <c r="I44" s="2" t="s">
        <v>69</v>
      </c>
      <c r="J44" s="2"/>
      <c r="K44" s="2"/>
    </row>
    <row r="45" spans="1:13" x14ac:dyDescent="0.2">
      <c r="A45" s="7">
        <f>($A$43-TAN(RADIANS($F$41)))/(1+$A$43*TAN(RADIANS($F$41)))</f>
        <v>-1.8133844518800946</v>
      </c>
      <c r="B45" s="7">
        <f>$C$29-$A$45*$A$29</f>
        <v>1.9480595989231737</v>
      </c>
      <c r="C45" s="2"/>
      <c r="D45" s="2"/>
      <c r="H45" s="7">
        <f>($H$43-TAN(RADIANS($M$41)))/(1+$H$43*TAN(RADIANS($M$41)))</f>
        <v>-0.87313164631431261</v>
      </c>
      <c r="I45" s="7">
        <f>$J$29-$H$45*$H$29</f>
        <v>1.5488308981487922</v>
      </c>
      <c r="J45" s="2"/>
      <c r="K45" s="2"/>
    </row>
    <row r="46" spans="1:13" ht="17" x14ac:dyDescent="0.2">
      <c r="A46" s="2" t="s">
        <v>72</v>
      </c>
      <c r="B46" s="2" t="s">
        <v>73</v>
      </c>
      <c r="C46" s="2"/>
      <c r="D46" s="2"/>
      <c r="H46" s="2" t="s">
        <v>72</v>
      </c>
      <c r="I46" s="2" t="s">
        <v>73</v>
      </c>
      <c r="J46" s="2"/>
      <c r="K46" s="2"/>
    </row>
    <row r="47" spans="1:13" x14ac:dyDescent="0.2">
      <c r="A47" s="7">
        <f>($F$15-$C$15)/($D$15-$A$15)</f>
        <v>0</v>
      </c>
      <c r="B47" s="7">
        <f>$C$15-$A$47*$A$15</f>
        <v>0</v>
      </c>
      <c r="C47" s="2"/>
      <c r="D47" s="2"/>
      <c r="H47" s="7">
        <f>($M$15-$J$15)/($K$15-$H$15)</f>
        <v>0.36397023426620234</v>
      </c>
      <c r="I47" s="7">
        <f>$J$15-$H$47*$H$15</f>
        <v>0.3</v>
      </c>
      <c r="J47" s="2"/>
      <c r="K47" s="2"/>
    </row>
  </sheetData>
  <mergeCells count="22">
    <mergeCell ref="A11:M11"/>
    <mergeCell ref="A17:M17"/>
    <mergeCell ref="A13:F13"/>
    <mergeCell ref="H13:M13"/>
    <mergeCell ref="A19:F19"/>
    <mergeCell ref="H19:M19"/>
    <mergeCell ref="H39:M39"/>
    <mergeCell ref="H27:M27"/>
    <mergeCell ref="A27:F27"/>
    <mergeCell ref="A39:F39"/>
    <mergeCell ref="A2:B2"/>
    <mergeCell ref="C2:D2"/>
    <mergeCell ref="E2:F2"/>
    <mergeCell ref="J7:L7"/>
    <mergeCell ref="H31:M31"/>
    <mergeCell ref="H35:M35"/>
    <mergeCell ref="A4:B4"/>
    <mergeCell ref="A31:F31"/>
    <mergeCell ref="A35:F35"/>
    <mergeCell ref="D7:I7"/>
    <mergeCell ref="A23:F23"/>
    <mergeCell ref="H23:M2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14B4-6BA8-40BC-80E4-143B835B3B29}">
  <dimension ref="A2:Q646"/>
  <sheetViews>
    <sheetView workbookViewId="0">
      <selection activeCell="B4" sqref="B4"/>
    </sheetView>
  </sheetViews>
  <sheetFormatPr baseColWidth="10" defaultRowHeight="15" x14ac:dyDescent="0.2"/>
  <cols>
    <col min="1" max="1" width="16.83203125" style="2" bestFit="1" customWidth="1"/>
    <col min="2" max="3" width="11.5" style="2"/>
    <col min="4" max="5" width="11.5" style="7"/>
    <col min="8" max="8" width="11.5" style="2"/>
    <col min="9" max="13" width="11.5" style="7"/>
    <col min="14" max="14" width="12.6640625" style="7" bestFit="1" customWidth="1"/>
    <col min="15" max="16" width="11.5" style="7"/>
    <col min="17" max="17" width="11.5" style="5"/>
  </cols>
  <sheetData>
    <row r="2" spans="1:17" x14ac:dyDescent="0.2">
      <c r="A2" s="18" t="s">
        <v>17</v>
      </c>
      <c r="B2" s="18"/>
      <c r="D2" s="19" t="s">
        <v>36</v>
      </c>
      <c r="E2" s="19"/>
    </row>
    <row r="3" spans="1:17" ht="17" x14ac:dyDescent="0.2">
      <c r="A3" s="2" t="s">
        <v>18</v>
      </c>
      <c r="B3" s="2">
        <f>SystemParameter!$D$5</f>
        <v>640</v>
      </c>
      <c r="D3" s="7" t="s">
        <v>72</v>
      </c>
      <c r="E3" s="7" t="s">
        <v>73</v>
      </c>
    </row>
    <row r="4" spans="1:17" x14ac:dyDescent="0.2">
      <c r="A4" s="2" t="s">
        <v>63</v>
      </c>
      <c r="B4" s="2">
        <f>SystemParameter!$F$6</f>
        <v>480</v>
      </c>
      <c r="D4" s="7">
        <f>Objekte!H47</f>
        <v>0.36397023426620234</v>
      </c>
      <c r="E4" s="7">
        <f>Objekte!I47</f>
        <v>0.3</v>
      </c>
    </row>
    <row r="5" spans="1:17" ht="17" x14ac:dyDescent="0.2">
      <c r="D5" s="7" t="s">
        <v>101</v>
      </c>
      <c r="E5" s="7" t="s">
        <v>102</v>
      </c>
      <c r="H5" s="2" t="s">
        <v>80</v>
      </c>
      <c r="I5" s="7" t="s">
        <v>0</v>
      </c>
      <c r="J5" s="7" t="s">
        <v>81</v>
      </c>
      <c r="K5" s="7" t="s">
        <v>84</v>
      </c>
      <c r="L5" s="7" t="s">
        <v>85</v>
      </c>
      <c r="M5" s="7" t="s">
        <v>86</v>
      </c>
      <c r="N5" s="7" t="s">
        <v>87</v>
      </c>
      <c r="O5" s="7" t="s">
        <v>88</v>
      </c>
      <c r="P5" s="13" t="s">
        <v>89</v>
      </c>
    </row>
    <row r="6" spans="1:17" x14ac:dyDescent="0.2">
      <c r="D6" s="7">
        <f>Objekte!H15</f>
        <v>0</v>
      </c>
      <c r="E6" s="7">
        <f>Objekte!J15</f>
        <v>0.3</v>
      </c>
      <c r="H6" s="2">
        <v>0</v>
      </c>
      <c r="I6" s="7">
        <f>$H6/$B$3</f>
        <v>0</v>
      </c>
      <c r="J6" s="7">
        <f t="shared" ref="J6:J69" si="0">$D$17+$D$22*$I6</f>
        <v>-0.36930116991377704</v>
      </c>
      <c r="K6" s="7">
        <f t="shared" ref="K6:K69" si="1">$E$17+$I6*$E$22</f>
        <v>1.7781330178381347</v>
      </c>
      <c r="L6" s="7">
        <f>(Objekte!$L$9-Bilddaten!$K6)/(Objekte!$J$9-Bilddaten!$J6)</f>
        <v>-4.7557219029357167</v>
      </c>
      <c r="M6" s="7">
        <f>$K6-$L6*$J6</f>
        <v>2.1839355299400509E-2</v>
      </c>
      <c r="N6" s="7">
        <f>($M6-Objekte!$I$47)/(Objekte!$H$47-Bilddaten!$L6)</f>
        <v>-5.4331517842520799E-2</v>
      </c>
      <c r="O6" s="7">
        <f>$L6*$N6+$M6</f>
        <v>0.28022494472281939</v>
      </c>
      <c r="P6" s="7">
        <f>0</f>
        <v>0</v>
      </c>
      <c r="Q6" s="5">
        <f>IF(AND($D$6&lt;$N6,$D$8&gt;$N6,$H6&lt;$B$3),$P6,0)</f>
        <v>0</v>
      </c>
    </row>
    <row r="7" spans="1:17" ht="17" x14ac:dyDescent="0.2">
      <c r="D7" s="7" t="s">
        <v>44</v>
      </c>
      <c r="E7" s="7" t="s">
        <v>45</v>
      </c>
      <c r="H7" s="2">
        <v>1</v>
      </c>
      <c r="I7" s="7">
        <f t="shared" ref="I7:I70" si="2">$H7/$B$3</f>
        <v>1.5625000000000001E-3</v>
      </c>
      <c r="J7" s="7">
        <f t="shared" si="0"/>
        <v>-0.36913983344816226</v>
      </c>
      <c r="K7" s="7">
        <f t="shared" si="1"/>
        <v>1.7783177969219026</v>
      </c>
      <c r="L7" s="7">
        <f>(Objekte!$L$9-Bilddaten!$K7)/(Objekte!$J$9-Bilddaten!$J7)</f>
        <v>-4.7163029998482147</v>
      </c>
      <c r="M7" s="7">
        <f>$K7-$L7*$J7</f>
        <v>3.7342493066864657E-2</v>
      </c>
      <c r="N7" s="7">
        <f>($M7-Objekte!$I$47)/(Objekte!$H$47-Bilddaten!$L7)</f>
        <v>-5.1701452821350323E-2</v>
      </c>
      <c r="O7" s="7">
        <f>$L7*$N7+$M7</f>
        <v>0.28118221010471012</v>
      </c>
      <c r="P7" s="7">
        <f>IF($H6&lt;$B$3,SQRT(($N7-$N6)^2+($O7-$O6)^2)*100,0)</f>
        <v>0.27988567356959976</v>
      </c>
      <c r="Q7" s="5">
        <f t="shared" ref="Q7:Q70" si="3">IF(AND($D$6&lt;$N7,$D$8&gt;$N7,$H7&lt;$B$3),$P7,0)</f>
        <v>0</v>
      </c>
    </row>
    <row r="8" spans="1:17" x14ac:dyDescent="0.2">
      <c r="D8" s="7">
        <f>Objekte!K15</f>
        <v>3.2889241727506793</v>
      </c>
      <c r="E8" s="7">
        <f>Objekte!M15</f>
        <v>1.4970705016398405</v>
      </c>
      <c r="H8" s="2">
        <v>2</v>
      </c>
      <c r="I8" s="7">
        <f t="shared" si="2"/>
        <v>3.1250000000000002E-3</v>
      </c>
      <c r="J8" s="7">
        <f t="shared" si="0"/>
        <v>-0.36897849698254748</v>
      </c>
      <c r="K8" s="7">
        <f t="shared" si="1"/>
        <v>1.7785025760056705</v>
      </c>
      <c r="L8" s="7">
        <f>(Objekte!$L$9-Bilddaten!$K8)/(Objekte!$J$9-Bilddaten!$J8)</f>
        <v>-4.6774072394952997</v>
      </c>
      <c r="M8" s="7">
        <f t="shared" ref="M8:M71" si="4">$K8-$L8*$J8</f>
        <v>5.2639883001408316E-2</v>
      </c>
      <c r="N8" s="7">
        <f>($M8-Objekte!$I$47)/(Objekte!$H$47-Bilddaten!$L8)</f>
        <v>-4.906597815498031E-2</v>
      </c>
      <c r="O8" s="7">
        <f t="shared" ref="O8:O71" si="5">$L8*$N8+$M8</f>
        <v>0.28214144443643141</v>
      </c>
      <c r="P8" s="7">
        <f t="shared" ref="P8:P71" si="6">IF($H7&lt;$B$3,SQRT(($N8-$N7)^2+($O8-$O7)^2)*100,0)</f>
        <v>0.28046135598743238</v>
      </c>
      <c r="Q8" s="5">
        <f t="shared" si="3"/>
        <v>0</v>
      </c>
    </row>
    <row r="9" spans="1:17" x14ac:dyDescent="0.2">
      <c r="H9" s="2">
        <v>3</v>
      </c>
      <c r="I9" s="7">
        <f t="shared" si="2"/>
        <v>4.6874999999999998E-3</v>
      </c>
      <c r="J9" s="7">
        <f t="shared" si="0"/>
        <v>-0.36881716051693275</v>
      </c>
      <c r="K9" s="7">
        <f t="shared" si="1"/>
        <v>1.7786873550894386</v>
      </c>
      <c r="L9" s="7">
        <f>(Objekte!$L$9-Bilddaten!$K9)/(Objekte!$J$9-Bilddaten!$J9)</f>
        <v>-4.6390242762980263</v>
      </c>
      <c r="M9" s="7">
        <f t="shared" si="4"/>
        <v>6.773559393608175E-2</v>
      </c>
      <c r="N9" s="7">
        <f>($M9-Objekte!$I$47)/(Objekte!$H$47-Bilddaten!$L9)</f>
        <v>-4.6425077135997875E-2</v>
      </c>
      <c r="O9" s="7">
        <f t="shared" si="5"/>
        <v>0.28310265379898436</v>
      </c>
      <c r="P9" s="7">
        <f t="shared" si="6"/>
        <v>0.28103881637101147</v>
      </c>
      <c r="Q9" s="5">
        <f t="shared" si="3"/>
        <v>0</v>
      </c>
    </row>
    <row r="10" spans="1:17" x14ac:dyDescent="0.2">
      <c r="D10" s="19" t="s">
        <v>75</v>
      </c>
      <c r="E10" s="19"/>
      <c r="H10" s="2">
        <v>4</v>
      </c>
      <c r="I10" s="7">
        <f t="shared" si="2"/>
        <v>6.2500000000000003E-3</v>
      </c>
      <c r="J10" s="7">
        <f t="shared" si="0"/>
        <v>-0.36865582405131797</v>
      </c>
      <c r="K10" s="7">
        <f t="shared" si="1"/>
        <v>1.7788721341732066</v>
      </c>
      <c r="L10" s="7">
        <f>(Objekte!$L$9-Bilddaten!$K10)/(Objekte!$J$9-Bilddaten!$J10)</f>
        <v>-4.6011440356808135</v>
      </c>
      <c r="M10" s="7">
        <f t="shared" si="4"/>
        <v>8.2633588120489376E-2</v>
      </c>
      <c r="N10" s="7">
        <f>($M10-Objekte!$I$47)/(Objekte!$H$47-Bilddaten!$L10)</f>
        <v>-4.3778732988119164E-2</v>
      </c>
      <c r="O10" s="7">
        <f t="shared" si="5"/>
        <v>0.28406584429843673</v>
      </c>
      <c r="P10" s="7">
        <f t="shared" si="6"/>
        <v>0.28161806204942197</v>
      </c>
      <c r="Q10" s="5">
        <f t="shared" si="3"/>
        <v>0</v>
      </c>
    </row>
    <row r="11" spans="1:17" x14ac:dyDescent="0.2">
      <c r="D11" s="7" t="s">
        <v>0</v>
      </c>
      <c r="E11" s="7">
        <v>0.05</v>
      </c>
      <c r="H11" s="2">
        <v>5</v>
      </c>
      <c r="I11" s="7">
        <f t="shared" si="2"/>
        <v>7.8125E-3</v>
      </c>
      <c r="J11" s="7">
        <f t="shared" si="0"/>
        <v>-0.36849448758570319</v>
      </c>
      <c r="K11" s="7">
        <f t="shared" si="1"/>
        <v>1.7790569132569745</v>
      </c>
      <c r="L11" s="7">
        <f>(Objekte!$L$9-Bilddaten!$K11)/(Objekte!$J$9-Bilddaten!$J11)</f>
        <v>-4.5637567052554857</v>
      </c>
      <c r="M11" s="7">
        <f t="shared" si="4"/>
        <v>9.7337724688037142E-2</v>
      </c>
      <c r="N11" s="7">
        <f>($M11-Objekte!$I$47)/(Objekte!$H$47-Bilddaten!$L11)</f>
        <v>-4.1126928865834106E-2</v>
      </c>
      <c r="O11" s="7">
        <f t="shared" si="5"/>
        <v>0.28503102206605291</v>
      </c>
      <c r="P11" s="7">
        <f t="shared" si="6"/>
        <v>0.28219910038957552</v>
      </c>
      <c r="Q11" s="5">
        <f t="shared" si="3"/>
        <v>0</v>
      </c>
    </row>
    <row r="12" spans="1:17" ht="17" x14ac:dyDescent="0.2">
      <c r="D12" s="7" t="s">
        <v>78</v>
      </c>
      <c r="E12" s="7" t="s">
        <v>79</v>
      </c>
      <c r="H12" s="2">
        <v>6</v>
      </c>
      <c r="I12" s="7">
        <f t="shared" si="2"/>
        <v>9.3749999999999997E-3</v>
      </c>
      <c r="J12" s="7">
        <f t="shared" si="0"/>
        <v>-0.36833315112008841</v>
      </c>
      <c r="K12" s="7">
        <f t="shared" si="1"/>
        <v>1.7792416923407424</v>
      </c>
      <c r="L12" s="7">
        <f>(Objekte!$L$9-Bilddaten!$K12)/(Objekte!$J$9-Bilddaten!$J12)</f>
        <v>-4.5268527263472347</v>
      </c>
      <c r="M12" s="7">
        <f t="shared" si="4"/>
        <v>0.11185176298870214</v>
      </c>
      <c r="N12" s="7">
        <f>($M12-Objekte!$I$47)/(Objekte!$H$47-Bilddaten!$L12)</f>
        <v>-3.846964785404932E-2</v>
      </c>
      <c r="O12" s="7">
        <f t="shared" si="5"/>
        <v>0.28599819325842335</v>
      </c>
      <c r="P12" s="7">
        <f t="shared" si="6"/>
        <v>0.2827819387963672</v>
      </c>
      <c r="Q12" s="5">
        <f t="shared" si="3"/>
        <v>0</v>
      </c>
    </row>
    <row r="13" spans="1:17" x14ac:dyDescent="0.2">
      <c r="D13" s="7">
        <f>(Objekte!$K$29-Objekte!$H$29)*$E$11+Objekte!$H$29</f>
        <v>-0.3231533124699279</v>
      </c>
      <c r="E13" s="7">
        <f>(Objekte!$M$29-Objekte!$J$29)*$E$11+Objekte!$J$29</f>
        <v>1.8309862818775837</v>
      </c>
      <c r="H13" s="2">
        <v>7</v>
      </c>
      <c r="I13" s="7">
        <f t="shared" si="2"/>
        <v>1.0937499999999999E-2</v>
      </c>
      <c r="J13" s="7">
        <f t="shared" si="0"/>
        <v>-0.36817181465447368</v>
      </c>
      <c r="K13" s="7">
        <f t="shared" si="1"/>
        <v>1.7794264714245105</v>
      </c>
      <c r="L13" s="7">
        <f>(Objekte!$L$9-Bilddaten!$K13)/(Objekte!$J$9-Bilddaten!$J13)</f>
        <v>-4.4904227858471284</v>
      </c>
      <c r="M13" s="7">
        <f t="shared" si="4"/>
        <v>0.12617936579337607</v>
      </c>
      <c r="N13" s="7">
        <f>($M13-Objekte!$I$47)/(Objekte!$H$47-Bilddaten!$L13)</f>
        <v>-3.5806872967728089E-2</v>
      </c>
      <c r="O13" s="7">
        <f t="shared" si="5"/>
        <v>0.28696736405759588</v>
      </c>
      <c r="P13" s="7">
        <f t="shared" si="6"/>
        <v>0.28336658471301374</v>
      </c>
      <c r="Q13" s="5">
        <f t="shared" si="3"/>
        <v>0</v>
      </c>
    </row>
    <row r="14" spans="1:17" ht="17" x14ac:dyDescent="0.2">
      <c r="D14" s="7" t="s">
        <v>76</v>
      </c>
      <c r="E14" s="7" t="s">
        <v>77</v>
      </c>
      <c r="H14" s="2">
        <v>8</v>
      </c>
      <c r="I14" s="7">
        <f t="shared" si="2"/>
        <v>1.2500000000000001E-2</v>
      </c>
      <c r="J14" s="7">
        <f t="shared" si="0"/>
        <v>-0.3680104781888589</v>
      </c>
      <c r="K14" s="7">
        <f t="shared" si="1"/>
        <v>1.7796112505082784</v>
      </c>
      <c r="L14" s="7">
        <f>(Objekte!$L$9-Bilddaten!$K14)/(Objekte!$J$9-Bilddaten!$J14)</f>
        <v>-4.4544578083765884</v>
      </c>
      <c r="M14" s="7">
        <f t="shared" si="4"/>
        <v>0.14032410237551374</v>
      </c>
      <c r="N14" s="7">
        <f>($M14-Objekte!$I$47)/(Objekte!$H$47-Bilddaten!$L14)</f>
        <v>-3.3138587151528343E-2</v>
      </c>
      <c r="O14" s="7">
        <f t="shared" si="5"/>
        <v>0.28793854067120728</v>
      </c>
      <c r="P14" s="7">
        <f t="shared" si="6"/>
        <v>0.28395304562125157</v>
      </c>
      <c r="Q14" s="5">
        <f t="shared" si="3"/>
        <v>0</v>
      </c>
    </row>
    <row r="15" spans="1:17" x14ac:dyDescent="0.2">
      <c r="D15" s="7">
        <f>-1/Objekte!$H$45</f>
        <v>1.1453026633741059</v>
      </c>
      <c r="E15" s="7">
        <f>$E$13-$D$13*$D$15</f>
        <v>2.2010946313275568</v>
      </c>
      <c r="H15" s="2">
        <v>9</v>
      </c>
      <c r="I15" s="7">
        <f t="shared" si="2"/>
        <v>1.40625E-2</v>
      </c>
      <c r="J15" s="7">
        <f t="shared" si="0"/>
        <v>-0.36784914172324412</v>
      </c>
      <c r="K15" s="7">
        <f t="shared" si="1"/>
        <v>1.7797960295920463</v>
      </c>
      <c r="L15" s="7">
        <f>(Objekte!$L$9-Bilddaten!$K15)/(Objekte!$J$9-Bilddaten!$J15)</f>
        <v>-4.4189489487499873</v>
      </c>
      <c r="M15" s="7">
        <f t="shared" si="4"/>
        <v>0.15428945147553152</v>
      </c>
      <c r="N15" s="7">
        <f>($M15-Objekte!$I$47)/(Objekte!$H$47-Bilddaten!$L15)</f>
        <v>-3.0464773279439136E-2</v>
      </c>
      <c r="O15" s="7">
        <f t="shared" si="5"/>
        <v>0.28891172933261577</v>
      </c>
      <c r="P15" s="7">
        <f t="shared" si="6"/>
        <v>0.28454132904150747</v>
      </c>
      <c r="Q15" s="5">
        <f t="shared" si="3"/>
        <v>0</v>
      </c>
    </row>
    <row r="16" spans="1:17" ht="17" x14ac:dyDescent="0.2">
      <c r="D16" s="7" t="s">
        <v>15</v>
      </c>
      <c r="E16" s="7" t="s">
        <v>13</v>
      </c>
      <c r="H16" s="2">
        <v>10</v>
      </c>
      <c r="I16" s="7">
        <f t="shared" si="2"/>
        <v>1.5625E-2</v>
      </c>
      <c r="J16" s="7">
        <f t="shared" si="0"/>
        <v>-0.36768780525762934</v>
      </c>
      <c r="K16" s="7">
        <f t="shared" si="1"/>
        <v>1.7799808086758142</v>
      </c>
      <c r="L16" s="7">
        <f>(Objekte!$L$9-Bilddaten!$K16)/(Objekte!$J$9-Bilddaten!$J16)</f>
        <v>-4.3838875847222081</v>
      </c>
      <c r="M16" s="7">
        <f t="shared" si="4"/>
        <v>0.16807880415313581</v>
      </c>
      <c r="N16" s="7">
        <f>($M16-Objekte!$I$47)/(Objekte!$H$47-Bilddaten!$L16)</f>
        <v>-2.7785414154413667E-2</v>
      </c>
      <c r="O16" s="7">
        <f t="shared" si="5"/>
        <v>0.28988693630103457</v>
      </c>
      <c r="P16" s="7">
        <f t="shared" si="6"/>
        <v>0.28513144253326084</v>
      </c>
      <c r="Q16" s="5">
        <f t="shared" si="3"/>
        <v>0</v>
      </c>
    </row>
    <row r="17" spans="4:17" x14ac:dyDescent="0.2">
      <c r="D17" s="7">
        <f>(Objekte!$K$41-Bilddaten!$E$15)/(Bilddaten!$D$15-Objekte!$J$41)</f>
        <v>-0.36930116991377704</v>
      </c>
      <c r="E17" s="7">
        <f>$D$15*$D$17+$E$15</f>
        <v>1.7781330178381347</v>
      </c>
      <c r="H17" s="2">
        <v>11</v>
      </c>
      <c r="I17" s="7">
        <f t="shared" si="2"/>
        <v>1.7187500000000001E-2</v>
      </c>
      <c r="J17" s="7">
        <f t="shared" si="0"/>
        <v>-0.36752646879201456</v>
      </c>
      <c r="K17" s="7">
        <f t="shared" si="1"/>
        <v>1.7801655877595823</v>
      </c>
      <c r="L17" s="7">
        <f>(Objekte!$L$9-Bilddaten!$K17)/(Objekte!$J$9-Bilddaten!$J17)</f>
        <v>-4.3492653100086711</v>
      </c>
      <c r="M17" s="7">
        <f t="shared" si="4"/>
        <v>0.18169546653248903</v>
      </c>
      <c r="N17" s="7">
        <f>($M17-Objekte!$I$47)/(Objekte!$H$47-Bilddaten!$L17)</f>
        <v>-2.5100492508000043E-2</v>
      </c>
      <c r="O17" s="7">
        <f t="shared" si="5"/>
        <v>0.29086416786166613</v>
      </c>
      <c r="P17" s="7">
        <f t="shared" si="6"/>
        <v>0.28572339369528088</v>
      </c>
      <c r="Q17" s="5">
        <f t="shared" si="3"/>
        <v>0</v>
      </c>
    </row>
    <row r="18" spans="4:17" ht="17" x14ac:dyDescent="0.2">
      <c r="D18" s="7" t="s">
        <v>16</v>
      </c>
      <c r="E18" s="7" t="s">
        <v>14</v>
      </c>
      <c r="H18" s="2">
        <v>12</v>
      </c>
      <c r="I18" s="7">
        <f t="shared" si="2"/>
        <v>1.8749999999999999E-2</v>
      </c>
      <c r="J18" s="7">
        <f t="shared" si="0"/>
        <v>-0.36736513232639983</v>
      </c>
      <c r="K18" s="7">
        <f t="shared" si="1"/>
        <v>1.7803503668433502</v>
      </c>
      <c r="L18" s="7">
        <f>(Objekte!$L$9-Bilddaten!$K18)/(Objekte!$J$9-Bilddaten!$J18)</f>
        <v>-4.3150739275660275</v>
      </c>
      <c r="M18" s="7">
        <f t="shared" si="4"/>
        <v>0.19514266244485867</v>
      </c>
      <c r="N18" s="7">
        <f>($M18-Objekte!$I$47)/(Objekte!$H$47-Bilddaten!$L18)</f>
        <v>-2.2409990999974035E-2</v>
      </c>
      <c r="O18" s="7">
        <f t="shared" si="5"/>
        <v>0.29184343032583593</v>
      </c>
      <c r="P18" s="7">
        <f t="shared" si="6"/>
        <v>0.2863171901654199</v>
      </c>
      <c r="Q18" s="5">
        <f t="shared" si="3"/>
        <v>0</v>
      </c>
    </row>
    <row r="19" spans="4:17" x14ac:dyDescent="0.2">
      <c r="D19" s="7">
        <f>(Objekte!$K$43-Bilddaten!$E$15)/(Bilddaten!$D$15-Objekte!$J$43)</f>
        <v>-0.26604583192032527</v>
      </c>
      <c r="E19" s="7">
        <f>$D$15*$D$19+$E$15</f>
        <v>1.8963916314496285</v>
      </c>
      <c r="H19" s="2">
        <v>13</v>
      </c>
      <c r="I19" s="7">
        <f t="shared" si="2"/>
        <v>2.0312500000000001E-2</v>
      </c>
      <c r="J19" s="7">
        <f t="shared" si="0"/>
        <v>-0.36720379586078505</v>
      </c>
      <c r="K19" s="7">
        <f t="shared" si="1"/>
        <v>1.7805351459271181</v>
      </c>
      <c r="L19" s="7">
        <f>(Objekte!$L$9-Bilddaten!$K19)/(Objekte!$J$9-Bilddaten!$J19)</f>
        <v>-4.2813054431220401</v>
      </c>
      <c r="M19" s="7">
        <f t="shared" si="4"/>
        <v>0.20842353597326468</v>
      </c>
      <c r="N19" s="7">
        <f>($M19-Objekte!$I$47)/(Objekte!$H$47-Bilddaten!$L19)</f>
        <v>-1.9713892217958356E-2</v>
      </c>
      <c r="O19" s="7">
        <f t="shared" si="5"/>
        <v>0.29282473003113102</v>
      </c>
      <c r="P19" s="7">
        <f t="shared" si="6"/>
        <v>0.28691283962204728</v>
      </c>
      <c r="Q19" s="5">
        <f t="shared" si="3"/>
        <v>0</v>
      </c>
    </row>
    <row r="20" spans="4:17" x14ac:dyDescent="0.2">
      <c r="H20" s="2">
        <v>14</v>
      </c>
      <c r="I20" s="7">
        <f t="shared" si="2"/>
        <v>2.1874999999999999E-2</v>
      </c>
      <c r="J20" s="7">
        <f t="shared" si="0"/>
        <v>-0.36704245939517027</v>
      </c>
      <c r="K20" s="7">
        <f t="shared" si="1"/>
        <v>1.7807199250108861</v>
      </c>
      <c r="L20" s="7">
        <f>(Objekte!$L$9-Bilddaten!$K20)/(Objekte!$J$9-Bilddaten!$J20)</f>
        <v>-4.2479520589442439</v>
      </c>
      <c r="M20" s="7">
        <f t="shared" si="4"/>
        <v>0.22154115390321349</v>
      </c>
      <c r="N20" s="7">
        <f>($M20-Objekte!$I$47)/(Objekte!$H$47-Bilddaten!$L20)</f>
        <v>-1.7012178677054381E-2</v>
      </c>
      <c r="O20" s="7">
        <f t="shared" si="5"/>
        <v>0.29380807334153403</v>
      </c>
      <c r="P20" s="7">
        <f t="shared" si="6"/>
        <v>0.28751034978272072</v>
      </c>
      <c r="Q20" s="5">
        <f t="shared" si="3"/>
        <v>0</v>
      </c>
    </row>
    <row r="21" spans="4:17" x14ac:dyDescent="0.2">
      <c r="D21" s="13" t="s">
        <v>82</v>
      </c>
      <c r="E21" s="13" t="s">
        <v>83</v>
      </c>
      <c r="H21" s="2">
        <v>15</v>
      </c>
      <c r="I21" s="7">
        <f t="shared" si="2"/>
        <v>2.34375E-2</v>
      </c>
      <c r="J21" s="7">
        <f t="shared" si="0"/>
        <v>-0.36688112292955549</v>
      </c>
      <c r="K21" s="7">
        <f t="shared" si="1"/>
        <v>1.7809047040946542</v>
      </c>
      <c r="L21" s="7">
        <f>(Objekte!$L$9-Bilddaten!$K21)/(Objekte!$J$9-Bilddaten!$J21)</f>
        <v>-4.2150061678368616</v>
      </c>
      <c r="M21" s="7">
        <f t="shared" si="4"/>
        <v>0.2344985080836639</v>
      </c>
      <c r="N21" s="7">
        <f>($M21-Objekte!$I$47)/(Objekte!$H$47-Bilddaten!$L21)</f>
        <v>-1.4304832819459849E-2</v>
      </c>
      <c r="O21" s="7">
        <f t="shared" si="5"/>
        <v>0.29479346664756234</v>
      </c>
      <c r="P21" s="7">
        <f t="shared" si="6"/>
        <v>0.28810972840568372</v>
      </c>
      <c r="Q21" s="5">
        <f t="shared" si="3"/>
        <v>0</v>
      </c>
    </row>
    <row r="22" spans="4:17" x14ac:dyDescent="0.2">
      <c r="D22" s="7">
        <f>D19-D17</f>
        <v>0.10325533799345177</v>
      </c>
      <c r="E22" s="7">
        <f>E19-E17</f>
        <v>0.11825861361149381</v>
      </c>
      <c r="H22" s="2">
        <v>16</v>
      </c>
      <c r="I22" s="7">
        <f t="shared" si="2"/>
        <v>2.5000000000000001E-2</v>
      </c>
      <c r="J22" s="7">
        <f t="shared" si="0"/>
        <v>-0.36671978646394077</v>
      </c>
      <c r="K22" s="7">
        <f t="shared" si="1"/>
        <v>1.7810894831784221</v>
      </c>
      <c r="L22" s="7">
        <f>(Objekte!$L$9-Bilddaten!$K22)/(Objekte!$J$9-Bilddaten!$J22)</f>
        <v>-4.1824603473565105</v>
      </c>
      <c r="M22" s="7">
        <f t="shared" si="4"/>
        <v>0.24729851770194311</v>
      </c>
      <c r="N22" s="7">
        <f>($M22-Objekte!$I$47)/(Objekte!$H$47-Bilddaten!$L22)</f>
        <v>-1.1591837014092637E-2</v>
      </c>
      <c r="O22" s="7">
        <f t="shared" si="5"/>
        <v>0.29578091636640508</v>
      </c>
      <c r="P22" s="7">
        <f t="shared" si="6"/>
        <v>0.28871098328921752</v>
      </c>
      <c r="Q22" s="5">
        <f t="shared" si="3"/>
        <v>0</v>
      </c>
    </row>
    <row r="23" spans="4:17" x14ac:dyDescent="0.2">
      <c r="H23" s="2">
        <v>17</v>
      </c>
      <c r="I23" s="7">
        <f t="shared" si="2"/>
        <v>2.6562499999999999E-2</v>
      </c>
      <c r="J23" s="7">
        <f t="shared" si="0"/>
        <v>-0.36655844999832599</v>
      </c>
      <c r="K23" s="7">
        <f t="shared" si="1"/>
        <v>1.78127426226219</v>
      </c>
      <c r="L23" s="7">
        <f>(Objekte!$L$9-Bilddaten!$K23)/(Objekte!$J$9-Bilddaten!$J23)</f>
        <v>-4.1503073542372251</v>
      </c>
      <c r="M23" s="7">
        <f t="shared" si="4"/>
        <v>0.25994403147633949</v>
      </c>
      <c r="N23" s="7">
        <f>($M23-Objekte!$I$47)/(Objekte!$H$47-Bilddaten!$L23)</f>
        <v>-8.8731735562012377E-3</v>
      </c>
      <c r="O23" s="7">
        <f t="shared" si="5"/>
        <v>0.29677042894206473</v>
      </c>
      <c r="P23" s="7">
        <f t="shared" si="6"/>
        <v>0.2893141222730517</v>
      </c>
      <c r="Q23" s="5">
        <f t="shared" si="3"/>
        <v>0</v>
      </c>
    </row>
    <row r="24" spans="4:17" x14ac:dyDescent="0.2">
      <c r="H24" s="2">
        <v>18</v>
      </c>
      <c r="I24" s="7">
        <f t="shared" si="2"/>
        <v>2.8125000000000001E-2</v>
      </c>
      <c r="J24" s="7">
        <f t="shared" si="0"/>
        <v>-0.3663971135327112</v>
      </c>
      <c r="K24" s="7">
        <f t="shared" si="1"/>
        <v>1.7814590413459579</v>
      </c>
      <c r="L24" s="7">
        <f>(Objekte!$L$9-Bilddaten!$K24)/(Objekte!$J$9-Bilddaten!$J24)</f>
        <v>-4.1185401190163047</v>
      </c>
      <c r="M24" s="7">
        <f t="shared" si="4"/>
        <v>0.27243782976971498</v>
      </c>
      <c r="N24" s="7">
        <f>($M24-Objekte!$I$47)/(Objekte!$H$47-Bilddaten!$L24)</f>
        <v>-6.1488246669863132E-3</v>
      </c>
      <c r="O24" s="7">
        <f t="shared" si="5"/>
        <v>0.2977620108454952</v>
      </c>
      <c r="P24" s="7">
        <f t="shared" si="6"/>
        <v>0.28991915323719764</v>
      </c>
      <c r="Q24" s="5">
        <f t="shared" si="3"/>
        <v>0</v>
      </c>
    </row>
    <row r="25" spans="4:17" x14ac:dyDescent="0.2">
      <c r="H25" s="2">
        <v>19</v>
      </c>
      <c r="I25" s="7">
        <f t="shared" si="2"/>
        <v>2.9687499999999999E-2</v>
      </c>
      <c r="J25" s="7">
        <f t="shared" si="0"/>
        <v>-0.36623577706709642</v>
      </c>
      <c r="K25" s="7">
        <f t="shared" si="1"/>
        <v>1.781643820429726</v>
      </c>
      <c r="L25" s="7">
        <f>(Objekte!$L$9-Bilddaten!$K25)/(Objekte!$J$9-Bilddaten!$J25)</f>
        <v>-4.0871517408523061</v>
      </c>
      <c r="M25" s="7">
        <f t="shared" si="4"/>
        <v>0.28478262662754572</v>
      </c>
      <c r="N25" s="7">
        <f>($M25-Objekte!$I$47)/(Objekte!$H$47-Bilddaten!$L25)</f>
        <v>-3.4187724932092239E-3</v>
      </c>
      <c r="O25" s="7">
        <f t="shared" si="5"/>
        <v>0.29875566857474378</v>
      </c>
      <c r="P25" s="7">
        <f t="shared" si="6"/>
        <v>0.29052608410331193</v>
      </c>
      <c r="Q25" s="5">
        <f t="shared" si="3"/>
        <v>0</v>
      </c>
    </row>
    <row r="26" spans="4:17" x14ac:dyDescent="0.2">
      <c r="H26" s="2">
        <v>20</v>
      </c>
      <c r="I26" s="7">
        <f t="shared" si="2"/>
        <v>3.125E-2</v>
      </c>
      <c r="J26" s="7">
        <f t="shared" si="0"/>
        <v>-0.36607444060148164</v>
      </c>
      <c r="K26" s="7">
        <f t="shared" si="1"/>
        <v>1.7818285995134939</v>
      </c>
      <c r="L26" s="7">
        <f>(Objekte!$L$9-Bilddaten!$K26)/(Objekte!$J$9-Bilddaten!$J26)</f>
        <v>-4.0561354825274281</v>
      </c>
      <c r="M26" s="7">
        <f t="shared" si="4"/>
        <v>0.2969810717434449</v>
      </c>
      <c r="N26" s="7">
        <f>($M26-Objekte!$I$47)/(Objekte!$H$47-Bilddaten!$L26)</f>
        <v>-6.8299910680530841E-4</v>
      </c>
      <c r="O26" s="7">
        <f t="shared" si="5"/>
        <v>0.29975140865509248</v>
      </c>
      <c r="P26" s="7">
        <f t="shared" si="6"/>
        <v>0.29113492283422082</v>
      </c>
      <c r="Q26" s="5">
        <f t="shared" si="3"/>
        <v>0</v>
      </c>
    </row>
    <row r="27" spans="4:17" x14ac:dyDescent="0.2">
      <c r="H27" s="2">
        <v>21</v>
      </c>
      <c r="I27" s="7">
        <f t="shared" si="2"/>
        <v>3.2812500000000001E-2</v>
      </c>
      <c r="J27" s="7">
        <f t="shared" si="0"/>
        <v>-0.36591310413586692</v>
      </c>
      <c r="K27" s="7">
        <f t="shared" si="1"/>
        <v>1.7820133785972618</v>
      </c>
      <c r="L27" s="7">
        <f>(Objekte!$L$9-Bilddaten!$K27)/(Objekte!$J$9-Bilddaten!$J27)</f>
        <v>-4.0254847656265165</v>
      </c>
      <c r="M27" s="7">
        <f t="shared" si="4"/>
        <v>0.30903575235522052</v>
      </c>
      <c r="N27" s="7">
        <f>($M27-Objekte!$I$47)/(Objekte!$H$47-Bilddaten!$L27)</f>
        <v>2.0585134955117134E-3</v>
      </c>
      <c r="O27" s="7">
        <f t="shared" si="5"/>
        <v>0.30074923763920153</v>
      </c>
      <c r="P27" s="7">
        <f t="shared" si="6"/>
        <v>0.29174567743483615</v>
      </c>
      <c r="Q27" s="5">
        <f t="shared" si="3"/>
        <v>0.29174567743483615</v>
      </c>
    </row>
    <row r="28" spans="4:17" x14ac:dyDescent="0.2">
      <c r="H28" s="2">
        <v>22</v>
      </c>
      <c r="I28" s="7">
        <f t="shared" si="2"/>
        <v>3.4375000000000003E-2</v>
      </c>
      <c r="J28" s="7">
        <f t="shared" si="0"/>
        <v>-0.36575176767025214</v>
      </c>
      <c r="K28" s="7">
        <f t="shared" si="1"/>
        <v>1.7821981576810297</v>
      </c>
      <c r="L28" s="7">
        <f>(Objekte!$L$9-Bilddaten!$K28)/(Objekte!$J$9-Bilddaten!$J28)</f>
        <v>-3.9951931658855595</v>
      </c>
      <c r="M28" s="7">
        <f t="shared" si="4"/>
        <v>0.32094919507427555</v>
      </c>
      <c r="N28" s="7">
        <f>($M28-Objekte!$I$47)/(Objekte!$H$47-Bilddaten!$L28)</f>
        <v>4.8057833926450719E-3</v>
      </c>
      <c r="O28" s="7">
        <f t="shared" si="5"/>
        <v>0.30174916210725367</v>
      </c>
      <c r="P28" s="7">
        <f t="shared" si="6"/>
        <v>0.29235835595215143</v>
      </c>
      <c r="Q28" s="5">
        <f t="shared" si="3"/>
        <v>0.29235835595215143</v>
      </c>
    </row>
    <row r="29" spans="4:17" x14ac:dyDescent="0.2">
      <c r="H29" s="2">
        <v>23</v>
      </c>
      <c r="I29" s="7">
        <f t="shared" si="2"/>
        <v>3.5937499999999997E-2</v>
      </c>
      <c r="J29" s="7">
        <f t="shared" si="0"/>
        <v>-0.36559043120463736</v>
      </c>
      <c r="K29" s="7">
        <f t="shared" si="1"/>
        <v>1.7823829367647979</v>
      </c>
      <c r="L29" s="7">
        <f>(Objekte!$L$9-Bilddaten!$K29)/(Objekte!$J$9-Bilddaten!$J29)</f>
        <v>-3.9652544087027621</v>
      </c>
      <c r="M29" s="7">
        <f t="shared" si="4"/>
        <v>0.33272386765106576</v>
      </c>
      <c r="N29" s="7">
        <f>($M29-Objekte!$I$47)/(Objekte!$H$47-Bilddaten!$L29)</f>
        <v>7.5588287395093184E-3</v>
      </c>
      <c r="O29" s="7">
        <f t="shared" si="5"/>
        <v>0.30275118866709727</v>
      </c>
      <c r="P29" s="7">
        <f t="shared" si="6"/>
        <v>0.29297296647511506</v>
      </c>
      <c r="Q29" s="5">
        <f t="shared" si="3"/>
        <v>0.29297296647511506</v>
      </c>
    </row>
    <row r="30" spans="4:17" x14ac:dyDescent="0.2">
      <c r="H30" s="2">
        <v>24</v>
      </c>
      <c r="I30" s="7">
        <f t="shared" si="2"/>
        <v>3.7499999999999999E-2</v>
      </c>
      <c r="J30" s="7">
        <f t="shared" si="0"/>
        <v>-0.36542909473902258</v>
      </c>
      <c r="K30" s="7">
        <f t="shared" si="1"/>
        <v>1.7825677158485658</v>
      </c>
      <c r="L30" s="7">
        <f>(Objekte!$L$9-Bilddaten!$K30)/(Objekte!$J$9-Bilddaten!$J30)</f>
        <v>-3.9356623648055447</v>
      </c>
      <c r="M30" s="7">
        <f t="shared" si="4"/>
        <v>0.34436218067923474</v>
      </c>
      <c r="N30" s="7">
        <f>($M30-Objekte!$I$47)/(Objekte!$H$47-Bilddaten!$L30)</f>
        <v>1.0317667767430212E-2</v>
      </c>
      <c r="O30" s="7">
        <f t="shared" si="5"/>
        <v>0.30375532395439242</v>
      </c>
      <c r="P30" s="7">
        <f t="shared" si="6"/>
        <v>0.29358951713524806</v>
      </c>
      <c r="Q30" s="5">
        <f t="shared" si="3"/>
        <v>0.29358951713524806</v>
      </c>
    </row>
    <row r="31" spans="4:17" x14ac:dyDescent="0.2">
      <c r="H31" s="2">
        <v>25</v>
      </c>
      <c r="I31" s="7">
        <f t="shared" si="2"/>
        <v>3.90625E-2</v>
      </c>
      <c r="J31" s="7">
        <f t="shared" si="0"/>
        <v>-0.36526775827340785</v>
      </c>
      <c r="K31" s="7">
        <f t="shared" si="1"/>
        <v>1.7827524949323337</v>
      </c>
      <c r="L31" s="7">
        <f>(Objekte!$L$9-Bilddaten!$K31)/(Objekte!$J$9-Bilddaten!$J31)</f>
        <v>-3.9064110460671801</v>
      </c>
      <c r="M31" s="7">
        <f t="shared" si="4"/>
        <v>0.3558664892408967</v>
      </c>
      <c r="N31" s="7">
        <f>($M31-Objekte!$I$47)/(Objekte!$H$47-Bilddaten!$L31)</f>
        <v>1.3082318784550144E-2</v>
      </c>
      <c r="O31" s="7">
        <f t="shared" si="5"/>
        <v>0.30476157463275783</v>
      </c>
      <c r="P31" s="7">
        <f t="shared" si="6"/>
        <v>0.29420801610719438</v>
      </c>
      <c r="Q31" s="5">
        <f t="shared" si="3"/>
        <v>0.29420801610719438</v>
      </c>
    </row>
    <row r="32" spans="4:17" x14ac:dyDescent="0.2">
      <c r="H32" s="2">
        <v>26</v>
      </c>
      <c r="I32" s="7">
        <f t="shared" si="2"/>
        <v>4.0625000000000001E-2</v>
      </c>
      <c r="J32" s="7">
        <f t="shared" si="0"/>
        <v>-0.36510642180779307</v>
      </c>
      <c r="K32" s="7">
        <f t="shared" si="1"/>
        <v>1.7829372740161016</v>
      </c>
      <c r="L32" s="7">
        <f>(Objekte!$L$9-Bilddaten!$K32)/(Objekte!$J$9-Bilddaten!$J32)</f>
        <v>-3.8774946014671405</v>
      </c>
      <c r="M32" s="7">
        <f t="shared" si="4"/>
        <v>0.36723909449539938</v>
      </c>
      <c r="N32" s="7">
        <f>($M32-Objekte!$I$47)/(Objekte!$H$47-Bilddaten!$L32)</f>
        <v>1.5852800176232949E-2</v>
      </c>
      <c r="O32" s="7">
        <f t="shared" si="5"/>
        <v>0.30576994739391877</v>
      </c>
      <c r="P32" s="7">
        <f t="shared" si="6"/>
        <v>0.29482847160869724</v>
      </c>
      <c r="Q32" s="5">
        <f t="shared" si="3"/>
        <v>0.29482847160869724</v>
      </c>
    </row>
    <row r="33" spans="8:17" x14ac:dyDescent="0.2">
      <c r="H33" s="2">
        <v>27</v>
      </c>
      <c r="I33" s="7">
        <f t="shared" si="2"/>
        <v>4.2187500000000003E-2</v>
      </c>
      <c r="J33" s="7">
        <f t="shared" si="0"/>
        <v>-0.36494508534217829</v>
      </c>
      <c r="K33" s="7">
        <f t="shared" si="1"/>
        <v>1.7831220530998697</v>
      </c>
      <c r="L33" s="7">
        <f>(Objekte!$L$9-Bilddaten!$K33)/(Objekte!$J$9-Bilddaten!$J33)</f>
        <v>-3.8489073131894216</v>
      </c>
      <c r="M33" s="7">
        <f t="shared" si="4"/>
        <v>0.37848224521382212</v>
      </c>
      <c r="N33" s="7">
        <f>($M33-Objekte!$I$47)/(Objekte!$H$47-Bilddaten!$L33)</f>
        <v>1.8629130405468739E-2</v>
      </c>
      <c r="O33" s="7">
        <f t="shared" si="5"/>
        <v>0.30678044895785406</v>
      </c>
      <c r="P33" s="7">
        <f t="shared" si="6"/>
        <v>0.29545089190056806</v>
      </c>
      <c r="Q33" s="5">
        <f t="shared" si="3"/>
        <v>0.29545089190056806</v>
      </c>
    </row>
    <row r="34" spans="8:17" x14ac:dyDescent="0.2">
      <c r="H34" s="2">
        <v>28</v>
      </c>
      <c r="I34" s="7">
        <f t="shared" si="2"/>
        <v>4.3749999999999997E-2</v>
      </c>
      <c r="J34" s="7">
        <f t="shared" si="0"/>
        <v>-0.36478374887656351</v>
      </c>
      <c r="K34" s="7">
        <f t="shared" si="1"/>
        <v>1.7833068321836376</v>
      </c>
      <c r="L34" s="7">
        <f>(Objekte!$L$9-Bilddaten!$K34)/(Objekte!$J$9-Bilddaten!$J34)</f>
        <v>-3.8206435928533229</v>
      </c>
      <c r="M34" s="7">
        <f t="shared" si="4"/>
        <v>0.38959813926137965</v>
      </c>
      <c r="N34" s="7">
        <f>($M34-Objekte!$I$47)/(Objekte!$H$47-Bilddaten!$L34)</f>
        <v>2.1411328013283951E-2</v>
      </c>
      <c r="O34" s="7">
        <f t="shared" si="5"/>
        <v>0.30779308607294548</v>
      </c>
      <c r="P34" s="7">
        <f t="shared" si="6"/>
        <v>0.29607528528726196</v>
      </c>
      <c r="Q34" s="5">
        <f t="shared" si="3"/>
        <v>0.29607528528726196</v>
      </c>
    </row>
    <row r="35" spans="8:17" x14ac:dyDescent="0.2">
      <c r="H35" s="2">
        <v>29</v>
      </c>
      <c r="I35" s="7">
        <f t="shared" si="2"/>
        <v>4.5312499999999999E-2</v>
      </c>
      <c r="J35" s="7">
        <f t="shared" si="0"/>
        <v>-0.36462241241094878</v>
      </c>
      <c r="K35" s="7">
        <f t="shared" si="1"/>
        <v>1.7834916112674055</v>
      </c>
      <c r="L35" s="7">
        <f>(Objekte!$L$9-Bilddaten!$K35)/(Objekte!$J$9-Bilddaten!$J35)</f>
        <v>-3.7926979778714638</v>
      </c>
      <c r="M35" s="7">
        <f t="shared" si="4"/>
        <v>0.40058892502978516</v>
      </c>
      <c r="N35" s="7">
        <f>($M35-Objekte!$I$47)/(Objekte!$H$47-Bilddaten!$L35)</f>
        <v>2.4199411619157091E-2</v>
      </c>
      <c r="O35" s="7">
        <f t="shared" si="5"/>
        <v>0.30880786551612882</v>
      </c>
      <c r="P35" s="7">
        <f t="shared" si="6"/>
        <v>0.29670166011746668</v>
      </c>
      <c r="Q35" s="5">
        <f t="shared" si="3"/>
        <v>0.29670166011746668</v>
      </c>
    </row>
    <row r="36" spans="8:17" x14ac:dyDescent="0.2">
      <c r="H36" s="2">
        <v>30</v>
      </c>
      <c r="I36" s="7">
        <f t="shared" si="2"/>
        <v>4.6875E-2</v>
      </c>
      <c r="J36" s="7">
        <f t="shared" si="0"/>
        <v>-0.364461075945334</v>
      </c>
      <c r="K36" s="7">
        <f t="shared" si="1"/>
        <v>1.7836763903511734</v>
      </c>
      <c r="L36" s="7">
        <f>(Objekte!$L$9-Bilddaten!$K36)/(Objekte!$J$9-Bilddaten!$J36)</f>
        <v>-3.7650651279301131</v>
      </c>
      <c r="M36" s="7">
        <f t="shared" si="4"/>
        <v>0.41145670282150792</v>
      </c>
      <c r="N36" s="7">
        <f>($M36-Objekte!$I$47)/(Objekte!$H$47-Bilddaten!$L36)</f>
        <v>2.6993399921433927E-2</v>
      </c>
      <c r="O36" s="7">
        <f t="shared" si="5"/>
        <v>0.30982479409304559</v>
      </c>
      <c r="P36" s="7">
        <f t="shared" si="6"/>
        <v>0.29733002478407311</v>
      </c>
      <c r="Q36" s="5">
        <f t="shared" si="3"/>
        <v>0.29733002478407311</v>
      </c>
    </row>
    <row r="37" spans="8:17" x14ac:dyDescent="0.2">
      <c r="H37" s="2">
        <v>31</v>
      </c>
      <c r="I37" s="7">
        <f t="shared" si="2"/>
        <v>4.8437500000000001E-2</v>
      </c>
      <c r="J37" s="7">
        <f t="shared" si="0"/>
        <v>-0.36429973947971922</v>
      </c>
      <c r="K37" s="7">
        <f t="shared" si="1"/>
        <v>1.7838611694349416</v>
      </c>
      <c r="L37" s="7">
        <f>(Objekte!$L$9-Bilddaten!$K37)/(Objekte!$J$9-Bilddaten!$J37)</f>
        <v>-3.7377398215870632</v>
      </c>
      <c r="M37" s="7">
        <f t="shared" si="4"/>
        <v>0.42220352618780232</v>
      </c>
      <c r="N37" s="7">
        <f>($M37-Objekte!$I$47)/(Objekte!$H$47-Bilddaten!$L37)</f>
        <v>2.979331169774279E-2</v>
      </c>
      <c r="O37" s="7">
        <f t="shared" si="5"/>
        <v>0.3108438786381934</v>
      </c>
      <c r="P37" s="7">
        <f t="shared" si="6"/>
        <v>0.29796038772414346</v>
      </c>
      <c r="Q37" s="5">
        <f t="shared" si="3"/>
        <v>0.29796038772414346</v>
      </c>
    </row>
    <row r="38" spans="8:17" x14ac:dyDescent="0.2">
      <c r="H38" s="2">
        <v>32</v>
      </c>
      <c r="I38" s="7">
        <f t="shared" si="2"/>
        <v>0.05</v>
      </c>
      <c r="J38" s="7">
        <f t="shared" si="0"/>
        <v>-0.36413840301410444</v>
      </c>
      <c r="K38" s="7">
        <f t="shared" si="1"/>
        <v>1.7840459485187095</v>
      </c>
      <c r="L38" s="7">
        <f>(Objekte!$L$9-Bilddaten!$K38)/(Objekte!$J$9-Bilddaten!$J38)</f>
        <v>-3.7107169529824451</v>
      </c>
      <c r="M38" s="7">
        <f t="shared" si="4"/>
        <v>0.43283140322231817</v>
      </c>
      <c r="N38" s="7">
        <f>($M38-Objekte!$I$47)/(Objekte!$H$47-Bilddaten!$L38)</f>
        <v>3.2599165805414859E-2</v>
      </c>
      <c r="O38" s="7">
        <f t="shared" si="5"/>
        <v>0.31186512601507965</v>
      </c>
      <c r="P38" s="7">
        <f t="shared" si="6"/>
        <v>0.29859275741948704</v>
      </c>
      <c r="Q38" s="5">
        <f t="shared" si="3"/>
        <v>0.29859275741948704</v>
      </c>
    </row>
    <row r="39" spans="8:17" x14ac:dyDescent="0.2">
      <c r="H39" s="2">
        <v>33</v>
      </c>
      <c r="I39" s="7">
        <f t="shared" si="2"/>
        <v>5.1562499999999997E-2</v>
      </c>
      <c r="J39" s="7">
        <f t="shared" si="0"/>
        <v>-0.36397706654848966</v>
      </c>
      <c r="K39" s="7">
        <f t="shared" si="1"/>
        <v>1.7842307276024774</v>
      </c>
      <c r="L39" s="7">
        <f>(Objekte!$L$9-Bilddaten!$K39)/(Objekte!$J$9-Bilddaten!$J39)</f>
        <v>-3.6839915286581122</v>
      </c>
      <c r="M39" s="7">
        <f t="shared" si="4"/>
        <v>0.44334229781201162</v>
      </c>
      <c r="N39" s="7">
        <f>($M39-Objekte!$I$47)/(Objekte!$H$47-Bilddaten!$L39)</f>
        <v>3.5410981181911848E-2</v>
      </c>
      <c r="O39" s="7">
        <f t="shared" si="5"/>
        <v>0.31288854311637654</v>
      </c>
      <c r="P39" s="7">
        <f t="shared" si="6"/>
        <v>0.29922714239740722</v>
      </c>
      <c r="Q39" s="5">
        <f t="shared" si="3"/>
        <v>0.29922714239740722</v>
      </c>
    </row>
    <row r="40" spans="8:17" x14ac:dyDescent="0.2">
      <c r="H40" s="2">
        <v>34</v>
      </c>
      <c r="I40" s="7">
        <f t="shared" si="2"/>
        <v>5.3124999999999999E-2</v>
      </c>
      <c r="J40" s="7">
        <f t="shared" si="0"/>
        <v>-0.36381573008287493</v>
      </c>
      <c r="K40" s="7">
        <f t="shared" si="1"/>
        <v>1.7844155066862453</v>
      </c>
      <c r="L40" s="7">
        <f>(Objekte!$L$9-Bilddaten!$K40)/(Objekte!$J$9-Bilddaten!$J40)</f>
        <v>-3.6575586644815572</v>
      </c>
      <c r="M40" s="7">
        <f t="shared" si="4"/>
        <v>0.45373813084694259</v>
      </c>
      <c r="N40" s="7">
        <f>($M40-Objekte!$I$47)/(Objekte!$H$47-Bilddaten!$L40)</f>
        <v>3.8228776845247642E-2</v>
      </c>
      <c r="O40" s="7">
        <f t="shared" si="5"/>
        <v>0.31391413686407516</v>
      </c>
      <c r="P40" s="7">
        <f t="shared" si="6"/>
        <v>0.299863551230097</v>
      </c>
      <c r="Q40" s="5">
        <f t="shared" si="3"/>
        <v>0.299863551230097</v>
      </c>
    </row>
    <row r="41" spans="8:17" x14ac:dyDescent="0.2">
      <c r="H41" s="2">
        <v>35</v>
      </c>
      <c r="I41" s="7">
        <f t="shared" si="2"/>
        <v>5.46875E-2</v>
      </c>
      <c r="J41" s="7">
        <f t="shared" si="0"/>
        <v>-0.36365439361726015</v>
      </c>
      <c r="K41" s="7">
        <f t="shared" si="1"/>
        <v>1.7846002857700132</v>
      </c>
      <c r="L41" s="7">
        <f>(Objekte!$L$9-Bilddaten!$K41)/(Objekte!$J$9-Bilddaten!$J41)</f>
        <v>-3.6314135826702265</v>
      </c>
      <c r="M41" s="7">
        <f t="shared" si="4"/>
        <v>0.46402078139058966</v>
      </c>
      <c r="N41" s="7">
        <f>($M41-Objekte!$I$47)/(Objekte!$H$47-Bilddaten!$L41)</f>
        <v>4.1052571894421186E-2</v>
      </c>
      <c r="O41" s="7">
        <f t="shared" si="5"/>
        <v>0.31494191420964257</v>
      </c>
      <c r="P41" s="7">
        <f t="shared" si="6"/>
        <v>0.30050199253580034</v>
      </c>
      <c r="Q41" s="5">
        <f t="shared" si="3"/>
        <v>0.30050199253580034</v>
      </c>
    </row>
    <row r="42" spans="8:17" x14ac:dyDescent="0.2">
      <c r="H42" s="2">
        <v>36</v>
      </c>
      <c r="I42" s="7">
        <f t="shared" si="2"/>
        <v>5.6250000000000001E-2</v>
      </c>
      <c r="J42" s="7">
        <f t="shared" si="0"/>
        <v>-0.36349305715164537</v>
      </c>
      <c r="K42" s="7">
        <f t="shared" si="1"/>
        <v>1.7847850648537813</v>
      </c>
      <c r="L42" s="7">
        <f>(Objekte!$L$9-Bilddaten!$K42)/(Objekte!$J$9-Bilddaten!$J42)</f>
        <v>-3.6055516089125672</v>
      </c>
      <c r="M42" s="7">
        <f t="shared" si="4"/>
        <v>0.47419208781211863</v>
      </c>
      <c r="N42" s="7">
        <f>($M42-Objekte!$I$47)/(Objekte!$H$47-Bilddaten!$L42)</f>
        <v>4.3882385509844343E-2</v>
      </c>
      <c r="O42" s="7">
        <f t="shared" si="5"/>
        <v>0.31597188213417782</v>
      </c>
      <c r="P42" s="7">
        <f t="shared" si="6"/>
        <v>0.30114247497830199</v>
      </c>
      <c r="Q42" s="5">
        <f t="shared" si="3"/>
        <v>0.30114247497830199</v>
      </c>
    </row>
    <row r="43" spans="8:17" x14ac:dyDescent="0.2">
      <c r="H43" s="2">
        <v>37</v>
      </c>
      <c r="I43" s="7">
        <f t="shared" si="2"/>
        <v>5.7812500000000003E-2</v>
      </c>
      <c r="J43" s="7">
        <f t="shared" si="0"/>
        <v>-0.36333172068603059</v>
      </c>
      <c r="K43" s="7">
        <f t="shared" si="1"/>
        <v>1.7849698439375492</v>
      </c>
      <c r="L43" s="7">
        <f>(Objekte!$L$9-Bilddaten!$K43)/(Objekte!$J$9-Bilddaten!$J43)</f>
        <v>-3.5799681695820631</v>
      </c>
      <c r="M43" s="7">
        <f t="shared" si="4"/>
        <v>0.4842538488820789</v>
      </c>
      <c r="N43" s="7">
        <f>($M43-Objekte!$I$47)/(Objekte!$H$47-Bilddaten!$L43)</f>
        <v>4.6718236953775631E-2</v>
      </c>
      <c r="O43" s="7">
        <f t="shared" si="5"/>
        <v>0.31700404764856965</v>
      </c>
      <c r="P43" s="7">
        <f t="shared" si="6"/>
        <v>0.30178500726754032</v>
      </c>
      <c r="Q43" s="5">
        <f t="shared" si="3"/>
        <v>0.30178500726754032</v>
      </c>
    </row>
    <row r="44" spans="8:17" x14ac:dyDescent="0.2">
      <c r="H44" s="2">
        <v>38</v>
      </c>
      <c r="I44" s="7">
        <f t="shared" si="2"/>
        <v>5.9374999999999997E-2</v>
      </c>
      <c r="J44" s="7">
        <f t="shared" si="0"/>
        <v>-0.36317038422041586</v>
      </c>
      <c r="K44" s="7">
        <f t="shared" si="1"/>
        <v>1.7851546230213171</v>
      </c>
      <c r="L44" s="7">
        <f>(Objekte!$L$9-Bilddaten!$K44)/(Objekte!$J$9-Bilddaten!$J44)</f>
        <v>-3.5546587890407695</v>
      </c>
      <c r="M44" s="7">
        <f t="shared" si="4"/>
        <v>0.49420782483290271</v>
      </c>
      <c r="N44" s="7">
        <f>($M44-Objekte!$I$47)/(Objekte!$H$47-Bilddaten!$L44)</f>
        <v>4.9560145570761056E-2</v>
      </c>
      <c r="O44" s="7">
        <f t="shared" si="5"/>
        <v>0.31803841779365694</v>
      </c>
      <c r="P44" s="7">
        <f t="shared" si="6"/>
        <v>0.30242959816036352</v>
      </c>
      <c r="Q44" s="5">
        <f t="shared" si="3"/>
        <v>0.30242959816036352</v>
      </c>
    </row>
    <row r="45" spans="8:17" x14ac:dyDescent="0.2">
      <c r="H45" s="2">
        <v>39</v>
      </c>
      <c r="I45" s="7">
        <f t="shared" si="2"/>
        <v>6.0937499999999999E-2</v>
      </c>
      <c r="J45" s="7">
        <f t="shared" si="0"/>
        <v>-0.36300904775480108</v>
      </c>
      <c r="K45" s="7">
        <f t="shared" si="1"/>
        <v>1.785339402105085</v>
      </c>
      <c r="L45" s="7">
        <f>(Objekte!$L$9-Bilddaten!$K45)/(Objekte!$J$9-Bilddaten!$J45)</f>
        <v>-3.5296190870290789</v>
      </c>
      <c r="M45" s="7">
        <f t="shared" si="4"/>
        <v>0.50405573838548867</v>
      </c>
      <c r="N45" s="7">
        <f>($M45-Objekte!$I$47)/(Objekte!$H$47-Bilddaten!$L45)</f>
        <v>5.2408130788073305E-2</v>
      </c>
      <c r="O45" s="7">
        <f t="shared" si="5"/>
        <v>0.31907499964038882</v>
      </c>
      <c r="P45" s="7">
        <f t="shared" si="6"/>
        <v>0.30307625646036984</v>
      </c>
      <c r="Q45" s="5">
        <f t="shared" si="3"/>
        <v>0.30307625646036984</v>
      </c>
    </row>
    <row r="46" spans="8:17" x14ac:dyDescent="0.2">
      <c r="H46" s="2">
        <v>40</v>
      </c>
      <c r="I46" s="7">
        <f t="shared" si="2"/>
        <v>6.25E-2</v>
      </c>
      <c r="J46" s="7">
        <f t="shared" si="0"/>
        <v>-0.3628477112891863</v>
      </c>
      <c r="K46" s="7">
        <f t="shared" si="1"/>
        <v>1.7855241811888531</v>
      </c>
      <c r="L46" s="7">
        <f>(Objekte!$L$9-Bilddaten!$K46)/(Objekte!$J$9-Bilddaten!$J46)</f>
        <v>-3.5048447761385013</v>
      </c>
      <c r="M46" s="7">
        <f t="shared" si="4"/>
        <v>0.51379927574313733</v>
      </c>
      <c r="N46" s="7">
        <f>($M46-Objekte!$I$47)/(Objekte!$H$47-Bilddaten!$L46)</f>
        <v>5.5262212116151954E-2</v>
      </c>
      <c r="O46" s="7">
        <f t="shared" si="5"/>
        <v>0.32011380028998437</v>
      </c>
      <c r="P46" s="7">
        <f t="shared" si="6"/>
        <v>0.30372499101798189</v>
      </c>
      <c r="Q46" s="5">
        <f t="shared" si="3"/>
        <v>0.30372499101798189</v>
      </c>
    </row>
    <row r="47" spans="8:17" x14ac:dyDescent="0.2">
      <c r="H47" s="2">
        <v>41</v>
      </c>
      <c r="I47" s="7">
        <f t="shared" si="2"/>
        <v>6.4062499999999994E-2</v>
      </c>
      <c r="J47" s="7">
        <f t="shared" si="0"/>
        <v>-0.36268637482357152</v>
      </c>
      <c r="K47" s="7">
        <f t="shared" si="1"/>
        <v>1.785708960272621</v>
      </c>
      <c r="L47" s="7">
        <f>(Objekte!$L$9-Bilddaten!$K47)/(Objekte!$J$9-Bilddaten!$J47)</f>
        <v>-3.4803316593643583</v>
      </c>
      <c r="M47" s="7">
        <f t="shared" si="4"/>
        <v>0.5234400875540568</v>
      </c>
      <c r="N47" s="7">
        <f>($M47-Objekte!$I$47)/(Objekte!$H$47-Bilddaten!$L47)</f>
        <v>5.8122409149048357E-2</v>
      </c>
      <c r="O47" s="7">
        <f t="shared" si="5"/>
        <v>0.32115482687409513</v>
      </c>
      <c r="P47" s="7">
        <f t="shared" si="6"/>
        <v>0.30437581073098935</v>
      </c>
      <c r="Q47" s="5">
        <f t="shared" si="3"/>
        <v>0.30437581073098935</v>
      </c>
    </row>
    <row r="48" spans="8:17" x14ac:dyDescent="0.2">
      <c r="H48" s="2">
        <v>42</v>
      </c>
      <c r="I48" s="7">
        <f t="shared" si="2"/>
        <v>6.5625000000000003E-2</v>
      </c>
      <c r="J48" s="7">
        <f t="shared" si="0"/>
        <v>-0.36252503835795674</v>
      </c>
      <c r="K48" s="7">
        <f t="shared" si="1"/>
        <v>1.785893739356389</v>
      </c>
      <c r="L48" s="7">
        <f>(Objekte!$L$9-Bilddaten!$K48)/(Objekte!$J$9-Bilddaten!$J48)</f>
        <v>-3.456075627735435</v>
      </c>
      <c r="M48" s="7">
        <f t="shared" si="4"/>
        <v>0.53297978984360106</v>
      </c>
      <c r="N48" s="7">
        <f>($M48-Objekte!$I$47)/(Objekte!$H$47-Bilddaten!$L48)</f>
        <v>6.0988741564878414E-2</v>
      </c>
      <c r="O48" s="7">
        <f t="shared" si="5"/>
        <v>0.32219808655496968</v>
      </c>
      <c r="P48" s="7">
        <f t="shared" si="6"/>
        <v>0.30502872454535529</v>
      </c>
      <c r="Q48" s="5">
        <f t="shared" si="3"/>
        <v>0.30502872454535529</v>
      </c>
    </row>
    <row r="49" spans="8:17" x14ac:dyDescent="0.2">
      <c r="H49" s="2">
        <v>43</v>
      </c>
      <c r="I49" s="7">
        <f t="shared" si="2"/>
        <v>6.7187499999999997E-2</v>
      </c>
      <c r="J49" s="7">
        <f t="shared" si="0"/>
        <v>-0.36236370189234202</v>
      </c>
      <c r="K49" s="7">
        <f t="shared" si="1"/>
        <v>1.7860785184401569</v>
      </c>
      <c r="L49" s="7">
        <f>(Objekte!$L$9-Bilddaten!$K49)/(Objekte!$J$9-Bilddaten!$J49)</f>
        <v>-3.4320726580178937</v>
      </c>
      <c r="M49" s="7">
        <f t="shared" si="4"/>
        <v>0.54241996491730293</v>
      </c>
      <c r="N49" s="7">
        <f>($M49-Objekte!$I$47)/(Objekte!$H$47-Bilddaten!$L49)</f>
        <v>6.3861229126269889E-2</v>
      </c>
      <c r="O49" s="7">
        <f t="shared" si="5"/>
        <v>0.32324358652561613</v>
      </c>
      <c r="P49" s="7">
        <f t="shared" si="6"/>
        <v>0.30568374145463617</v>
      </c>
      <c r="Q49" s="5">
        <f t="shared" si="3"/>
        <v>0.30568374145463617</v>
      </c>
    </row>
    <row r="50" spans="8:17" x14ac:dyDescent="0.2">
      <c r="H50" s="2">
        <v>44</v>
      </c>
      <c r="I50" s="7">
        <f t="shared" si="2"/>
        <v>6.8750000000000006E-2</v>
      </c>
      <c r="J50" s="7">
        <f t="shared" si="0"/>
        <v>-0.36220236542672724</v>
      </c>
      <c r="K50" s="7">
        <f t="shared" si="1"/>
        <v>1.786263297523925</v>
      </c>
      <c r="L50" s="7">
        <f>(Objekte!$L$9-Bilddaten!$K50)/(Objekte!$J$9-Bilddaten!$J50)</f>
        <v>-3.4083188104906079</v>
      </c>
      <c r="M50" s="7">
        <f t="shared" si="4"/>
        <v>0.55176216223581753</v>
      </c>
      <c r="N50" s="7">
        <f>($M50-Objekte!$I$47)/(Objekte!$H$47-Bilddaten!$L50)</f>
        <v>6.6739891680821076E-2</v>
      </c>
      <c r="O50" s="7">
        <f t="shared" si="5"/>
        <v>0.32429133400996946</v>
      </c>
      <c r="P50" s="7">
        <f t="shared" si="6"/>
        <v>0.30634087050120951</v>
      </c>
      <c r="Q50" s="5">
        <f t="shared" si="3"/>
        <v>0.30634087050120951</v>
      </c>
    </row>
    <row r="51" spans="8:17" x14ac:dyDescent="0.2">
      <c r="H51" s="2">
        <v>45</v>
      </c>
      <c r="I51" s="7">
        <f t="shared" si="2"/>
        <v>7.03125E-2</v>
      </c>
      <c r="J51" s="7">
        <f t="shared" si="0"/>
        <v>-0.36204102896111245</v>
      </c>
      <c r="K51" s="7">
        <f t="shared" si="1"/>
        <v>1.7864480766076929</v>
      </c>
      <c r="L51" s="7">
        <f>(Objekte!$L$9-Bilddaten!$K51)/(Objekte!$J$9-Bilddaten!$J51)</f>
        <v>-3.3848102267895053</v>
      </c>
      <c r="M51" s="7">
        <f t="shared" si="4"/>
        <v>0.5610078992627241</v>
      </c>
      <c r="N51" s="7">
        <f>($M51-Objekte!$I$47)/(Objekte!$H$47-Bilddaten!$L51)</f>
        <v>6.962474916155019E-2</v>
      </c>
      <c r="O51" s="7">
        <f t="shared" si="5"/>
        <v>0.32534133626305495</v>
      </c>
      <c r="P51" s="7">
        <f t="shared" si="6"/>
        <v>0.30700012077527489</v>
      </c>
      <c r="Q51" s="5">
        <f t="shared" si="3"/>
        <v>0.30700012077527489</v>
      </c>
    </row>
    <row r="52" spans="8:17" x14ac:dyDescent="0.2">
      <c r="H52" s="2">
        <v>46</v>
      </c>
      <c r="I52" s="7">
        <f t="shared" si="2"/>
        <v>7.1874999999999994E-2</v>
      </c>
      <c r="J52" s="7">
        <f t="shared" si="0"/>
        <v>-0.36187969249549767</v>
      </c>
      <c r="K52" s="7">
        <f t="shared" si="1"/>
        <v>1.7866328556914608</v>
      </c>
      <c r="L52" s="7">
        <f>(Objekte!$L$9-Bilddaten!$K52)/(Objekte!$J$9-Bilddaten!$J52)</f>
        <v>-3.3615431278182135</v>
      </c>
      <c r="M52" s="7">
        <f t="shared" si="4"/>
        <v>0.57015866228625223</v>
      </c>
      <c r="N52" s="7">
        <f>($M52-Objekte!$I$47)/(Objekte!$H$47-Bilddaten!$L52)</f>
        <v>7.2515821587363485E-2</v>
      </c>
      <c r="O52" s="7">
        <f t="shared" si="5"/>
        <v>0.32639360057115885</v>
      </c>
      <c r="P52" s="7">
        <f t="shared" si="6"/>
        <v>0.30766150141685511</v>
      </c>
      <c r="Q52" s="5">
        <f t="shared" si="3"/>
        <v>0.30766150141685511</v>
      </c>
    </row>
    <row r="53" spans="8:17" x14ac:dyDescent="0.2">
      <c r="H53" s="2">
        <v>47</v>
      </c>
      <c r="I53" s="7">
        <f t="shared" si="2"/>
        <v>7.3437500000000003E-2</v>
      </c>
      <c r="J53" s="7">
        <f t="shared" si="0"/>
        <v>-0.36171835602988295</v>
      </c>
      <c r="K53" s="7">
        <f t="shared" si="1"/>
        <v>1.7868176347752287</v>
      </c>
      <c r="L53" s="7">
        <f>(Objekte!$L$9-Bilddaten!$K53)/(Objekte!$J$9-Bilddaten!$J53)</f>
        <v>-3.3385138117228714</v>
      </c>
      <c r="M53" s="7">
        <f t="shared" si="4"/>
        <v>0.57921590721577343</v>
      </c>
      <c r="N53" s="7">
        <f>($M53-Objekte!$I$47)/(Objekte!$H$47-Bilddaten!$L53)</f>
        <v>7.5413129063513426E-2</v>
      </c>
      <c r="O53" s="7">
        <f t="shared" si="5"/>
        <v>0.32744813425199437</v>
      </c>
      <c r="P53" s="7">
        <f t="shared" si="6"/>
        <v>0.30832502161470543</v>
      </c>
      <c r="Q53" s="5">
        <f t="shared" si="3"/>
        <v>0.30832502161470543</v>
      </c>
    </row>
    <row r="54" spans="8:17" x14ac:dyDescent="0.2">
      <c r="H54" s="2">
        <v>48</v>
      </c>
      <c r="I54" s="7">
        <f t="shared" si="2"/>
        <v>7.4999999999999997E-2</v>
      </c>
      <c r="J54" s="7">
        <f t="shared" si="0"/>
        <v>-0.36155701956426817</v>
      </c>
      <c r="K54" s="7">
        <f t="shared" si="1"/>
        <v>1.7870024138589968</v>
      </c>
      <c r="L54" s="7">
        <f>(Objekte!$L$9-Bilddaten!$K54)/(Objekte!$J$9-Bilddaten!$J54)</f>
        <v>-3.3157186519286324</v>
      </c>
      <c r="M54" s="7">
        <f t="shared" si="4"/>
        <v>0.5881810603540274</v>
      </c>
      <c r="N54" s="7">
        <f>($M54-Objekte!$I$47)/(Objekte!$H$47-Bilddaten!$L54)</f>
        <v>7.8316691782069486E-2</v>
      </c>
      <c r="O54" s="7">
        <f t="shared" si="5"/>
        <v>0.32850494465487373</v>
      </c>
      <c r="P54" s="7">
        <f t="shared" si="6"/>
        <v>0.30899069060770573</v>
      </c>
      <c r="Q54" s="5">
        <f t="shared" si="3"/>
        <v>0.30899069060770573</v>
      </c>
    </row>
    <row r="55" spans="8:17" x14ac:dyDescent="0.2">
      <c r="H55" s="2">
        <v>49</v>
      </c>
      <c r="I55" s="7">
        <f t="shared" si="2"/>
        <v>7.6562500000000006E-2</v>
      </c>
      <c r="J55" s="7">
        <f t="shared" si="0"/>
        <v>-0.36139568309865339</v>
      </c>
      <c r="K55" s="7">
        <f t="shared" si="1"/>
        <v>1.7871871929427647</v>
      </c>
      <c r="L55" s="7">
        <f>(Objekte!$L$9-Bilddaten!$K55)/(Objekte!$J$9-Bilddaten!$J55)</f>
        <v>-3.2931540952358618</v>
      </c>
      <c r="M55" s="7">
        <f t="shared" si="4"/>
        <v>0.59705551914587263</v>
      </c>
      <c r="N55" s="7">
        <f>($M55-Objekte!$I$47)/(Objekte!$H$47-Bilddaten!$L55)</f>
        <v>8.1226530022379145E-2</v>
      </c>
      <c r="O55" s="7">
        <f t="shared" si="5"/>
        <v>0.32956403916087607</v>
      </c>
      <c r="P55" s="7">
        <f t="shared" si="6"/>
        <v>0.3096585176837986</v>
      </c>
      <c r="Q55" s="5">
        <f t="shared" si="3"/>
        <v>0.3096585176837986</v>
      </c>
    </row>
    <row r="56" spans="8:17" x14ac:dyDescent="0.2">
      <c r="H56" s="2">
        <v>50</v>
      </c>
      <c r="I56" s="7">
        <f t="shared" si="2"/>
        <v>7.8125E-2</v>
      </c>
      <c r="J56" s="7">
        <f t="shared" si="0"/>
        <v>-0.36123434663303861</v>
      </c>
      <c r="K56" s="7">
        <f t="shared" si="1"/>
        <v>1.7873719720265326</v>
      </c>
      <c r="L56" s="7">
        <f>(Objekte!$L$9-Bilddaten!$K56)/(Objekte!$J$9-Bilddaten!$J56)</f>
        <v>-3.2708166599736952</v>
      </c>
      <c r="M56" s="7">
        <f t="shared" si="4"/>
        <v>0.60584065290447731</v>
      </c>
      <c r="N56" s="7">
        <f>($M56-Objekte!$I$47)/(Objekte!$H$47-Bilddaten!$L56)</f>
        <v>8.4142664151548391E-2</v>
      </c>
      <c r="O56" s="7">
        <f t="shared" si="5"/>
        <v>0.3306254251830214</v>
      </c>
      <c r="P56" s="7">
        <f t="shared" si="6"/>
        <v>0.31032851218202911</v>
      </c>
      <c r="Q56" s="5">
        <f t="shared" si="3"/>
        <v>0.31032851218202911</v>
      </c>
    </row>
    <row r="57" spans="8:17" x14ac:dyDescent="0.2">
      <c r="H57" s="2">
        <v>51</v>
      </c>
      <c r="I57" s="7">
        <f t="shared" si="2"/>
        <v>7.9687499999999994E-2</v>
      </c>
      <c r="J57" s="7">
        <f t="shared" si="0"/>
        <v>-0.36107301016742388</v>
      </c>
      <c r="K57" s="7">
        <f t="shared" si="1"/>
        <v>1.7875567511103005</v>
      </c>
      <c r="L57" s="7">
        <f>(Objekte!$L$9-Bilddaten!$K57)/(Objekte!$J$9-Bilddaten!$J57)</f>
        <v>-3.2487029342091733</v>
      </c>
      <c r="M57" s="7">
        <f t="shared" si="4"/>
        <v>0.6145378035156519</v>
      </c>
      <c r="N57" s="7">
        <f>($M57-Objekte!$I$47)/(Objekte!$H$47-Bilddaten!$L57)</f>
        <v>8.7065114624911802E-2</v>
      </c>
      <c r="O57" s="7">
        <f t="shared" si="5"/>
        <v>0.33168911016644292</v>
      </c>
      <c r="P57" s="7">
        <f t="shared" si="6"/>
        <v>0.31100068349150722</v>
      </c>
      <c r="Q57" s="5">
        <f t="shared" si="3"/>
        <v>0.31100068349150722</v>
      </c>
    </row>
    <row r="58" spans="8:17" x14ac:dyDescent="0.2">
      <c r="H58" s="2">
        <v>52</v>
      </c>
      <c r="I58" s="7">
        <f t="shared" si="2"/>
        <v>8.1250000000000003E-2</v>
      </c>
      <c r="J58" s="7">
        <f t="shared" si="0"/>
        <v>-0.3609116737018091</v>
      </c>
      <c r="K58" s="7">
        <f t="shared" si="1"/>
        <v>1.7877415301940687</v>
      </c>
      <c r="L58" s="7">
        <f>(Objekte!$L$9-Bilddaten!$K58)/(Objekte!$J$9-Bilddaten!$J58)</f>
        <v>-3.2268095740098439</v>
      </c>
      <c r="M58" s="7">
        <f t="shared" si="4"/>
        <v>0.62314828612115436</v>
      </c>
      <c r="N58" s="7">
        <f>($M58-Objekte!$I$47)/(Objekte!$H$47-Bilddaten!$L58)</f>
        <v>8.9993901986515759E-2</v>
      </c>
      <c r="O58" s="7">
        <f t="shared" si="5"/>
        <v>0.33275510158856181</v>
      </c>
      <c r="P58" s="7">
        <f t="shared" si="6"/>
        <v>0.31167504105273025</v>
      </c>
      <c r="Q58" s="5">
        <f t="shared" si="3"/>
        <v>0.31167504105273025</v>
      </c>
    </row>
    <row r="59" spans="8:17" x14ac:dyDescent="0.2">
      <c r="H59" s="2">
        <v>53</v>
      </c>
      <c r="I59" s="7">
        <f t="shared" si="2"/>
        <v>8.2812499999999997E-2</v>
      </c>
      <c r="J59" s="7">
        <f t="shared" si="0"/>
        <v>-0.36075033723619432</v>
      </c>
      <c r="K59" s="7">
        <f t="shared" si="1"/>
        <v>1.7879263092778366</v>
      </c>
      <c r="L59" s="7">
        <f>(Objekte!$L$9-Bilddaten!$K59)/(Objekte!$J$9-Bilddaten!$J59)</f>
        <v>-3.2051333017581394</v>
      </c>
      <c r="M59" s="7">
        <f t="shared" si="4"/>
        <v>0.6316733897816309</v>
      </c>
      <c r="N59" s="7">
        <f>($M59-Objekte!$I$47)/(Objekte!$H$47-Bilddaten!$L59)</f>
        <v>9.2929046869591539E-2</v>
      </c>
      <c r="O59" s="7">
        <f t="shared" si="5"/>
        <v>0.3338234069592601</v>
      </c>
      <c r="P59" s="7">
        <f t="shared" si="6"/>
        <v>0.31235159435656412</v>
      </c>
      <c r="Q59" s="5">
        <f t="shared" si="3"/>
        <v>0.31235159435656412</v>
      </c>
    </row>
    <row r="60" spans="8:17" x14ac:dyDescent="0.2">
      <c r="H60" s="2">
        <v>54</v>
      </c>
      <c r="I60" s="7">
        <f t="shared" si="2"/>
        <v>8.4375000000000006E-2</v>
      </c>
      <c r="J60" s="7">
        <f t="shared" si="0"/>
        <v>-0.36058900077057954</v>
      </c>
      <c r="K60" s="7">
        <f t="shared" si="1"/>
        <v>1.7881110883616045</v>
      </c>
      <c r="L60" s="7">
        <f>(Objekte!$L$9-Bilddaten!$K60)/(Objekte!$J$9-Bilddaten!$J60)</f>
        <v>-3.1836709045155298</v>
      </c>
      <c r="M60" s="7">
        <f t="shared" si="4"/>
        <v>0.64011437811998251</v>
      </c>
      <c r="N60" s="7">
        <f>($M60-Objekte!$I$47)/(Objekte!$H$47-Bilddaten!$L60)</f>
        <v>9.5870569997048391E-2</v>
      </c>
      <c r="O60" s="7">
        <f t="shared" si="5"/>
        <v>0.33489403382106003</v>
      </c>
      <c r="P60" s="7">
        <f t="shared" si="6"/>
        <v>0.31303035294634135</v>
      </c>
      <c r="Q60" s="5">
        <f t="shared" si="3"/>
        <v>0.31303035294634135</v>
      </c>
    </row>
    <row r="61" spans="8:17" x14ac:dyDescent="0.2">
      <c r="H61" s="2">
        <v>55</v>
      </c>
      <c r="I61" s="7">
        <f t="shared" si="2"/>
        <v>8.59375E-2</v>
      </c>
      <c r="J61" s="7">
        <f t="shared" si="0"/>
        <v>-0.36042766430496476</v>
      </c>
      <c r="K61" s="7">
        <f t="shared" si="1"/>
        <v>1.7882958674453724</v>
      </c>
      <c r="L61" s="7">
        <f>(Objekte!$L$9-Bilddaten!$K61)/(Objekte!$J$9-Bilddaten!$J61)</f>
        <v>-3.162419232434952</v>
      </c>
      <c r="M61" s="7">
        <f t="shared" si="4"/>
        <v>0.64847248994574325</v>
      </c>
      <c r="N61" s="7">
        <f>($M61-Objekte!$I$47)/(Objekte!$H$47-Bilddaten!$L61)</f>
        <v>9.881849218195693E-2</v>
      </c>
      <c r="O61" s="7">
        <f t="shared" si="5"/>
        <v>0.33596698974929973</v>
      </c>
      <c r="P61" s="7">
        <f t="shared" si="6"/>
        <v>0.31371132641682919</v>
      </c>
      <c r="Q61" s="5">
        <f t="shared" si="3"/>
        <v>0.31371132641682919</v>
      </c>
    </row>
    <row r="62" spans="8:17" x14ac:dyDescent="0.2">
      <c r="H62" s="2">
        <v>56</v>
      </c>
      <c r="I62" s="7">
        <f t="shared" si="2"/>
        <v>8.7499999999999994E-2</v>
      </c>
      <c r="J62" s="7">
        <f t="shared" si="0"/>
        <v>-0.36026632783935003</v>
      </c>
      <c r="K62" s="7">
        <f t="shared" si="1"/>
        <v>1.7884806465291405</v>
      </c>
      <c r="L62" s="7">
        <f>(Objekte!$L$9-Bilddaten!$K62)/(Objekte!$J$9-Bilddaten!$J62)</f>
        <v>-3.1413751972197343</v>
      </c>
      <c r="M62" s="7">
        <f t="shared" si="4"/>
        <v>0.65674893986117278</v>
      </c>
      <c r="N62" s="7">
        <f>($M62-Objekte!$I$47)/(Objekte!$H$47-Bilddaten!$L62)</f>
        <v>0.10177283432804075</v>
      </c>
      <c r="O62" s="7">
        <f t="shared" si="5"/>
        <v>0.33704228235231243</v>
      </c>
      <c r="P62" s="7">
        <f t="shared" si="6"/>
        <v>0.31439452441512095</v>
      </c>
      <c r="Q62" s="5">
        <f t="shared" si="3"/>
        <v>0.31439452441512095</v>
      </c>
    </row>
    <row r="63" spans="8:17" x14ac:dyDescent="0.2">
      <c r="H63" s="2">
        <v>57</v>
      </c>
      <c r="I63" s="7">
        <f t="shared" si="2"/>
        <v>8.9062500000000003E-2</v>
      </c>
      <c r="J63" s="7">
        <f t="shared" si="0"/>
        <v>-0.36010499137373525</v>
      </c>
      <c r="K63" s="7">
        <f t="shared" si="1"/>
        <v>1.7886654256129084</v>
      </c>
      <c r="L63" s="7">
        <f>(Objekte!$L$9-Bilddaten!$K63)/(Objekte!$J$9-Bilddaten!$J63)</f>
        <v>-3.1205357706274812</v>
      </c>
      <c r="M63" s="7">
        <f t="shared" si="4"/>
        <v>0.664944918849667</v>
      </c>
      <c r="N63" s="7">
        <f>($M63-Objekte!$I$47)/(Objekte!$H$47-Bilddaten!$L63)</f>
        <v>0.10473361743017055</v>
      </c>
      <c r="O63" s="7">
        <f t="shared" si="5"/>
        <v>0.33811991927160595</v>
      </c>
      <c r="P63" s="7">
        <f t="shared" si="6"/>
        <v>0.31507995664087857</v>
      </c>
      <c r="Q63" s="5">
        <f t="shared" si="3"/>
        <v>0.31507995664087857</v>
      </c>
    </row>
    <row r="64" spans="8:17" x14ac:dyDescent="0.2">
      <c r="H64" s="2">
        <v>58</v>
      </c>
      <c r="I64" s="7">
        <f t="shared" si="2"/>
        <v>9.0624999999999997E-2</v>
      </c>
      <c r="J64" s="7">
        <f t="shared" si="0"/>
        <v>-0.35994365490812047</v>
      </c>
      <c r="K64" s="7">
        <f t="shared" si="1"/>
        <v>1.7888502046966763</v>
      </c>
      <c r="L64" s="7">
        <f>(Objekte!$L$9-Bilddaten!$K64)/(Objekte!$J$9-Bilddaten!$J64)</f>
        <v>-3.0998979830173794</v>
      </c>
      <c r="M64" s="7">
        <f t="shared" si="4"/>
        <v>0.67306159484708994</v>
      </c>
      <c r="N64" s="7">
        <f>($M64-Objekte!$I$47)/(Objekte!$H$47-Bilddaten!$L64)</f>
        <v>0.10770086257486161</v>
      </c>
      <c r="O64" s="7">
        <f t="shared" si="5"/>
        <v>0.33919990818204449</v>
      </c>
      <c r="P64" s="7">
        <f t="shared" si="6"/>
        <v>0.31576763284673226</v>
      </c>
      <c r="Q64" s="5">
        <f t="shared" si="3"/>
        <v>0.31576763284673226</v>
      </c>
    </row>
    <row r="65" spans="8:17" x14ac:dyDescent="0.2">
      <c r="H65" s="2">
        <v>59</v>
      </c>
      <c r="I65" s="7">
        <f t="shared" si="2"/>
        <v>9.2187500000000006E-2</v>
      </c>
      <c r="J65" s="7">
        <f t="shared" si="0"/>
        <v>-0.35978231844250569</v>
      </c>
      <c r="K65" s="7">
        <f t="shared" si="1"/>
        <v>1.7890349837804442</v>
      </c>
      <c r="L65" s="7">
        <f>(Objekte!$L$9-Bilddaten!$K65)/(Objekte!$J$9-Bilddaten!$J65)</f>
        <v>-3.0794589219394779</v>
      </c>
      <c r="M65" s="7">
        <f t="shared" si="4"/>
        <v>0.6811001132965997</v>
      </c>
      <c r="N65" s="7">
        <f>($M65-Objekte!$I$47)/(Objekte!$H$47-Bilddaten!$L65)</f>
        <v>0.11067459094077442</v>
      </c>
      <c r="O65" s="7">
        <f t="shared" si="5"/>
        <v>0.34028225679202978</v>
      </c>
      <c r="P65" s="7">
        <f t="shared" si="6"/>
        <v>0.31645756283855131</v>
      </c>
      <c r="Q65" s="5">
        <f t="shared" si="3"/>
        <v>0.31645756283855131</v>
      </c>
    </row>
    <row r="66" spans="8:17" x14ac:dyDescent="0.2">
      <c r="H66" s="2">
        <v>60</v>
      </c>
      <c r="I66" s="7">
        <f t="shared" si="2"/>
        <v>9.375E-2</v>
      </c>
      <c r="J66" s="7">
        <f t="shared" si="0"/>
        <v>-0.35962098197689096</v>
      </c>
      <c r="K66" s="7">
        <f t="shared" si="1"/>
        <v>1.7892197628642124</v>
      </c>
      <c r="L66" s="7">
        <f>(Objekte!$L$9-Bilddaten!$K66)/(Objekte!$J$9-Bilddaten!$J66)</f>
        <v>-3.0592157307645182</v>
      </c>
      <c r="M66" s="7">
        <f t="shared" si="4"/>
        <v>0.68906159768752429</v>
      </c>
      <c r="N66" s="7">
        <f>($M66-Objekte!$I$47)/(Objekte!$H$47-Bilddaten!$L66)</f>
        <v>0.11365482379921851</v>
      </c>
      <c r="O66" s="7">
        <f t="shared" si="5"/>
        <v>0.34136697284368545</v>
      </c>
      <c r="P66" s="7">
        <f t="shared" si="6"/>
        <v>0.31714975647585331</v>
      </c>
      <c r="Q66" s="5">
        <f t="shared" si="3"/>
        <v>0.31714975647585331</v>
      </c>
    </row>
    <row r="67" spans="8:17" x14ac:dyDescent="0.2">
      <c r="H67" s="2">
        <v>61</v>
      </c>
      <c r="I67" s="7">
        <f t="shared" si="2"/>
        <v>9.5312499999999994E-2</v>
      </c>
      <c r="J67" s="7">
        <f t="shared" si="0"/>
        <v>-0.35945964551127618</v>
      </c>
      <c r="K67" s="7">
        <f t="shared" si="1"/>
        <v>1.7894045419479803</v>
      </c>
      <c r="L67" s="7">
        <f>(Objekte!$L$9-Bilddaten!$K67)/(Objekte!$J$9-Bilddaten!$J67)</f>
        <v>-3.0391656073529769</v>
      </c>
      <c r="M67" s="7">
        <f t="shared" si="4"/>
        <v>0.69694715007881691</v>
      </c>
      <c r="N67" s="7">
        <f>($M67-Objekte!$I$47)/(Objekte!$H$47-Bilddaten!$L67)</f>
        <v>0.11664158251465898</v>
      </c>
      <c r="O67" s="7">
        <f t="shared" si="5"/>
        <v>0.34245406411304097</v>
      </c>
      <c r="P67" s="7">
        <f t="shared" si="6"/>
        <v>0.31784422367204607</v>
      </c>
      <c r="Q67" s="5">
        <f t="shared" si="3"/>
        <v>0.31784422367204607</v>
      </c>
    </row>
    <row r="68" spans="8:17" x14ac:dyDescent="0.2">
      <c r="H68" s="2">
        <v>62</v>
      </c>
      <c r="I68" s="7">
        <f t="shared" si="2"/>
        <v>9.6875000000000003E-2</v>
      </c>
      <c r="J68" s="7">
        <f t="shared" si="0"/>
        <v>-0.3592983090456614</v>
      </c>
      <c r="K68" s="7">
        <f t="shared" si="1"/>
        <v>1.7895893210317482</v>
      </c>
      <c r="L68" s="7">
        <f>(Objekte!$L$9-Bilddaten!$K68)/(Objekte!$J$9-Bilddaten!$J68)</f>
        <v>-3.0193058027619961</v>
      </c>
      <c r="M68" s="7">
        <f t="shared" si="4"/>
        <v>0.70475785160760962</v>
      </c>
      <c r="N68" s="7">
        <f>($M68-Objekte!$I$47)/(Objekte!$H$47-Bilddaten!$L68)</f>
        <v>0.11963488854522812</v>
      </c>
      <c r="O68" s="7">
        <f t="shared" si="5"/>
        <v>0.34354353841021767</v>
      </c>
      <c r="P68" s="7">
        <f t="shared" si="6"/>
        <v>0.31854097439497941</v>
      </c>
      <c r="Q68" s="5">
        <f t="shared" si="3"/>
        <v>0.31854097439497941</v>
      </c>
    </row>
    <row r="69" spans="8:17" x14ac:dyDescent="0.2">
      <c r="H69" s="2">
        <v>63</v>
      </c>
      <c r="I69" s="7">
        <f t="shared" si="2"/>
        <v>9.8437499999999997E-2</v>
      </c>
      <c r="J69" s="7">
        <f t="shared" si="0"/>
        <v>-0.35913697258004662</v>
      </c>
      <c r="K69" s="7">
        <f t="shared" si="1"/>
        <v>1.7897741001155161</v>
      </c>
      <c r="L69" s="7">
        <f>(Objekte!$L$9-Bilddaten!$K69)/(Objekte!$J$9-Bilddaten!$J69)</f>
        <v>-2.9996336199889737</v>
      </c>
      <c r="M69" s="7">
        <f t="shared" si="4"/>
        <v>0.71249476298335002</v>
      </c>
      <c r="N69" s="7">
        <f>($M69-Objekte!$I$47)/(Objekte!$H$47-Bilddaten!$L69)</f>
        <v>0.12263476344323886</v>
      </c>
      <c r="O69" s="7">
        <f t="shared" si="5"/>
        <v>0.34463540357961597</v>
      </c>
      <c r="P69" s="7">
        <f t="shared" si="6"/>
        <v>0.31924001866714785</v>
      </c>
      <c r="Q69" s="5">
        <f t="shared" si="3"/>
        <v>0.31924001866714785</v>
      </c>
    </row>
    <row r="70" spans="8:17" x14ac:dyDescent="0.2">
      <c r="H70" s="2">
        <v>64</v>
      </c>
      <c r="I70" s="7">
        <f t="shared" si="2"/>
        <v>0.1</v>
      </c>
      <c r="J70" s="7">
        <f t="shared" ref="J70:J133" si="7">$D$17+$D$22*$I70</f>
        <v>-0.35897563611443184</v>
      </c>
      <c r="K70" s="7">
        <f t="shared" ref="K70:K133" si="8">$E$17+$I70*$E$22</f>
        <v>1.789958879199284</v>
      </c>
      <c r="L70" s="7">
        <f>(Objekte!$L$9-Bilddaten!$K70)/(Objekte!$J$9-Bilddaten!$J70)</f>
        <v>-2.9801464127505897</v>
      </c>
      <c r="M70" s="7">
        <f t="shared" si="4"/>
        <v>0.72015892496799894</v>
      </c>
      <c r="N70" s="7">
        <f>($M70-Objekte!$I$47)/(Objekte!$H$47-Bilddaten!$L70)</f>
        <v>0.12564122885570181</v>
      </c>
      <c r="O70" s="7">
        <f t="shared" si="5"/>
        <v>0.34572966750010331</v>
      </c>
      <c r="P70" s="7">
        <f t="shared" si="6"/>
        <v>0.31994136656606859</v>
      </c>
      <c r="Q70" s="5">
        <f t="shared" si="3"/>
        <v>0.31994136656606859</v>
      </c>
    </row>
    <row r="71" spans="8:17" x14ac:dyDescent="0.2">
      <c r="H71" s="2">
        <v>65</v>
      </c>
      <c r="I71" s="7">
        <f t="shared" ref="I71:I134" si="9">$H71/$B$3</f>
        <v>0.1015625</v>
      </c>
      <c r="J71" s="7">
        <f t="shared" si="7"/>
        <v>-0.35881429964881711</v>
      </c>
      <c r="K71" s="7">
        <f t="shared" si="8"/>
        <v>1.7901436582830521</v>
      </c>
      <c r="L71" s="7">
        <f>(Objekte!$L$9-Bilddaten!$K71)/(Objekte!$J$9-Bilddaten!$J71)</f>
        <v>-2.9608415842961144</v>
      </c>
      <c r="M71" s="7">
        <f t="shared" si="4"/>
        <v>0.72775135884274778</v>
      </c>
      <c r="N71" s="7">
        <f>($M71-Objekte!$I$47)/(Objekte!$H$47-Bilddaten!$L71)</f>
        <v>0.12865430652484625</v>
      </c>
      <c r="O71" s="7">
        <f t="shared" si="5"/>
        <v>0.34682633808520408</v>
      </c>
      <c r="P71" s="7">
        <f t="shared" si="6"/>
        <v>0.3206450282247042</v>
      </c>
      <c r="Q71" s="5">
        <f t="shared" ref="Q71:Q134" si="10">IF(AND($D$6&lt;$N71,$D$8&gt;$N71,$H71&lt;$B$3),$P71,0)</f>
        <v>0.3206450282247042</v>
      </c>
    </row>
    <row r="72" spans="8:17" x14ac:dyDescent="0.2">
      <c r="H72" s="2">
        <v>66</v>
      </c>
      <c r="I72" s="7">
        <f t="shared" si="9"/>
        <v>0.10312499999999999</v>
      </c>
      <c r="J72" s="7">
        <f t="shared" si="7"/>
        <v>-0.35865296318320233</v>
      </c>
      <c r="K72" s="7">
        <f t="shared" si="8"/>
        <v>1.79032843736682</v>
      </c>
      <c r="L72" s="7">
        <f>(Objekte!$L$9-Bilddaten!$K72)/(Objekte!$J$9-Bilddaten!$J72)</f>
        <v>-2.9417165862538854</v>
      </c>
      <c r="M72" s="7">
        <f t="shared" ref="M72:M135" si="11">$K72-$L72*$J72</f>
        <v>0.73527306686168958</v>
      </c>
      <c r="N72" s="7">
        <f>($M72-Objekte!$I$47)/(Objekte!$H$47-Bilddaten!$L72)</f>
        <v>0.13167401828864342</v>
      </c>
      <c r="O72" s="7">
        <f t="shared" ref="O72:O135" si="12">$L72*$N72+$M72</f>
        <v>0.34792542328328979</v>
      </c>
      <c r="P72" s="7">
        <f t="shared" ref="P72:P135" si="13">IF($H71&lt;$B$3,SQRT(($N72-$N71)^2+($O72-$O71)^2)*100,0)</f>
        <v>0.32135101383170001</v>
      </c>
      <c r="Q72" s="5">
        <f t="shared" si="10"/>
        <v>0.32135101383170001</v>
      </c>
    </row>
    <row r="73" spans="8:17" x14ac:dyDescent="0.2">
      <c r="H73" s="2">
        <v>67</v>
      </c>
      <c r="I73" s="7">
        <f t="shared" si="9"/>
        <v>0.1046875</v>
      </c>
      <c r="J73" s="7">
        <f t="shared" si="7"/>
        <v>-0.35849162671758755</v>
      </c>
      <c r="K73" s="7">
        <f t="shared" si="8"/>
        <v>1.7905132164505879</v>
      </c>
      <c r="L73" s="7">
        <f>(Objekte!$L$9-Bilddaten!$K73)/(Objekte!$J$9-Bilddaten!$J73)</f>
        <v>-2.922768917509857</v>
      </c>
      <c r="M73" s="7">
        <f t="shared" si="11"/>
        <v>0.74272503269287671</v>
      </c>
      <c r="N73" s="7">
        <f>($M73-Objekte!$I$47)/(Objekte!$H$47-Bilddaten!$L73)</f>
        <v>0.13470038608133561</v>
      </c>
      <c r="O73" s="7">
        <f t="shared" si="12"/>
        <v>0.34902693107777161</v>
      </c>
      <c r="P73" s="7">
        <f t="shared" si="13"/>
        <v>0.32205933363200023</v>
      </c>
      <c r="Q73" s="5">
        <f t="shared" si="10"/>
        <v>0.32205933363200023</v>
      </c>
    </row>
    <row r="74" spans="8:17" x14ac:dyDescent="0.2">
      <c r="H74" s="2">
        <v>68</v>
      </c>
      <c r="I74" s="7">
        <f t="shared" si="9"/>
        <v>0.10625</v>
      </c>
      <c r="J74" s="7">
        <f t="shared" si="7"/>
        <v>-0.35833029025197277</v>
      </c>
      <c r="K74" s="7">
        <f t="shared" si="8"/>
        <v>1.7906979955343558</v>
      </c>
      <c r="L74" s="7">
        <f>(Objekte!$L$9-Bilddaten!$K74)/(Objekte!$J$9-Bilddaten!$J74)</f>
        <v>-2.9039961231172158</v>
      </c>
      <c r="M74" s="7">
        <f t="shared" si="11"/>
        <v>0.75010822184716019</v>
      </c>
      <c r="N74" s="7">
        <f>($M74-Objekte!$I$47)/(Objekte!$H$47-Bilddaten!$L74)</f>
        <v>0.13773343193396612</v>
      </c>
      <c r="O74" s="7">
        <f t="shared" si="12"/>
        <v>0.35013086948729366</v>
      </c>
      <c r="P74" s="7">
        <f t="shared" si="13"/>
        <v>0.32276999792696337</v>
      </c>
      <c r="Q74" s="5">
        <f t="shared" si="10"/>
        <v>0.32276999792696337</v>
      </c>
    </row>
    <row r="75" spans="8:17" x14ac:dyDescent="0.2">
      <c r="H75" s="2">
        <v>69</v>
      </c>
      <c r="I75" s="7">
        <f t="shared" si="9"/>
        <v>0.10781250000000001</v>
      </c>
      <c r="J75" s="7">
        <f t="shared" si="7"/>
        <v>-0.35816895378635805</v>
      </c>
      <c r="K75" s="7">
        <f t="shared" si="8"/>
        <v>1.790882774618124</v>
      </c>
      <c r="L75" s="7">
        <f>(Objekte!$L$9-Bilddaten!$K75)/(Objekte!$J$9-Bilddaten!$J75)</f>
        <v>-2.8853957932360381</v>
      </c>
      <c r="M75" s="7">
        <f t="shared" si="11"/>
        <v>0.75742358209521354</v>
      </c>
      <c r="N75" s="7">
        <f>($M75-Objekte!$I$47)/(Objekte!$H$47-Bilddaten!$L75)</f>
        <v>0.1407731779749144</v>
      </c>
      <c r="O75" s="7">
        <f t="shared" si="12"/>
        <v>0.35123724656592742</v>
      </c>
      <c r="P75" s="7">
        <f t="shared" si="13"/>
        <v>0.32348301707488331</v>
      </c>
      <c r="Q75" s="5">
        <f t="shared" si="10"/>
        <v>0.32348301707488331</v>
      </c>
    </row>
    <row r="76" spans="8:17" x14ac:dyDescent="0.2">
      <c r="H76" s="2">
        <v>70</v>
      </c>
      <c r="I76" s="7">
        <f t="shared" si="9"/>
        <v>0.109375</v>
      </c>
      <c r="J76" s="7">
        <f t="shared" si="7"/>
        <v>-0.35800761732074327</v>
      </c>
      <c r="K76" s="7">
        <f t="shared" si="8"/>
        <v>1.7910675537018919</v>
      </c>
      <c r="L76" s="7">
        <f>(Objekte!$L$9-Bilddaten!$K76)/(Objekte!$J$9-Bilddaten!$J76)</f>
        <v>-2.8669655621020489</v>
      </c>
      <c r="M76" s="7">
        <f t="shared" si="11"/>
        <v>0.76467204387311183</v>
      </c>
      <c r="N76" s="7">
        <f>($M76-Objekte!$I$47)/(Objekte!$H$47-Bilddaten!$L76)</f>
        <v>0.14381964643043316</v>
      </c>
      <c r="O76" s="7">
        <f t="shared" si="12"/>
        <v>0.35234607040336713</v>
      </c>
      <c r="P76" s="7">
        <f t="shared" si="13"/>
        <v>0.32419840149120682</v>
      </c>
      <c r="Q76" s="5">
        <f t="shared" si="10"/>
        <v>0.32419840149120682</v>
      </c>
    </row>
    <row r="77" spans="8:17" x14ac:dyDescent="0.2">
      <c r="H77" s="2">
        <v>71</v>
      </c>
      <c r="I77" s="7">
        <f t="shared" si="9"/>
        <v>0.11093749999999999</v>
      </c>
      <c r="J77" s="7">
        <f t="shared" si="7"/>
        <v>-0.35784628085512848</v>
      </c>
      <c r="K77" s="7">
        <f t="shared" si="8"/>
        <v>1.7912523327856598</v>
      </c>
      <c r="L77" s="7">
        <f>(Objekte!$L$9-Bilddaten!$K77)/(Objekte!$J$9-Bilddaten!$J77)</f>
        <v>-2.848703107023526</v>
      </c>
      <c r="M77" s="7">
        <f t="shared" si="11"/>
        <v>0.7718545206768419</v>
      </c>
      <c r="N77" s="7">
        <f>($M77-Objekte!$I$47)/(Objekte!$H$47-Bilddaten!$L77)</f>
        <v>0.1468728596251917</v>
      </c>
      <c r="O77" s="7">
        <f t="shared" si="12"/>
        <v>0.35345734912512811</v>
      </c>
      <c r="P77" s="7">
        <f t="shared" si="13"/>
        <v>0.32491616164922255</v>
      </c>
      <c r="Q77" s="5">
        <f t="shared" si="10"/>
        <v>0.32491616164922255</v>
      </c>
    </row>
    <row r="78" spans="8:17" x14ac:dyDescent="0.2">
      <c r="H78" s="2">
        <v>72</v>
      </c>
      <c r="I78" s="7">
        <f t="shared" si="9"/>
        <v>0.1125</v>
      </c>
      <c r="J78" s="7">
        <f t="shared" si="7"/>
        <v>-0.3576849443895137</v>
      </c>
      <c r="K78" s="7">
        <f t="shared" si="8"/>
        <v>1.7914371118694277</v>
      </c>
      <c r="L78" s="7">
        <f>(Objekte!$L$9-Bilddaten!$K78)/(Objekte!$J$9-Bilddaten!$J78)</f>
        <v>-2.8306061474054913</v>
      </c>
      <c r="M78" s="7">
        <f t="shared" si="11"/>
        <v>0.77897190944607897</v>
      </c>
      <c r="N78" s="7">
        <f>($M78-Objekte!$I$47)/(Objekte!$H$47-Bilddaten!$L78)</f>
        <v>0.14993283998282025</v>
      </c>
      <c r="O78" s="7">
        <f t="shared" si="12"/>
        <v>0.35457109089274413</v>
      </c>
      <c r="P78" s="7">
        <f t="shared" si="13"/>
        <v>0.32563630808011962</v>
      </c>
      <c r="Q78" s="5">
        <f t="shared" si="10"/>
        <v>0.32563630808011962</v>
      </c>
    </row>
    <row r="79" spans="8:17" x14ac:dyDescent="0.2">
      <c r="H79" s="2">
        <v>73</v>
      </c>
      <c r="I79" s="7">
        <f t="shared" si="9"/>
        <v>0.1140625</v>
      </c>
      <c r="J79" s="7">
        <f t="shared" si="7"/>
        <v>-0.35752360792389892</v>
      </c>
      <c r="K79" s="7">
        <f t="shared" si="8"/>
        <v>1.7916218909531958</v>
      </c>
      <c r="L79" s="7">
        <f>(Objekte!$L$9-Bilddaten!$K79)/(Objekte!$J$9-Bilddaten!$J79)</f>
        <v>-2.8126724438002966</v>
      </c>
      <c r="M79" s="7">
        <f t="shared" si="11"/>
        <v>0.78602509093758388</v>
      </c>
      <c r="N79" s="7">
        <f>($M79-Objekte!$I$47)/(Objekte!$H$47-Bilddaten!$L79)</f>
        <v>0.15299961002646001</v>
      </c>
      <c r="O79" s="7">
        <f t="shared" si="12"/>
        <v>0.35568730390396824</v>
      </c>
      <c r="P79" s="7">
        <f t="shared" si="13"/>
        <v>0.32635885137364024</v>
      </c>
      <c r="Q79" s="5">
        <f t="shared" si="10"/>
        <v>0.32635885137364024</v>
      </c>
    </row>
    <row r="80" spans="8:17" x14ac:dyDescent="0.2">
      <c r="H80" s="2">
        <v>74</v>
      </c>
      <c r="I80" s="7">
        <f t="shared" si="9"/>
        <v>0.11562500000000001</v>
      </c>
      <c r="J80" s="7">
        <f t="shared" si="7"/>
        <v>-0.3573622714582842</v>
      </c>
      <c r="K80" s="7">
        <f t="shared" si="8"/>
        <v>1.7918066700369637</v>
      </c>
      <c r="L80" s="7">
        <f>(Objekte!$L$9-Bilddaten!$K80)/(Objekte!$J$9-Bilddaten!$J80)</f>
        <v>-2.7948997969838274</v>
      </c>
      <c r="M80" s="7">
        <f t="shared" si="11"/>
        <v>0.79301493008852575</v>
      </c>
      <c r="N80" s="7">
        <f>($M80-Objekte!$I$47)/(Objekte!$H$47-Bilddaten!$L80)</f>
        <v>0.15607319237931092</v>
      </c>
      <c r="O80" s="7">
        <f t="shared" si="12"/>
        <v>0.35680599639297184</v>
      </c>
      <c r="P80" s="7">
        <f t="shared" si="13"/>
        <v>0.32708380217781446</v>
      </c>
      <c r="Q80" s="5">
        <f t="shared" si="10"/>
        <v>0.32708380217781446</v>
      </c>
    </row>
    <row r="81" spans="8:17" x14ac:dyDescent="0.2">
      <c r="H81" s="2">
        <v>75</v>
      </c>
      <c r="I81" s="7">
        <f t="shared" si="9"/>
        <v>0.1171875</v>
      </c>
      <c r="J81" s="7">
        <f t="shared" si="7"/>
        <v>-0.35720093499266942</v>
      </c>
      <c r="K81" s="7">
        <f t="shared" si="8"/>
        <v>1.7919914491207316</v>
      </c>
      <c r="L81" s="7">
        <f>(Objekte!$L$9-Bilddaten!$K81)/(Objekte!$J$9-Bilddaten!$J81)</f>
        <v>-2.7772860470563958</v>
      </c>
      <c r="M81" s="7">
        <f t="shared" si="11"/>
        <v>0.79994227637009219</v>
      </c>
      <c r="N81" s="7">
        <f>($M81-Objekte!$I$47)/(Objekte!$H$47-Bilddaten!$L81)</f>
        <v>0.15915360976519746</v>
      </c>
      <c r="O81" s="7">
        <f t="shared" si="12"/>
        <v>0.35792717663055074</v>
      </c>
      <c r="P81" s="7">
        <f t="shared" si="13"/>
        <v>0.32781117120088488</v>
      </c>
      <c r="Q81" s="5">
        <f t="shared" si="10"/>
        <v>0.32781117120088488</v>
      </c>
    </row>
    <row r="82" spans="8:17" x14ac:dyDescent="0.2">
      <c r="H82" s="2">
        <v>76</v>
      </c>
      <c r="I82" s="7">
        <f t="shared" si="9"/>
        <v>0.11874999999999999</v>
      </c>
      <c r="J82" s="7">
        <f t="shared" si="7"/>
        <v>-0.35703959852705464</v>
      </c>
      <c r="K82" s="7">
        <f t="shared" si="8"/>
        <v>1.7921762282044995</v>
      </c>
      <c r="L82" s="7">
        <f>(Objekte!$L$9-Bilddaten!$K82)/(Objekte!$J$9-Bilddaten!$J82)</f>
        <v>-2.759829072567753</v>
      </c>
      <c r="M82" s="7">
        <f t="shared" si="11"/>
        <v>0.80680796413161548</v>
      </c>
      <c r="N82" s="7">
        <f>($M82-Objekte!$I$47)/(Objekte!$H$47-Bilddaten!$L82)</f>
        <v>0.16224088500911965</v>
      </c>
      <c r="O82" s="7">
        <f t="shared" si="12"/>
        <v>0.35905085292432531</v>
      </c>
      <c r="P82" s="7">
        <f t="shared" si="13"/>
        <v>0.32854096920971337</v>
      </c>
      <c r="Q82" s="5">
        <f t="shared" si="10"/>
        <v>0.32854096920971337</v>
      </c>
    </row>
    <row r="83" spans="8:17" x14ac:dyDescent="0.2">
      <c r="H83" s="2">
        <v>77</v>
      </c>
      <c r="I83" s="7">
        <f t="shared" si="9"/>
        <v>0.1203125</v>
      </c>
      <c r="J83" s="7">
        <f t="shared" si="7"/>
        <v>-0.35687826206143985</v>
      </c>
      <c r="K83" s="7">
        <f t="shared" si="8"/>
        <v>1.7923610072882676</v>
      </c>
      <c r="L83" s="7">
        <f>(Objekte!$L$9-Bilddaten!$K83)/(Objekte!$J$9-Bilddaten!$J83)</f>
        <v>-2.742526789665277</v>
      </c>
      <c r="M83" s="7">
        <f t="shared" si="11"/>
        <v>0.81361281293558363</v>
      </c>
      <c r="N83" s="7">
        <f>($M83-Objekte!$I$47)/(Objekte!$H$47-Bilddaten!$L83)</f>
        <v>0.16533504103782223</v>
      </c>
      <c r="O83" s="7">
        <f t="shared" si="12"/>
        <v>0.36017703361894821</v>
      </c>
      <c r="P83" s="7">
        <f t="shared" si="13"/>
        <v>0.32927320703175711</v>
      </c>
      <c r="Q83" s="5">
        <f t="shared" si="10"/>
        <v>0.32927320703175711</v>
      </c>
    </row>
    <row r="84" spans="8:17" x14ac:dyDescent="0.2">
      <c r="H84" s="2">
        <v>78</v>
      </c>
      <c r="I84" s="7">
        <f t="shared" si="9"/>
        <v>0.121875</v>
      </c>
      <c r="J84" s="7">
        <f t="shared" si="7"/>
        <v>-0.35671692559582513</v>
      </c>
      <c r="K84" s="7">
        <f t="shared" si="8"/>
        <v>1.7925457863720355</v>
      </c>
      <c r="L84" s="7">
        <f>(Objekte!$L$9-Bilddaten!$K84)/(Objekte!$J$9-Bilddaten!$J84)</f>
        <v>-2.7253771512647704</v>
      </c>
      <c r="M84" s="7">
        <f t="shared" si="11"/>
        <v>0.82035762788375854</v>
      </c>
      <c r="N84" s="7">
        <f>($M84-Objekte!$I$47)/(Objekte!$H$47-Bilddaten!$L84)</f>
        <v>0.16843610088035585</v>
      </c>
      <c r="O84" s="7">
        <f t="shared" si="12"/>
        <v>0.36130572709630882</v>
      </c>
      <c r="P84" s="7">
        <f t="shared" si="13"/>
        <v>0.33000789555419729</v>
      </c>
      <c r="Q84" s="5">
        <f t="shared" si="10"/>
        <v>0.33000789555419729</v>
      </c>
    </row>
    <row r="85" spans="8:17" x14ac:dyDescent="0.2">
      <c r="H85" s="2">
        <v>79</v>
      </c>
      <c r="I85" s="7">
        <f t="shared" si="9"/>
        <v>0.12343750000000001</v>
      </c>
      <c r="J85" s="7">
        <f t="shared" si="7"/>
        <v>-0.35655558913021035</v>
      </c>
      <c r="K85" s="7">
        <f t="shared" si="8"/>
        <v>1.7927305654558034</v>
      </c>
      <c r="L85" s="7">
        <f>(Objekte!$L$9-Bilddaten!$K85)/(Objekte!$J$9-Bilddaten!$J85)</f>
        <v>-2.7083781462430214</v>
      </c>
      <c r="M85" s="7">
        <f t="shared" si="11"/>
        <v>0.82704319993473596</v>
      </c>
      <c r="N85" s="7">
        <f>($M85-Objekte!$I$47)/(Objekte!$H$47-Bilddaten!$L85)</f>
        <v>0.17154408766865875</v>
      </c>
      <c r="O85" s="7">
        <f t="shared" si="12"/>
        <v>0.36243694177574365</v>
      </c>
      <c r="P85" s="7">
        <f t="shared" si="13"/>
        <v>0.33074504572607344</v>
      </c>
      <c r="Q85" s="5">
        <f t="shared" si="10"/>
        <v>0.33074504572607344</v>
      </c>
    </row>
    <row r="86" spans="8:17" x14ac:dyDescent="0.2">
      <c r="H86" s="2">
        <v>80</v>
      </c>
      <c r="I86" s="7">
        <f t="shared" si="9"/>
        <v>0.125</v>
      </c>
      <c r="J86" s="7">
        <f t="shared" si="7"/>
        <v>-0.35639425266459557</v>
      </c>
      <c r="K86" s="7">
        <f t="shared" si="8"/>
        <v>1.7929153445395714</v>
      </c>
      <c r="L86" s="7">
        <f>(Objekte!$L$9-Bilddaten!$K86)/(Objekte!$J$9-Bilddaten!$J86)</f>
        <v>-2.6915277986516486</v>
      </c>
      <c r="M86" s="7">
        <f t="shared" si="11"/>
        <v>0.83367030621313298</v>
      </c>
      <c r="N86" s="7">
        <f>($M86-Objekte!$I$47)/(Objekte!$H$47-Bilddaten!$L86)</f>
        <v>0.17465902463812225</v>
      </c>
      <c r="O86" s="7">
        <f t="shared" si="12"/>
        <v>0.36357068611424376</v>
      </c>
      <c r="P86" s="7">
        <f t="shared" si="13"/>
        <v>0.33148466855665387</v>
      </c>
      <c r="Q86" s="5">
        <f t="shared" si="10"/>
        <v>0.33148466855665387</v>
      </c>
    </row>
    <row r="87" spans="8:17" x14ac:dyDescent="0.2">
      <c r="H87" s="2">
        <v>81</v>
      </c>
      <c r="I87" s="7">
        <f t="shared" si="9"/>
        <v>0.12656249999999999</v>
      </c>
      <c r="J87" s="7">
        <f t="shared" si="7"/>
        <v>-0.35623291619898079</v>
      </c>
      <c r="K87" s="7">
        <f t="shared" si="8"/>
        <v>1.7931001236233395</v>
      </c>
      <c r="L87" s="7">
        <f>(Objekte!$L$9-Bilddaten!$K87)/(Objekte!$J$9-Bilddaten!$J87)</f>
        <v>-2.6748241669514057</v>
      </c>
      <c r="M87" s="7">
        <f t="shared" si="11"/>
        <v>0.84023971031073075</v>
      </c>
      <c r="N87" s="7">
        <f>($M87-Objekte!$I$47)/(Objekte!$H$47-Bilddaten!$L87)</f>
        <v>0.17778093512817561</v>
      </c>
      <c r="O87" s="7">
        <f t="shared" si="12"/>
        <v>0.36470696860666652</v>
      </c>
      <c r="P87" s="7">
        <f t="shared" si="13"/>
        <v>0.33222677511741455</v>
      </c>
      <c r="Q87" s="5">
        <f t="shared" si="10"/>
        <v>0.33222677511741455</v>
      </c>
    </row>
    <row r="88" spans="8:17" x14ac:dyDescent="0.2">
      <c r="H88" s="2">
        <v>82</v>
      </c>
      <c r="I88" s="7">
        <f t="shared" si="9"/>
        <v>0.12812499999999999</v>
      </c>
      <c r="J88" s="7">
        <f t="shared" si="7"/>
        <v>-0.35607157973336601</v>
      </c>
      <c r="K88" s="7">
        <f t="shared" si="8"/>
        <v>1.7932849027071074</v>
      </c>
      <c r="L88" s="7">
        <f>(Objekte!$L$9-Bilddaten!$K88)/(Objekte!$J$9-Bilddaten!$J88)</f>
        <v>-2.6582653432664562</v>
      </c>
      <c r="M88" s="7">
        <f t="shared" si="11"/>
        <v>0.84675216257976182</v>
      </c>
      <c r="N88" s="7">
        <f>($M88-Objekte!$I$47)/(Objekte!$H$47-Bilddaten!$L88)</f>
        <v>0.18090984258286316</v>
      </c>
      <c r="O88" s="7">
        <f t="shared" si="12"/>
        <v>0.3658457977859465</v>
      </c>
      <c r="P88" s="7">
        <f t="shared" si="13"/>
        <v>0.33297137654127063</v>
      </c>
      <c r="Q88" s="5">
        <f t="shared" si="10"/>
        <v>0.33297137654127063</v>
      </c>
    </row>
    <row r="89" spans="8:17" x14ac:dyDescent="0.2">
      <c r="H89" s="2">
        <v>83</v>
      </c>
      <c r="I89" s="7">
        <f t="shared" si="9"/>
        <v>0.12968750000000001</v>
      </c>
      <c r="J89" s="7">
        <f t="shared" si="7"/>
        <v>-0.35591024326775128</v>
      </c>
      <c r="K89" s="7">
        <f t="shared" si="8"/>
        <v>1.7934696817908753</v>
      </c>
      <c r="L89" s="7">
        <f>(Objekte!$L$9-Bilddaten!$K89)/(Objekte!$J$9-Bilddaten!$J89)</f>
        <v>-2.6418494526578979</v>
      </c>
      <c r="M89" s="7">
        <f t="shared" si="11"/>
        <v>0.85320840041862722</v>
      </c>
      <c r="N89" s="7">
        <f>($M89-Objekte!$I$47)/(Objekte!$H$47-Bilddaten!$L89)</f>
        <v>0.1840457705514377</v>
      </c>
      <c r="O89" s="7">
        <f t="shared" si="12"/>
        <v>0.36698718222331045</v>
      </c>
      <c r="P89" s="7">
        <f t="shared" si="13"/>
        <v>0.33371848402425408</v>
      </c>
      <c r="Q89" s="5">
        <f t="shared" si="10"/>
        <v>0.33371848402425408</v>
      </c>
    </row>
    <row r="90" spans="8:17" x14ac:dyDescent="0.2">
      <c r="H90" s="2">
        <v>84</v>
      </c>
      <c r="I90" s="7">
        <f t="shared" si="9"/>
        <v>0.13125000000000001</v>
      </c>
      <c r="J90" s="7">
        <f t="shared" si="7"/>
        <v>-0.3557489068021365</v>
      </c>
      <c r="K90" s="7">
        <f t="shared" si="8"/>
        <v>1.7936544608746432</v>
      </c>
      <c r="L90" s="7">
        <f>(Objekte!$L$9-Bilddaten!$K90)/(Objekte!$J$9-Bilddaten!$J90)</f>
        <v>-2.6255746524160606</v>
      </c>
      <c r="M90" s="7">
        <f t="shared" si="11"/>
        <v>0.85960914855023007</v>
      </c>
      <c r="N90" s="7">
        <f>($M90-Objekte!$I$47)/(Objekte!$H$47-Bilddaten!$L90)</f>
        <v>0.18718874268894925</v>
      </c>
      <c r="O90" s="7">
        <f t="shared" si="12"/>
        <v>0.36813113052849272</v>
      </c>
      <c r="P90" s="7">
        <f t="shared" si="13"/>
        <v>0.33446810882509159</v>
      </c>
      <c r="Q90" s="5">
        <f t="shared" si="10"/>
        <v>0.33446810882509159</v>
      </c>
    </row>
    <row r="91" spans="8:17" x14ac:dyDescent="0.2">
      <c r="H91" s="2">
        <v>85</v>
      </c>
      <c r="I91" s="7">
        <f t="shared" si="9"/>
        <v>0.1328125</v>
      </c>
      <c r="J91" s="7">
        <f t="shared" si="7"/>
        <v>-0.35558757033652172</v>
      </c>
      <c r="K91" s="7">
        <f t="shared" si="8"/>
        <v>1.7938392399584113</v>
      </c>
      <c r="L91" s="7">
        <f>(Objekte!$L$9-Bilddaten!$K91)/(Objekte!$J$9-Bilddaten!$J91)</f>
        <v>-2.6094391313709742</v>
      </c>
      <c r="M91" s="7">
        <f t="shared" si="11"/>
        <v>0.86595511929316293</v>
      </c>
      <c r="N91" s="7">
        <f>($M91-Objekte!$I$47)/(Objekte!$H$47-Bilddaten!$L91)</f>
        <v>0.19033878275683827</v>
      </c>
      <c r="O91" s="7">
        <f t="shared" si="12"/>
        <v>0.36927765134995033</v>
      </c>
      <c r="P91" s="7">
        <f t="shared" si="13"/>
        <v>0.33522026226560492</v>
      </c>
      <c r="Q91" s="5">
        <f t="shared" si="10"/>
        <v>0.33522026226560492</v>
      </c>
    </row>
    <row r="92" spans="8:17" x14ac:dyDescent="0.2">
      <c r="H92" s="2">
        <v>86</v>
      </c>
      <c r="I92" s="7">
        <f t="shared" si="9"/>
        <v>0.13437499999999999</v>
      </c>
      <c r="J92" s="7">
        <f t="shared" si="7"/>
        <v>-0.35542623387090694</v>
      </c>
      <c r="K92" s="7">
        <f t="shared" si="8"/>
        <v>1.7940240190421792</v>
      </c>
      <c r="L92" s="7">
        <f>(Objekte!$L$9-Bilddaten!$K92)/(Objekte!$J$9-Bilddaten!$J92)</f>
        <v>-2.593441109220465</v>
      </c>
      <c r="M92" s="7">
        <f t="shared" si="11"/>
        <v>0.87224701282596195</v>
      </c>
      <c r="N92" s="7">
        <f>($M92-Objekte!$I$47)/(Objekte!$H$47-Bilddaten!$L92)</f>
        <v>0.19349591462353227</v>
      </c>
      <c r="O92" s="7">
        <f t="shared" si="12"/>
        <v>0.37042675337508002</v>
      </c>
      <c r="P92" s="7">
        <f t="shared" si="13"/>
        <v>0.33597495573110664</v>
      </c>
      <c r="Q92" s="5">
        <f t="shared" si="10"/>
        <v>0.33597495573110664</v>
      </c>
    </row>
    <row r="93" spans="8:17" x14ac:dyDescent="0.2">
      <c r="H93" s="2">
        <v>87</v>
      </c>
      <c r="I93" s="7">
        <f t="shared" si="9"/>
        <v>0.13593749999999999</v>
      </c>
      <c r="J93" s="7">
        <f t="shared" si="7"/>
        <v>-0.35526489740529221</v>
      </c>
      <c r="K93" s="7">
        <f t="shared" si="8"/>
        <v>1.7942087981259471</v>
      </c>
      <c r="L93" s="7">
        <f>(Objekte!$L$9-Bilddaten!$K93)/(Objekte!$J$9-Bilddaten!$J93)</f>
        <v>-2.5775788358753169</v>
      </c>
      <c r="M93" s="7">
        <f t="shared" si="11"/>
        <v>0.8784855174446502</v>
      </c>
      <c r="N93" s="7">
        <f>($M93-Objekte!$I$47)/(Objekte!$H$47-Bilddaten!$L93)</f>
        <v>0.19666016226505409</v>
      </c>
      <c r="O93" s="7">
        <f t="shared" si="12"/>
        <v>0.37157844533044115</v>
      </c>
      <c r="P93" s="7">
        <f t="shared" si="13"/>
        <v>0.33673220067169002</v>
      </c>
      <c r="Q93" s="5">
        <f t="shared" si="10"/>
        <v>0.33673220067169002</v>
      </c>
    </row>
    <row r="94" spans="8:17" x14ac:dyDescent="0.2">
      <c r="H94" s="2">
        <v>88</v>
      </c>
      <c r="I94" s="7">
        <f t="shared" si="9"/>
        <v>0.13750000000000001</v>
      </c>
      <c r="J94" s="7">
        <f t="shared" si="7"/>
        <v>-0.35510356093967743</v>
      </c>
      <c r="K94" s="7">
        <f t="shared" si="8"/>
        <v>1.794393577209715</v>
      </c>
      <c r="L94" s="7">
        <f>(Objekte!$L$9-Bilddaten!$K94)/(Objekte!$J$9-Bilddaten!$J94)</f>
        <v>-2.5618505908210687</v>
      </c>
      <c r="M94" s="7">
        <f t="shared" si="11"/>
        <v>0.88467130981373709</v>
      </c>
      <c r="N94" s="7">
        <f>($M94-Objekte!$I$47)/(Objekte!$H$47-Bilddaten!$L94)</f>
        <v>0.19983154976562773</v>
      </c>
      <c r="O94" s="7">
        <f t="shared" si="12"/>
        <v>0.37273273598197387</v>
      </c>
      <c r="P94" s="7">
        <f t="shared" si="13"/>
        <v>0.33749200860184114</v>
      </c>
      <c r="Q94" s="5">
        <f t="shared" si="10"/>
        <v>0.33749200860184114</v>
      </c>
    </row>
    <row r="95" spans="8:17" x14ac:dyDescent="0.2">
      <c r="H95" s="2">
        <v>89</v>
      </c>
      <c r="I95" s="7">
        <f t="shared" si="9"/>
        <v>0.13906250000000001</v>
      </c>
      <c r="J95" s="7">
        <f t="shared" si="7"/>
        <v>-0.35494222447406265</v>
      </c>
      <c r="K95" s="7">
        <f t="shared" si="8"/>
        <v>1.7945783562934832</v>
      </c>
      <c r="L95" s="7">
        <f>(Objekte!$L$9-Bilddaten!$K95)/(Objekte!$J$9-Bilddaten!$J95)</f>
        <v>-2.5462546824959222</v>
      </c>
      <c r="M95" s="7">
        <f t="shared" si="11"/>
        <v>0.89080505521088238</v>
      </c>
      <c r="N95" s="7">
        <f>($M95-Objekte!$I$47)/(Objekte!$H$47-Bilddaten!$L95)</f>
        <v>0.20301010131828703</v>
      </c>
      <c r="O95" s="7">
        <f t="shared" si="12"/>
        <v>0.37388963413522247</v>
      </c>
      <c r="P95" s="7">
        <f t="shared" si="13"/>
        <v>0.33825439110088312</v>
      </c>
      <c r="Q95" s="5">
        <f t="shared" si="10"/>
        <v>0.33825439110088312</v>
      </c>
    </row>
    <row r="96" spans="8:17" x14ac:dyDescent="0.2">
      <c r="H96" s="2">
        <v>90</v>
      </c>
      <c r="I96" s="7">
        <f t="shared" si="9"/>
        <v>0.140625</v>
      </c>
      <c r="J96" s="7">
        <f t="shared" si="7"/>
        <v>-0.35478088800844787</v>
      </c>
      <c r="K96" s="7">
        <f t="shared" si="8"/>
        <v>1.7947631353772511</v>
      </c>
      <c r="L96" s="7">
        <f>(Objekte!$L$9-Bilddaten!$K96)/(Objekte!$J$9-Bilddaten!$J96)</f>
        <v>-2.5307894476842892</v>
      </c>
      <c r="M96" s="7">
        <f t="shared" si="11"/>
        <v>0.89688740776540965</v>
      </c>
      <c r="N96" s="7">
        <f>($M96-Objekte!$I$47)/(Objekte!$H$47-Bilddaten!$L96)</f>
        <v>0.20619584122548867</v>
      </c>
      <c r="O96" s="7">
        <f t="shared" si="12"/>
        <v>0.37504914863555783</v>
      </c>
      <c r="P96" s="7">
        <f t="shared" si="13"/>
        <v>0.33901935981334558</v>
      </c>
      <c r="Q96" s="5">
        <f t="shared" si="10"/>
        <v>0.33901935981334558</v>
      </c>
    </row>
    <row r="97" spans="8:17" x14ac:dyDescent="0.2">
      <c r="H97" s="2">
        <v>91</v>
      </c>
      <c r="I97" s="7">
        <f t="shared" si="9"/>
        <v>0.14218749999999999</v>
      </c>
      <c r="J97" s="7">
        <f t="shared" si="7"/>
        <v>-0.35461955154283309</v>
      </c>
      <c r="K97" s="7">
        <f t="shared" si="8"/>
        <v>1.794947914461019</v>
      </c>
      <c r="L97" s="7">
        <f>(Objekte!$L$9-Bilddaten!$K97)/(Objekte!$J$9-Bilddaten!$J97)</f>
        <v>-2.5154532509254728</v>
      </c>
      <c r="M97" s="7">
        <f t="shared" si="11"/>
        <v>0.90291901069086622</v>
      </c>
      <c r="N97" s="7">
        <f>($M97-Objekte!$I$47)/(Objekte!$H$47-Bilddaten!$L97)</f>
        <v>0.20938879389973841</v>
      </c>
      <c r="O97" s="7">
        <f t="shared" si="12"/>
        <v>0.37621128836840545</v>
      </c>
      <c r="P97" s="7">
        <f t="shared" si="13"/>
        <v>0.33978692645041098</v>
      </c>
      <c r="Q97" s="5">
        <f t="shared" si="10"/>
        <v>0.33978692645041098</v>
      </c>
    </row>
    <row r="98" spans="8:17" x14ac:dyDescent="0.2">
      <c r="H98" s="2">
        <v>92</v>
      </c>
      <c r="I98" s="7">
        <f t="shared" si="9"/>
        <v>0.14374999999999999</v>
      </c>
      <c r="J98" s="7">
        <f t="shared" si="7"/>
        <v>-0.35445821507721836</v>
      </c>
      <c r="K98" s="7">
        <f t="shared" si="8"/>
        <v>1.7951326935447869</v>
      </c>
      <c r="L98" s="7">
        <f>(Objekte!$L$9-Bilddaten!$K98)/(Objekte!$J$9-Bilddaten!$J98)</f>
        <v>-2.5002444839371507</v>
      </c>
      <c r="M98" s="7">
        <f t="shared" si="11"/>
        <v>0.90890049651176352</v>
      </c>
      <c r="N98" s="7">
        <f>($M98-Objekte!$I$47)/(Objekte!$H$47-Bilddaten!$L98)</f>
        <v>0.2125889838642093</v>
      </c>
      <c r="O98" s="7">
        <f t="shared" si="12"/>
        <v>0.37737606225947029</v>
      </c>
      <c r="P98" s="7">
        <f t="shared" si="13"/>
        <v>0.34055710278904017</v>
      </c>
      <c r="Q98" s="5">
        <f t="shared" si="10"/>
        <v>0.34055710278904017</v>
      </c>
    </row>
    <row r="99" spans="8:17" x14ac:dyDescent="0.2">
      <c r="H99" s="2">
        <v>93</v>
      </c>
      <c r="I99" s="7">
        <f t="shared" si="9"/>
        <v>0.14531250000000001</v>
      </c>
      <c r="J99" s="7">
        <f t="shared" si="7"/>
        <v>-0.35429687861160358</v>
      </c>
      <c r="K99" s="7">
        <f t="shared" si="8"/>
        <v>1.795317472628555</v>
      </c>
      <c r="L99" s="7">
        <f>(Objekte!$L$9-Bilddaten!$K99)/(Objekte!$J$9-Bilddaten!$J99)</f>
        <v>-2.4851615650531191</v>
      </c>
      <c r="M99" s="7">
        <f t="shared" si="11"/>
        <v>0.91483248728470723</v>
      </c>
      <c r="N99" s="7">
        <f>($M99-Objekte!$I$47)/(Objekte!$H$47-Bilddaten!$L99)</f>
        <v>0.21579643575337415</v>
      </c>
      <c r="O99" s="7">
        <f t="shared" si="12"/>
        <v>0.37854347927496701</v>
      </c>
      <c r="P99" s="7">
        <f t="shared" si="13"/>
        <v>0.3413299006735046</v>
      </c>
      <c r="Q99" s="5">
        <f t="shared" si="10"/>
        <v>0.3413299006735046</v>
      </c>
    </row>
    <row r="100" spans="8:17" x14ac:dyDescent="0.2">
      <c r="H100" s="2">
        <v>94</v>
      </c>
      <c r="I100" s="7">
        <f t="shared" si="9"/>
        <v>0.14687500000000001</v>
      </c>
      <c r="J100" s="7">
        <f t="shared" si="7"/>
        <v>-0.3541355421459888</v>
      </c>
      <c r="K100" s="7">
        <f t="shared" si="8"/>
        <v>1.7955022517123229</v>
      </c>
      <c r="L100" s="7">
        <f>(Objekte!$L$9-Bilddaten!$K100)/(Objekte!$J$9-Bilddaten!$J100)</f>
        <v>-2.4702029386749991</v>
      </c>
      <c r="M100" s="7">
        <f t="shared" si="11"/>
        <v>0.92071559481403742</v>
      </c>
      <c r="N100" s="7">
        <f>($M100-Objekte!$I$47)/(Objekte!$H$47-Bilddaten!$L100)</f>
        <v>0.21901117431362935</v>
      </c>
      <c r="O100" s="7">
        <f t="shared" si="12"/>
        <v>0.37971354842184768</v>
      </c>
      <c r="P100" s="7">
        <f t="shared" si="13"/>
        <v>0.34210533201447946</v>
      </c>
      <c r="Q100" s="5">
        <f t="shared" si="10"/>
        <v>0.34210533201447946</v>
      </c>
    </row>
    <row r="101" spans="8:17" x14ac:dyDescent="0.2">
      <c r="H101" s="2">
        <v>95</v>
      </c>
      <c r="I101" s="7">
        <f t="shared" si="9"/>
        <v>0.1484375</v>
      </c>
      <c r="J101" s="7">
        <f t="shared" si="7"/>
        <v>-0.35397420568037402</v>
      </c>
      <c r="K101" s="7">
        <f t="shared" si="8"/>
        <v>1.7956870307960908</v>
      </c>
      <c r="L101" s="7">
        <f>(Objekte!$L$9-Bilddaten!$K101)/(Objekte!$J$9-Bilddaten!$J101)</f>
        <v>-2.4553670747373602</v>
      </c>
      <c r="M101" s="7">
        <f t="shared" si="11"/>
        <v>0.92655042086219019</v>
      </c>
      <c r="N101" s="7">
        <f>($M101-Objekte!$I$47)/(Objekte!$H$47-Bilddaten!$L101)</f>
        <v>0.22223322440394042</v>
      </c>
      <c r="O101" s="7">
        <f t="shared" si="12"/>
        <v>0.38088627874803571</v>
      </c>
      <c r="P101" s="7">
        <f t="shared" si="13"/>
        <v>0.34288340879130691</v>
      </c>
      <c r="Q101" s="5">
        <f t="shared" si="10"/>
        <v>0.34288340879130691</v>
      </c>
    </row>
    <row r="102" spans="8:17" x14ac:dyDescent="0.2">
      <c r="H102" s="2">
        <v>96</v>
      </c>
      <c r="I102" s="7">
        <f t="shared" si="9"/>
        <v>0.15</v>
      </c>
      <c r="J102" s="7">
        <f t="shared" si="7"/>
        <v>-0.3538128692147593</v>
      </c>
      <c r="K102" s="7">
        <f t="shared" si="8"/>
        <v>1.7958718098798587</v>
      </c>
      <c r="L102" s="7">
        <f>(Objekte!$L$9-Bilddaten!$K102)/(Objekte!$J$9-Bilddaten!$J102)</f>
        <v>-2.4406524681860278</v>
      </c>
      <c r="M102" s="7">
        <f t="shared" si="11"/>
        <v>0.93233755735487622</v>
      </c>
      <c r="N102" s="7">
        <f>($M102-Objekte!$I$47)/(Objekte!$H$47-Bilddaten!$L102)</f>
        <v>0.22546261099647735</v>
      </c>
      <c r="O102" s="7">
        <f t="shared" si="12"/>
        <v>0.38206167934265756</v>
      </c>
      <c r="P102" s="7">
        <f t="shared" si="13"/>
        <v>0.34366414305095483</v>
      </c>
      <c r="Q102" s="5">
        <f t="shared" si="10"/>
        <v>0.34366414305095483</v>
      </c>
    </row>
    <row r="103" spans="8:17" x14ac:dyDescent="0.2">
      <c r="H103" s="2">
        <v>97</v>
      </c>
      <c r="I103" s="7">
        <f t="shared" si="9"/>
        <v>0.15156249999999999</v>
      </c>
      <c r="J103" s="7">
        <f t="shared" si="7"/>
        <v>-0.35365153274914451</v>
      </c>
      <c r="K103" s="7">
        <f t="shared" si="8"/>
        <v>1.7960565889636266</v>
      </c>
      <c r="L103" s="7">
        <f>(Objekte!$L$9-Bilddaten!$K103)/(Objekte!$J$9-Bilddaten!$J103)</f>
        <v>-2.4260576384690857</v>
      </c>
      <c r="M103" s="7">
        <f t="shared" si="11"/>
        <v>0.93807758658126461</v>
      </c>
      <c r="N103" s="7">
        <f>($M103-Objekte!$I$47)/(Objekte!$H$47-Bilddaten!$L103)</f>
        <v>0.22869935917726375</v>
      </c>
      <c r="O103" s="7">
        <f t="shared" si="12"/>
        <v>0.38323975933627885</v>
      </c>
      <c r="P103" s="7">
        <f t="shared" si="13"/>
        <v>0.34444754690946494</v>
      </c>
      <c r="Q103" s="5">
        <f t="shared" si="10"/>
        <v>0.34444754690946494</v>
      </c>
    </row>
    <row r="104" spans="8:17" x14ac:dyDescent="0.2">
      <c r="H104" s="2">
        <v>98</v>
      </c>
      <c r="I104" s="7">
        <f t="shared" si="9"/>
        <v>0.15312500000000001</v>
      </c>
      <c r="J104" s="7">
        <f t="shared" si="7"/>
        <v>-0.35349019628352973</v>
      </c>
      <c r="K104" s="7">
        <f t="shared" si="8"/>
        <v>1.7962413680473948</v>
      </c>
      <c r="L104" s="7">
        <f>(Objekte!$L$9-Bilddaten!$K104)/(Objekte!$J$9-Bilddaten!$J104)</f>
        <v>-2.4115811290402922</v>
      </c>
      <c r="M104" s="7">
        <f t="shared" si="11"/>
        <v>0.94377108138928567</v>
      </c>
      <c r="N104" s="7">
        <f>($M104-Objekte!$I$47)/(Objekte!$H$47-Bilddaten!$L104)</f>
        <v>0.23194349414682269</v>
      </c>
      <c r="O104" s="7">
        <f t="shared" si="12"/>
        <v>0.38442052790114056</v>
      </c>
      <c r="P104" s="7">
        <f t="shared" si="13"/>
        <v>0.34523363255165029</v>
      </c>
      <c r="Q104" s="5">
        <f t="shared" si="10"/>
        <v>0.34523363255165029</v>
      </c>
    </row>
    <row r="105" spans="8:17" x14ac:dyDescent="0.2">
      <c r="H105" s="2">
        <v>99</v>
      </c>
      <c r="I105" s="7">
        <f t="shared" si="9"/>
        <v>0.15468750000000001</v>
      </c>
      <c r="J105" s="7">
        <f t="shared" si="7"/>
        <v>-0.35332885981791495</v>
      </c>
      <c r="K105" s="7">
        <f t="shared" si="8"/>
        <v>1.7964261471311627</v>
      </c>
      <c r="L105" s="7">
        <f>(Objekte!$L$9-Bilddaten!$K105)/(Objekte!$J$9-Bilddaten!$J105)</f>
        <v>-2.3972215068745184</v>
      </c>
      <c r="M105" s="7">
        <f t="shared" si="11"/>
        <v>0.94941860537620515</v>
      </c>
      <c r="N105" s="7">
        <f>($M105-Objekte!$I$47)/(Objekte!$H$47-Bilddaten!$L105)</f>
        <v>0.23519504122082932</v>
      </c>
      <c r="O105" s="7">
        <f t="shared" si="12"/>
        <v>0.38560399425139424</v>
      </c>
      <c r="P105" s="7">
        <f t="shared" si="13"/>
        <v>0.346022412231691</v>
      </c>
      <c r="Q105" s="5">
        <f t="shared" si="10"/>
        <v>0.346022412231691</v>
      </c>
    </row>
    <row r="106" spans="8:17" x14ac:dyDescent="0.2">
      <c r="H106" s="2">
        <v>100</v>
      </c>
      <c r="I106" s="7">
        <f t="shared" si="9"/>
        <v>0.15625</v>
      </c>
      <c r="J106" s="7">
        <f t="shared" si="7"/>
        <v>-0.35316752335230017</v>
      </c>
      <c r="K106" s="7">
        <f t="shared" si="8"/>
        <v>1.7966109262149306</v>
      </c>
      <c r="L106" s="7">
        <f>(Objekte!$L$9-Bilddaten!$K106)/(Objekte!$J$9-Bilddaten!$J106)</f>
        <v>-2.3829773619948362</v>
      </c>
      <c r="M106" s="7">
        <f t="shared" si="11"/>
        <v>0.95502071307461656</v>
      </c>
      <c r="N106" s="7">
        <f>($M106-Objekte!$I$47)/(Objekte!$H$47-Bilddaten!$L106)</f>
        <v>0.2384540258307756</v>
      </c>
      <c r="O106" s="7">
        <f t="shared" si="12"/>
        <v>0.38679016764334639</v>
      </c>
      <c r="P106" s="7">
        <f t="shared" si="13"/>
        <v>0.34681389827459308</v>
      </c>
      <c r="Q106" s="5">
        <f t="shared" si="10"/>
        <v>0.34681389827459308</v>
      </c>
    </row>
    <row r="107" spans="8:17" x14ac:dyDescent="0.2">
      <c r="H107" s="2">
        <v>101</v>
      </c>
      <c r="I107" s="7">
        <f t="shared" si="9"/>
        <v>0.15781249999999999</v>
      </c>
      <c r="J107" s="7">
        <f t="shared" si="7"/>
        <v>-0.35300618688668545</v>
      </c>
      <c r="K107" s="7">
        <f t="shared" si="8"/>
        <v>1.7967957052986985</v>
      </c>
      <c r="L107" s="7">
        <f>(Objekte!$L$9-Bilddaten!$K107)/(Objekte!$J$9-Bilddaten!$J107)</f>
        <v>-2.368847307011027</v>
      </c>
      <c r="M107" s="7">
        <f t="shared" si="11"/>
        <v>0.96057795013394232</v>
      </c>
      <c r="N107" s="7">
        <f>($M107-Objekte!$I$47)/(Objekte!$H$47-Bilddaten!$L107)</f>
        <v>0.24172047352462833</v>
      </c>
      <c r="O107" s="7">
        <f t="shared" si="12"/>
        <v>0.38797905737569627</v>
      </c>
      <c r="P107" s="7">
        <f t="shared" si="13"/>
        <v>0.34760810307532791</v>
      </c>
      <c r="Q107" s="5">
        <f t="shared" si="10"/>
        <v>0.34760810307532791</v>
      </c>
    </row>
    <row r="108" spans="8:17" x14ac:dyDescent="0.2">
      <c r="H108" s="2">
        <v>102</v>
      </c>
      <c r="I108" s="7">
        <f t="shared" si="9"/>
        <v>0.15937499999999999</v>
      </c>
      <c r="J108" s="7">
        <f t="shared" si="7"/>
        <v>-0.35284485042107067</v>
      </c>
      <c r="K108" s="7">
        <f t="shared" si="8"/>
        <v>1.7969804843824666</v>
      </c>
      <c r="L108" s="7">
        <f>(Objekte!$L$9-Bilddaten!$K108)/(Objekte!$J$9-Bilddaten!$J108)</f>
        <v>-2.354829976669087</v>
      </c>
      <c r="M108" s="7">
        <f t="shared" si="11"/>
        <v>0.96609085349760926</v>
      </c>
      <c r="N108" s="7">
        <f>($M108-Objekte!$I$47)/(Objekte!$H$47-Bilddaten!$L108)</f>
        <v>0.2449944099675013</v>
      </c>
      <c r="O108" s="7">
        <f t="shared" si="12"/>
        <v>0.38917067278978146</v>
      </c>
      <c r="P108" s="7">
        <f t="shared" si="13"/>
        <v>0.34840503910042842</v>
      </c>
      <c r="Q108" s="5">
        <f t="shared" si="10"/>
        <v>0.34840503910042842</v>
      </c>
    </row>
    <row r="109" spans="8:17" x14ac:dyDescent="0.2">
      <c r="H109" s="2">
        <v>103</v>
      </c>
      <c r="I109" s="7">
        <f t="shared" si="9"/>
        <v>0.16093750000000001</v>
      </c>
      <c r="J109" s="7">
        <f t="shared" si="7"/>
        <v>-0.35268351395545589</v>
      </c>
      <c r="K109" s="7">
        <f t="shared" si="8"/>
        <v>1.7971652634662345</v>
      </c>
      <c r="L109" s="7">
        <f>(Objekte!$L$9-Bilddaten!$K109)/(Objekte!$J$9-Bilddaten!$J109)</f>
        <v>-2.3409240274115324</v>
      </c>
      <c r="M109" s="7">
        <f t="shared" si="11"/>
        <v>0.9715599515759773</v>
      </c>
      <c r="N109" s="7">
        <f>($M109-Objekte!$I$47)/(Objekte!$H$47-Bilddaten!$L109)</f>
        <v>0.24827586094231879</v>
      </c>
      <c r="O109" s="7">
        <f t="shared" si="12"/>
        <v>0.39036502326981881</v>
      </c>
      <c r="P109" s="7">
        <f t="shared" si="13"/>
        <v>0.34920471888701837</v>
      </c>
      <c r="Q109" s="5">
        <f t="shared" si="10"/>
        <v>0.34920471888701837</v>
      </c>
    </row>
    <row r="110" spans="8:17" x14ac:dyDescent="0.2">
      <c r="H110" s="2">
        <v>104</v>
      </c>
      <c r="I110" s="7">
        <f t="shared" si="9"/>
        <v>0.16250000000000001</v>
      </c>
      <c r="J110" s="7">
        <f t="shared" si="7"/>
        <v>-0.3525221774898411</v>
      </c>
      <c r="K110" s="7">
        <f t="shared" si="8"/>
        <v>1.7973500425500024</v>
      </c>
      <c r="L110" s="7">
        <f>(Objekte!$L$9-Bilddaten!$K110)/(Objekte!$J$9-Bilddaten!$J110)</f>
        <v>-2.3271281369480632</v>
      </c>
      <c r="M110" s="7">
        <f t="shared" si="11"/>
        <v>0.97698576441519402</v>
      </c>
      <c r="N110" s="7">
        <f>($M110-Objekte!$I$47)/(Objekte!$H$47-Bilddaten!$L110)</f>
        <v>0.2515648523505023</v>
      </c>
      <c r="O110" s="7">
        <f t="shared" si="12"/>
        <v>0.39156211824315501</v>
      </c>
      <c r="P110" s="7">
        <f t="shared" si="13"/>
        <v>0.35000715504531782</v>
      </c>
      <c r="Q110" s="5">
        <f t="shared" si="10"/>
        <v>0.35000715504531782</v>
      </c>
    </row>
    <row r="111" spans="8:17" x14ac:dyDescent="0.2">
      <c r="H111" s="2">
        <v>105</v>
      </c>
      <c r="I111" s="7">
        <f t="shared" si="9"/>
        <v>0.1640625</v>
      </c>
      <c r="J111" s="7">
        <f t="shared" si="7"/>
        <v>-0.35236084102422638</v>
      </c>
      <c r="K111" s="7">
        <f t="shared" si="8"/>
        <v>1.7975348216337703</v>
      </c>
      <c r="L111" s="7">
        <f>(Objekte!$L$9-Bilddaten!$K111)/(Objekte!$J$9-Bilddaten!$J111)</f>
        <v>-2.313441003836449</v>
      </c>
      <c r="M111" s="7">
        <f t="shared" si="11"/>
        <v>0.98236880386202863</v>
      </c>
      <c r="N111" s="7">
        <f>($M111-Objekte!$I$47)/(Objekte!$H$47-Bilddaten!$L111)</f>
        <v>0.25486141021264613</v>
      </c>
      <c r="O111" s="7">
        <f t="shared" si="12"/>
        <v>0.39276196718051148</v>
      </c>
      <c r="P111" s="7">
        <f t="shared" si="13"/>
        <v>0.3508123602574143</v>
      </c>
      <c r="Q111" s="5">
        <f t="shared" si="10"/>
        <v>0.3508123602574143</v>
      </c>
    </row>
    <row r="112" spans="8:17" x14ac:dyDescent="0.2">
      <c r="H112" s="2">
        <v>106</v>
      </c>
      <c r="I112" s="7">
        <f t="shared" si="9"/>
        <v>0.16562499999999999</v>
      </c>
      <c r="J112" s="7">
        <f t="shared" si="7"/>
        <v>-0.3521995045586116</v>
      </c>
      <c r="K112" s="7">
        <f t="shared" si="8"/>
        <v>1.7977196007175384</v>
      </c>
      <c r="L112" s="7">
        <f>(Objekte!$L$9-Bilddaten!$K112)/(Objekte!$J$9-Bilddaten!$J112)</f>
        <v>-2.2998613470732421</v>
      </c>
      <c r="M112" s="7">
        <f t="shared" si="11"/>
        <v>0.98770957372484147</v>
      </c>
      <c r="N112" s="7">
        <f>($M112-Objekte!$I$47)/(Objekte!$H$47-Bilddaten!$L112)</f>
        <v>0.25816556066920837</v>
      </c>
      <c r="O112" s="7">
        <f t="shared" si="12"/>
        <v>0.3939645795962371</v>
      </c>
      <c r="P112" s="7">
        <f t="shared" si="13"/>
        <v>0.3516203472789628</v>
      </c>
      <c r="Q112" s="5">
        <f t="shared" si="10"/>
        <v>0.3516203472789628</v>
      </c>
    </row>
    <row r="113" spans="8:17" x14ac:dyDescent="0.2">
      <c r="H113" s="2">
        <v>107</v>
      </c>
      <c r="I113" s="7">
        <f t="shared" si="9"/>
        <v>0.16718749999999999</v>
      </c>
      <c r="J113" s="7">
        <f t="shared" si="7"/>
        <v>-0.35203816809299682</v>
      </c>
      <c r="K113" s="7">
        <f t="shared" si="8"/>
        <v>1.7979043798013064</v>
      </c>
      <c r="L113" s="7">
        <f>(Objekte!$L$9-Bilddaten!$K113)/(Objekte!$J$9-Bilddaten!$J113)</f>
        <v>-2.2863879056941512</v>
      </c>
      <c r="M113" s="7">
        <f t="shared" si="11"/>
        <v>0.99300856993075381</v>
      </c>
      <c r="N113" s="7">
        <f>($M113-Objekte!$I$47)/(Objekte!$H$47-Bilddaten!$L113)</f>
        <v>0.26147732998119283</v>
      </c>
      <c r="O113" s="7">
        <f t="shared" si="12"/>
        <v>0.39516996504855584</v>
      </c>
      <c r="P113" s="7">
        <f t="shared" si="13"/>
        <v>0.35243112893817519</v>
      </c>
      <c r="Q113" s="5">
        <f t="shared" si="10"/>
        <v>0.35243112893817519</v>
      </c>
    </row>
    <row r="114" spans="8:17" x14ac:dyDescent="0.2">
      <c r="H114" s="2">
        <v>108</v>
      </c>
      <c r="I114" s="7">
        <f t="shared" si="9"/>
        <v>0.16875000000000001</v>
      </c>
      <c r="J114" s="7">
        <f t="shared" si="7"/>
        <v>-0.35187683162738204</v>
      </c>
      <c r="K114" s="7">
        <f t="shared" si="8"/>
        <v>1.7980891588850743</v>
      </c>
      <c r="L114" s="7">
        <f>(Objekte!$L$9-Bilddaten!$K114)/(Objekte!$J$9-Bilddaten!$J114)</f>
        <v>-2.2730194383836779</v>
      </c>
      <c r="M114" s="7">
        <f t="shared" si="11"/>
        <v>0.99826628067917433</v>
      </c>
      <c r="N114" s="7">
        <f>($M114-Objekte!$I$47)/(Objekte!$H$47-Bilddaten!$L114)</f>
        <v>0.26479674453085539</v>
      </c>
      <c r="O114" s="7">
        <f t="shared" si="12"/>
        <v>0.39637813313982317</v>
      </c>
      <c r="P114" s="7">
        <f t="shared" si="13"/>
        <v>0.35324471813840397</v>
      </c>
      <c r="Q114" s="5">
        <f t="shared" si="10"/>
        <v>0.35324471813840397</v>
      </c>
    </row>
    <row r="115" spans="8:17" x14ac:dyDescent="0.2">
      <c r="H115" s="2">
        <v>109</v>
      </c>
      <c r="I115" s="7">
        <f t="shared" si="9"/>
        <v>0.17031250000000001</v>
      </c>
      <c r="J115" s="7">
        <f t="shared" si="7"/>
        <v>-0.35171549516176726</v>
      </c>
      <c r="K115" s="7">
        <f t="shared" si="8"/>
        <v>1.7982739379688422</v>
      </c>
      <c r="L115" s="7">
        <f>(Objekte!$L$9-Bilddaten!$K115)/(Objekte!$J$9-Bilddaten!$J115)</f>
        <v>-2.2597547230939066</v>
      </c>
      <c r="M115" s="7">
        <f t="shared" si="11"/>
        <v>1.0034831865917266</v>
      </c>
      <c r="N115" s="7">
        <f>($M115-Objekte!$I$47)/(Objekte!$H$47-Bilddaten!$L115)</f>
        <v>0.26812383082239855</v>
      </c>
      <c r="O115" s="7">
        <f t="shared" si="12"/>
        <v>0.39758909351677996</v>
      </c>
      <c r="P115" s="7">
        <f t="shared" si="13"/>
        <v>0.35406112785695226</v>
      </c>
      <c r="Q115" s="5">
        <f t="shared" si="10"/>
        <v>0.35406112785695226</v>
      </c>
    </row>
    <row r="116" spans="8:17" x14ac:dyDescent="0.2">
      <c r="H116" s="2">
        <v>110</v>
      </c>
      <c r="I116" s="7">
        <f t="shared" si="9"/>
        <v>0.171875</v>
      </c>
      <c r="J116" s="7">
        <f t="shared" si="7"/>
        <v>-0.35155415869615253</v>
      </c>
      <c r="K116" s="7">
        <f t="shared" si="8"/>
        <v>1.7984587170526103</v>
      </c>
      <c r="L116" s="7">
        <f>(Objekte!$L$9-Bilddaten!$K116)/(Objekte!$J$9-Bilddaten!$J116)</f>
        <v>-2.2465925566721054</v>
      </c>
      <c r="M116" s="7">
        <f t="shared" si="11"/>
        <v>1.00865976085871</v>
      </c>
      <c r="N116" s="7">
        <f>($M116-Objekte!$I$47)/(Objekte!$H$47-Bilddaten!$L116)</f>
        <v>0.27145861548267847</v>
      </c>
      <c r="O116" s="7">
        <f t="shared" si="12"/>
        <v>0.39880285587080944</v>
      </c>
      <c r="P116" s="7">
        <f t="shared" si="13"/>
        <v>0.35488037114635479</v>
      </c>
      <c r="Q116" s="5">
        <f t="shared" si="10"/>
        <v>0.35488037114635479</v>
      </c>
    </row>
    <row r="117" spans="8:17" x14ac:dyDescent="0.2">
      <c r="H117" s="2">
        <v>111</v>
      </c>
      <c r="I117" s="7">
        <f t="shared" si="9"/>
        <v>0.17343749999999999</v>
      </c>
      <c r="J117" s="7">
        <f t="shared" si="7"/>
        <v>-0.35139282223053775</v>
      </c>
      <c r="K117" s="7">
        <f t="shared" si="8"/>
        <v>1.7986434961363782</v>
      </c>
      <c r="L117" s="7">
        <f>(Objekte!$L$9-Bilddaten!$K117)/(Objekte!$J$9-Bilddaten!$J117)</f>
        <v>-2.2335317544969473</v>
      </c>
      <c r="M117" s="7">
        <f t="shared" si="11"/>
        <v>1.0137964693821713</v>
      </c>
      <c r="N117" s="7">
        <f>($M117-Objekte!$I$47)/(Objekte!$H$47-Bilddaten!$L117)</f>
        <v>0.2748011252619133</v>
      </c>
      <c r="O117" s="7">
        <f t="shared" si="12"/>
        <v>0.40001942993819462</v>
      </c>
      <c r="P117" s="7">
        <f t="shared" si="13"/>
        <v>0.35570246113450826</v>
      </c>
      <c r="Q117" s="5">
        <f t="shared" si="10"/>
        <v>0.35570246113450826</v>
      </c>
    </row>
    <row r="118" spans="8:17" x14ac:dyDescent="0.2">
      <c r="H118" s="2">
        <v>112</v>
      </c>
      <c r="I118" s="7">
        <f t="shared" si="9"/>
        <v>0.17499999999999999</v>
      </c>
      <c r="J118" s="7">
        <f t="shared" si="7"/>
        <v>-0.35123148576492297</v>
      </c>
      <c r="K118" s="7">
        <f t="shared" si="8"/>
        <v>1.7988282752201461</v>
      </c>
      <c r="L118" s="7">
        <f>(Objekte!$L$9-Bilddaten!$K118)/(Objekte!$J$9-Bilddaten!$J118)</f>
        <v>-2.2205711501230794</v>
      </c>
      <c r="M118" s="7">
        <f t="shared" si="11"/>
        <v>1.0188937709156931</v>
      </c>
      <c r="N118" s="7">
        <f>($M118-Objekte!$I$47)/(Objekte!$H$47-Bilddaten!$L118)</f>
        <v>0.27815138703440229</v>
      </c>
      <c r="O118" s="7">
        <f t="shared" si="12"/>
        <v>0.40123882550038059</v>
      </c>
      <c r="P118" s="7">
        <f t="shared" si="13"/>
        <v>0.35652741102585467</v>
      </c>
      <c r="Q118" s="5">
        <f t="shared" si="10"/>
        <v>0.35652741102585467</v>
      </c>
    </row>
    <row r="119" spans="8:17" x14ac:dyDescent="0.2">
      <c r="H119" s="2">
        <v>113</v>
      </c>
      <c r="I119" s="7">
        <f t="shared" si="9"/>
        <v>0.17656250000000001</v>
      </c>
      <c r="J119" s="7">
        <f t="shared" si="7"/>
        <v>-0.35107014929930819</v>
      </c>
      <c r="K119" s="7">
        <f t="shared" si="8"/>
        <v>1.799013054303914</v>
      </c>
      <c r="L119" s="7">
        <f>(Objekte!$L$9-Bilddaten!$K119)/(Objekte!$J$9-Bilddaten!$J119)</f>
        <v>-2.2077095949338674</v>
      </c>
      <c r="M119" s="7">
        <f t="shared" si="11"/>
        <v>1.023952117200966</v>
      </c>
      <c r="N119" s="7">
        <f>($M119-Objekte!$I$47)/(Objekte!$H$47-Bilddaten!$L119)</f>
        <v>0.28150942779924271</v>
      </c>
      <c r="O119" s="7">
        <f t="shared" si="12"/>
        <v>0.40246105238423513</v>
      </c>
      <c r="P119" s="7">
        <f t="shared" si="13"/>
        <v>0.35735523410112247</v>
      </c>
      <c r="Q119" s="5">
        <f t="shared" si="10"/>
        <v>0.35735523410112247</v>
      </c>
    </row>
    <row r="120" spans="8:17" x14ac:dyDescent="0.2">
      <c r="H120" s="2">
        <v>114</v>
      </c>
      <c r="I120" s="7">
        <f t="shared" si="9"/>
        <v>0.17812500000000001</v>
      </c>
      <c r="J120" s="7">
        <f t="shared" si="7"/>
        <v>-0.35090881283369346</v>
      </c>
      <c r="K120" s="7">
        <f t="shared" si="8"/>
        <v>1.7991978333876821</v>
      </c>
      <c r="L120" s="7">
        <f>(Objekte!$L$9-Bilddaten!$K120)/(Objekte!$J$9-Bilddaten!$J120)</f>
        <v>-2.1949459578020525</v>
      </c>
      <c r="M120" s="7">
        <f t="shared" si="11"/>
        <v>1.0289719531012498</v>
      </c>
      <c r="N120" s="7">
        <f>($M120-Objekte!$I$47)/(Objekte!$H$47-Bilddaten!$L120)</f>
        <v>0.2848752746810575</v>
      </c>
      <c r="O120" s="7">
        <f t="shared" si="12"/>
        <v>0.40368612046231322</v>
      </c>
      <c r="P120" s="7">
        <f t="shared" si="13"/>
        <v>0.35818594371845924</v>
      </c>
      <c r="Q120" s="5">
        <f t="shared" si="10"/>
        <v>0.35818594371845924</v>
      </c>
    </row>
    <row r="121" spans="8:17" x14ac:dyDescent="0.2">
      <c r="H121" s="2">
        <v>115</v>
      </c>
      <c r="I121" s="7">
        <f t="shared" si="9"/>
        <v>0.1796875</v>
      </c>
      <c r="J121" s="7">
        <f t="shared" si="7"/>
        <v>-0.35074747636807868</v>
      </c>
      <c r="K121" s="7">
        <f t="shared" si="8"/>
        <v>1.79938261247145</v>
      </c>
      <c r="L121" s="7">
        <f>(Objekte!$L$9-Bilddaten!$K121)/(Objekte!$J$9-Bilddaten!$J121)</f>
        <v>-2.1822791247581494</v>
      </c>
      <c r="M121" s="7">
        <f t="shared" si="11"/>
        <v>1.0339537167317896</v>
      </c>
      <c r="N121" s="7">
        <f>($M121-Objekte!$I$47)/(Objekte!$H$47-Bilddaten!$L121)</f>
        <v>0.28824895493072172</v>
      </c>
      <c r="O121" s="7">
        <f t="shared" si="12"/>
        <v>0.40491403965312289</v>
      </c>
      <c r="P121" s="7">
        <f t="shared" si="13"/>
        <v>0.35901955331336938</v>
      </c>
      <c r="Q121" s="5">
        <f t="shared" si="10"/>
        <v>0.35901955331336938</v>
      </c>
    </row>
    <row r="122" spans="8:17" x14ac:dyDescent="0.2">
      <c r="H122" s="2">
        <v>116</v>
      </c>
      <c r="I122" s="7">
        <f t="shared" si="9"/>
        <v>0.18124999999999999</v>
      </c>
      <c r="J122" s="7">
        <f t="shared" si="7"/>
        <v>-0.3505861399024639</v>
      </c>
      <c r="K122" s="7">
        <f t="shared" si="8"/>
        <v>1.7995673915552179</v>
      </c>
      <c r="L122" s="7">
        <f>(Objekte!$L$9-Bilddaten!$K122)/(Objekte!$J$9-Bilddaten!$J122)</f>
        <v>-2.1697079986663321</v>
      </c>
      <c r="M122" s="7">
        <f t="shared" si="11"/>
        <v>1.0388978395872883</v>
      </c>
      <c r="N122" s="7">
        <f>($M122-Objekte!$I$47)/(Objekte!$H$47-Bilddaten!$L122)</f>
        <v>0.29163049592610335</v>
      </c>
      <c r="O122" s="7">
        <f t="shared" si="12"/>
        <v>0.40614481992139273</v>
      </c>
      <c r="P122" s="7">
        <f t="shared" si="13"/>
        <v>0.35985607640012052</v>
      </c>
      <c r="Q122" s="5">
        <f t="shared" si="10"/>
        <v>0.35985607640012052</v>
      </c>
    </row>
    <row r="123" spans="8:17" x14ac:dyDescent="0.2">
      <c r="H123" s="2">
        <v>117</v>
      </c>
      <c r="I123" s="7">
        <f t="shared" si="9"/>
        <v>0.18281249999999999</v>
      </c>
      <c r="J123" s="7">
        <f t="shared" si="7"/>
        <v>-0.35042480343684912</v>
      </c>
      <c r="K123" s="7">
        <f t="shared" si="8"/>
        <v>1.7997521706389858</v>
      </c>
      <c r="L123" s="7">
        <f>(Objekte!$L$9-Bilddaten!$K123)/(Objekte!$J$9-Bilddaten!$J123)</f>
        <v>-2.1572314989076644</v>
      </c>
      <c r="M123" s="7">
        <f t="shared" si="11"/>
        <v>1.0438047466664881</v>
      </c>
      <c r="N123" s="7">
        <f>($M123-Objekte!$I$47)/(Objekte!$H$47-Bilddaten!$L123)</f>
        <v>0.29501992517280007</v>
      </c>
      <c r="O123" s="7">
        <f t="shared" si="12"/>
        <v>0.4073784712783417</v>
      </c>
      <c r="P123" s="7">
        <f t="shared" si="13"/>
        <v>0.36069552657144394</v>
      </c>
      <c r="Q123" s="5">
        <f t="shared" si="10"/>
        <v>0.36069552657144394</v>
      </c>
    </row>
    <row r="124" spans="8:17" x14ac:dyDescent="0.2">
      <c r="H124" s="2">
        <v>118</v>
      </c>
      <c r="I124" s="7">
        <f t="shared" si="9"/>
        <v>0.18437500000000001</v>
      </c>
      <c r="J124" s="7">
        <f t="shared" si="7"/>
        <v>-0.35026346697123434</v>
      </c>
      <c r="K124" s="7">
        <f t="shared" si="8"/>
        <v>1.799936949722754</v>
      </c>
      <c r="L124" s="7">
        <f>(Objekte!$L$9-Bilddaten!$K124)/(Objekte!$J$9-Bilddaten!$J124)</f>
        <v>-2.1448485610704413</v>
      </c>
      <c r="M124" s="7">
        <f t="shared" si="11"/>
        <v>1.0486748565939581</v>
      </c>
      <c r="N124" s="7">
        <f>($M124-Objekte!$I$47)/(Objekte!$H$47-Bilddaten!$L124)</f>
        <v>0.29841727030488779</v>
      </c>
      <c r="O124" s="7">
        <f t="shared" si="12"/>
        <v>0.40861500378195059</v>
      </c>
      <c r="P124" s="7">
        <f t="shared" si="13"/>
        <v>0.36153791749969233</v>
      </c>
      <c r="Q124" s="5">
        <f t="shared" si="10"/>
        <v>0.36153791749969233</v>
      </c>
    </row>
    <row r="125" spans="8:17" x14ac:dyDescent="0.2">
      <c r="H125" s="2">
        <v>119</v>
      </c>
      <c r="I125" s="7">
        <f t="shared" si="9"/>
        <v>0.18593750000000001</v>
      </c>
      <c r="J125" s="7">
        <f t="shared" si="7"/>
        <v>-0.35010213050561961</v>
      </c>
      <c r="K125" s="7">
        <f t="shared" si="8"/>
        <v>1.8001217288065219</v>
      </c>
      <c r="L125" s="7">
        <f>(Objekte!$L$9-Bilddaten!$K125)/(Objekte!$J$9-Bilddaten!$J125)</f>
        <v>-2.1325581366474977</v>
      </c>
      <c r="M125" s="7">
        <f t="shared" si="11"/>
        <v>1.0535085817391385</v>
      </c>
      <c r="N125" s="7">
        <f>($M125-Objekte!$I$47)/(Objekte!$H$47-Bilddaten!$L125)</f>
        <v>0.30182255908566469</v>
      </c>
      <c r="O125" s="7">
        <f t="shared" si="12"/>
        <v>0.40985442753723411</v>
      </c>
      <c r="P125" s="7">
        <f t="shared" si="13"/>
        <v>0.36238326293643985</v>
      </c>
      <c r="Q125" s="5">
        <f t="shared" si="10"/>
        <v>0.36238326293643985</v>
      </c>
    </row>
    <row r="126" spans="8:17" x14ac:dyDescent="0.2">
      <c r="H126" s="2">
        <v>120</v>
      </c>
      <c r="I126" s="7">
        <f t="shared" si="9"/>
        <v>0.1875</v>
      </c>
      <c r="J126" s="7">
        <f t="shared" si="7"/>
        <v>-0.34994079404000483</v>
      </c>
      <c r="K126" s="7">
        <f t="shared" si="8"/>
        <v>1.8003065078902898</v>
      </c>
      <c r="L126" s="7">
        <f>(Objekte!$L$9-Bilddaten!$K126)/(Objekte!$J$9-Bilddaten!$J126)</f>
        <v>-2.1203591927402168</v>
      </c>
      <c r="M126" s="7">
        <f t="shared" si="11"/>
        <v>1.0583063283327547</v>
      </c>
      <c r="N126" s="7">
        <f>($M126-Objekte!$I$47)/(Objekte!$H$47-Bilddaten!$L126)</f>
        <v>0.30523581940841987</v>
      </c>
      <c r="O126" s="7">
        <f t="shared" si="12"/>
        <v>0.41109675269651902</v>
      </c>
      <c r="P126" s="7">
        <f t="shared" si="13"/>
        <v>0.36323157671500833</v>
      </c>
      <c r="Q126" s="5">
        <f t="shared" si="10"/>
        <v>0.36323157671500833</v>
      </c>
    </row>
    <row r="127" spans="8:17" x14ac:dyDescent="0.2">
      <c r="H127" s="2">
        <v>121</v>
      </c>
      <c r="I127" s="7">
        <f t="shared" si="9"/>
        <v>0.18906249999999999</v>
      </c>
      <c r="J127" s="7">
        <f t="shared" si="7"/>
        <v>-0.34977945757439005</v>
      </c>
      <c r="K127" s="7">
        <f t="shared" si="8"/>
        <v>1.8004912869740577</v>
      </c>
      <c r="L127" s="7">
        <f>(Objekte!$L$9-Bilddaten!$K127)/(Objekte!$J$9-Bilddaten!$J127)</f>
        <v>-2.1082507117691955</v>
      </c>
      <c r="M127" s="7">
        <f t="shared" si="11"/>
        <v>1.0630684965806068</v>
      </c>
      <c r="N127" s="7">
        <f>($M127-Objekte!$I$47)/(Objekte!$H$47-Bilddaten!$L127)</f>
        <v>0.30865707929718389</v>
      </c>
      <c r="O127" s="7">
        <f t="shared" si="12"/>
        <v>0.41234198945971778</v>
      </c>
      <c r="P127" s="7">
        <f t="shared" si="13"/>
        <v>0.3640828727485998</v>
      </c>
      <c r="Q127" s="5">
        <f t="shared" si="10"/>
        <v>0.3640828727485998</v>
      </c>
    </row>
    <row r="128" spans="8:17" x14ac:dyDescent="0.2">
      <c r="H128" s="2">
        <v>122</v>
      </c>
      <c r="I128" s="7">
        <f t="shared" si="9"/>
        <v>0.19062499999999999</v>
      </c>
      <c r="J128" s="7">
        <f t="shared" si="7"/>
        <v>-0.34961812110877533</v>
      </c>
      <c r="K128" s="7">
        <f t="shared" si="8"/>
        <v>1.8006760660578258</v>
      </c>
      <c r="L128" s="7">
        <f>(Objekte!$L$9-Bilddaten!$K128)/(Objekte!$J$9-Bilddaten!$J128)</f>
        <v>-2.0962316911912735</v>
      </c>
      <c r="M128" s="7">
        <f t="shared" si="11"/>
        <v>1.0677954807748622</v>
      </c>
      <c r="N128" s="7">
        <f>($M128-Objekte!$I$47)/(Objekte!$H$47-Bilddaten!$L128)</f>
        <v>0.31208636690750097</v>
      </c>
      <c r="O128" s="7">
        <f t="shared" si="12"/>
        <v>0.41359014807461114</v>
      </c>
      <c r="P128" s="7">
        <f t="shared" si="13"/>
        <v>0.36493716503264939</v>
      </c>
      <c r="Q128" s="5">
        <f t="shared" si="10"/>
        <v>0.36493716503264939</v>
      </c>
    </row>
    <row r="129" spans="8:17" x14ac:dyDescent="0.2">
      <c r="H129" s="2">
        <v>123</v>
      </c>
      <c r="I129" s="7">
        <f t="shared" si="9"/>
        <v>0.19218750000000001</v>
      </c>
      <c r="J129" s="7">
        <f t="shared" si="7"/>
        <v>-0.34945678464316055</v>
      </c>
      <c r="K129" s="7">
        <f t="shared" si="8"/>
        <v>1.8008608451415937</v>
      </c>
      <c r="L129" s="7">
        <f>(Objekte!$L$9-Bilddaten!$K129)/(Objekte!$J$9-Bilddaten!$J129)</f>
        <v>-2.0843011432228362</v>
      </c>
      <c r="M129" s="7">
        <f t="shared" si="11"/>
        <v>1.0724876694028778</v>
      </c>
      <c r="N129" s="7">
        <f>($M129-Objekte!$I$47)/(Objekte!$H$47-Bilddaten!$L129)</f>
        <v>0.31552371052719885</v>
      </c>
      <c r="O129" s="7">
        <f t="shared" si="12"/>
        <v>0.41484123883712598</v>
      </c>
      <c r="P129" s="7">
        <f t="shared" si="13"/>
        <v>0.36579446764443724</v>
      </c>
      <c r="Q129" s="5">
        <f t="shared" si="10"/>
        <v>0.36579446764443724</v>
      </c>
    </row>
    <row r="130" spans="8:17" x14ac:dyDescent="0.2">
      <c r="H130" s="2">
        <v>124</v>
      </c>
      <c r="I130" s="7">
        <f t="shared" si="9"/>
        <v>0.19375000000000001</v>
      </c>
      <c r="J130" s="7">
        <f t="shared" si="7"/>
        <v>-0.34929544817754576</v>
      </c>
      <c r="K130" s="7">
        <f t="shared" si="8"/>
        <v>1.8010456242253616</v>
      </c>
      <c r="L130" s="7">
        <f>(Objekte!$L$9-Bilddaten!$K130)/(Objekte!$J$9-Bilddaten!$J130)</f>
        <v>-2.0724580945691859</v>
      </c>
      <c r="M130" s="7">
        <f t="shared" si="11"/>
        <v>1.0771454452536353</v>
      </c>
      <c r="N130" s="7">
        <f>($M130-Objekte!$I$47)/(Objekte!$H$47-Bilddaten!$L130)</f>
        <v>0.31896913857716896</v>
      </c>
      <c r="O130" s="7">
        <f t="shared" si="12"/>
        <v>0.41609527209162112</v>
      </c>
      <c r="P130" s="7">
        <f t="shared" si="13"/>
        <v>0.36665479474432766</v>
      </c>
      <c r="Q130" s="5">
        <f t="shared" si="10"/>
        <v>0.36665479474432766</v>
      </c>
    </row>
    <row r="131" spans="8:17" x14ac:dyDescent="0.2">
      <c r="H131" s="2">
        <v>125</v>
      </c>
      <c r="I131" s="7">
        <f t="shared" si="9"/>
        <v>0.1953125</v>
      </c>
      <c r="J131" s="7">
        <f t="shared" si="7"/>
        <v>-0.34913411171193098</v>
      </c>
      <c r="K131" s="7">
        <f t="shared" si="8"/>
        <v>1.8012304033091295</v>
      </c>
      <c r="L131" s="7">
        <f>(Objekte!$L$9-Bilddaten!$K131)/(Objekte!$J$9-Bilddaten!$J131)</f>
        <v>-2.0607015861598623</v>
      </c>
      <c r="M131" s="7">
        <f t="shared" si="11"/>
        <v>1.0817691855218388</v>
      </c>
      <c r="N131" s="7">
        <f>($M131-Objekte!$I$47)/(Objekte!$H$47-Bilddaten!$L131)</f>
        <v>0.32242267961214882</v>
      </c>
      <c r="O131" s="7">
        <f t="shared" si="12"/>
        <v>0.41735225823117061</v>
      </c>
      <c r="P131" s="7">
        <f t="shared" si="13"/>
        <v>0.36751816057589987</v>
      </c>
      <c r="Q131" s="5">
        <f t="shared" si="10"/>
        <v>0.36751816057589987</v>
      </c>
    </row>
    <row r="132" spans="8:17" x14ac:dyDescent="0.2">
      <c r="H132" s="2">
        <v>126</v>
      </c>
      <c r="I132" s="7">
        <f t="shared" si="9"/>
        <v>0.19687499999999999</v>
      </c>
      <c r="J132" s="7">
        <f t="shared" si="7"/>
        <v>-0.3489727752463162</v>
      </c>
      <c r="K132" s="7">
        <f t="shared" si="8"/>
        <v>1.8014151823928977</v>
      </c>
      <c r="L132" s="7">
        <f>(Objekte!$L$9-Bilddaten!$K132)/(Objekte!$J$9-Bilddaten!$J132)</f>
        <v>-2.0490306728897325</v>
      </c>
      <c r="M132" s="7">
        <f t="shared" si="11"/>
        <v>1.0863592619097409</v>
      </c>
      <c r="N132" s="7">
        <f>($M132-Objekte!$I$47)/(Objekte!$H$47-Bilddaten!$L132)</f>
        <v>0.32588436232151163</v>
      </c>
      <c r="O132" s="7">
        <f t="shared" si="12"/>
        <v>0.41861220769785246</v>
      </c>
      <c r="P132" s="7">
        <f t="shared" si="13"/>
        <v>0.36838457946680286</v>
      </c>
      <c r="Q132" s="5">
        <f t="shared" si="10"/>
        <v>0.36838457946680286</v>
      </c>
    </row>
    <row r="133" spans="8:17" x14ac:dyDescent="0.2">
      <c r="H133" s="2">
        <v>127</v>
      </c>
      <c r="I133" s="7">
        <f t="shared" si="9"/>
        <v>0.19843749999999999</v>
      </c>
      <c r="J133" s="7">
        <f t="shared" si="7"/>
        <v>-0.34881143878070148</v>
      </c>
      <c r="K133" s="7">
        <f t="shared" si="8"/>
        <v>1.8015999614766656</v>
      </c>
      <c r="L133" s="7">
        <f>(Objekte!$L$9-Bilddaten!$K133)/(Objekte!$J$9-Bilddaten!$J133)</f>
        <v>-2.0374444233657414</v>
      </c>
      <c r="M133" s="7">
        <f t="shared" si="11"/>
        <v>1.0909160407267446</v>
      </c>
      <c r="N133" s="7">
        <f>($M133-Objekte!$I$47)/(Objekte!$H$47-Bilddaten!$L133)</f>
        <v>0.32935421553005512</v>
      </c>
      <c r="O133" s="7">
        <f t="shared" si="12"/>
        <v>0.41987513098303542</v>
      </c>
      <c r="P133" s="7">
        <f t="shared" si="13"/>
        <v>0.36925406582862191</v>
      </c>
      <c r="Q133" s="5">
        <f t="shared" si="10"/>
        <v>0.36925406582862191</v>
      </c>
    </row>
    <row r="134" spans="8:17" x14ac:dyDescent="0.2">
      <c r="H134" s="2">
        <v>128</v>
      </c>
      <c r="I134" s="7">
        <f t="shared" si="9"/>
        <v>0.2</v>
      </c>
      <c r="J134" s="7">
        <f t="shared" ref="J134:J197" si="14">$D$17+$D$22*$I134</f>
        <v>-0.3486501023150867</v>
      </c>
      <c r="K134" s="7">
        <f t="shared" ref="K134:K197" si="15">$E$17+$I134*$E$22</f>
        <v>1.8017847405604335</v>
      </c>
      <c r="L134" s="7">
        <f>(Objekte!$L$9-Bilddaten!$K134)/(Objekte!$J$9-Bilddaten!$J134)</f>
        <v>-2.025941919659096</v>
      </c>
      <c r="M134" s="7">
        <f t="shared" si="11"/>
        <v>1.0954398829868666</v>
      </c>
      <c r="N134" s="7">
        <f>($M134-Objekte!$I$47)/(Objekte!$H$47-Bilddaten!$L134)</f>
        <v>0.33283226819881251</v>
      </c>
      <c r="O134" s="7">
        <f t="shared" si="12"/>
        <v>0.42114103862767327</v>
      </c>
      <c r="P134" s="7">
        <f t="shared" si="13"/>
        <v>0.37012663415921548</v>
      </c>
      <c r="Q134" s="5">
        <f t="shared" si="10"/>
        <v>0.37012663415921548</v>
      </c>
    </row>
    <row r="135" spans="8:17" x14ac:dyDescent="0.2">
      <c r="H135" s="2">
        <v>129</v>
      </c>
      <c r="I135" s="7">
        <f t="shared" ref="I135:I198" si="16">$H135/$B$3</f>
        <v>0.20156250000000001</v>
      </c>
      <c r="J135" s="7">
        <f t="shared" si="14"/>
        <v>-0.34848876584947192</v>
      </c>
      <c r="K135" s="7">
        <f t="shared" si="15"/>
        <v>1.8019695196442014</v>
      </c>
      <c r="L135" s="7">
        <f>(Objekte!$L$9-Bilddaten!$K135)/(Objekte!$J$9-Bilddaten!$J135)</f>
        <v>-2.0145222570628745</v>
      </c>
      <c r="M135" s="7">
        <f t="shared" si="11"/>
        <v>1.0999311445040676</v>
      </c>
      <c r="N135" s="7">
        <f>($M135-Objekte!$I$47)/(Objekte!$H$47-Bilddaten!$L135)</f>
        <v>0.33631854942584849</v>
      </c>
      <c r="O135" s="7">
        <f t="shared" si="12"/>
        <v>0.42240994122259534</v>
      </c>
      <c r="P135" s="7">
        <f t="shared" si="13"/>
        <v>0.37100229904117132</v>
      </c>
      <c r="Q135" s="5">
        <f t="shared" ref="Q135:Q198" si="17">IF(AND($D$6&lt;$N135,$D$8&gt;$N135,$H135&lt;$B$3),$P135,0)</f>
        <v>0.37100229904117132</v>
      </c>
    </row>
    <row r="136" spans="8:17" x14ac:dyDescent="0.2">
      <c r="H136" s="2">
        <v>130</v>
      </c>
      <c r="I136" s="7">
        <f t="shared" si="16"/>
        <v>0.203125</v>
      </c>
      <c r="J136" s="7">
        <f t="shared" si="14"/>
        <v>-0.34832742938385713</v>
      </c>
      <c r="K136" s="7">
        <f t="shared" si="15"/>
        <v>1.8021542987279693</v>
      </c>
      <c r="L136" s="7">
        <f>(Objekte!$L$9-Bilddaten!$K136)/(Objekte!$J$9-Bilddaten!$J136)</f>
        <v>-2.0031845438548048</v>
      </c>
      <c r="M136" s="7">
        <f t="shared" ref="M136:M199" si="18">$K136-$L136*$J136</f>
        <v>1.1043901759855506</v>
      </c>
      <c r="N136" s="7">
        <f>($M136-Objekte!$I$47)/(Objekte!$H$47-Bilddaten!$L136)</f>
        <v>0.33981308844707525</v>
      </c>
      <c r="O136" s="7">
        <f t="shared" ref="O136:O199" si="19">$L136*$N136+$M136</f>
        <v>0.42368184940880371</v>
      </c>
      <c r="P136" s="7">
        <f t="shared" ref="P136:P199" si="20">IF($H135&lt;$B$3,SQRT(($N136-$N135)^2+($O136-$O135)^2)*100,0)</f>
        <v>0.37188107514392765</v>
      </c>
      <c r="Q136" s="5">
        <f t="shared" si="17"/>
        <v>0.37188107514392765</v>
      </c>
    </row>
    <row r="137" spans="8:17" x14ac:dyDescent="0.2">
      <c r="H137" s="2">
        <v>131</v>
      </c>
      <c r="I137" s="7">
        <f t="shared" si="16"/>
        <v>0.20468749999999999</v>
      </c>
      <c r="J137" s="7">
        <f t="shared" si="14"/>
        <v>-0.34816609291824241</v>
      </c>
      <c r="K137" s="7">
        <f t="shared" si="15"/>
        <v>1.8023390778117374</v>
      </c>
      <c r="L137" s="7">
        <f>(Objekte!$L$9-Bilddaten!$K137)/(Objekte!$J$9-Bilddaten!$J137)</f>
        <v>-1.9919279010651494</v>
      </c>
      <c r="M137" s="7">
        <f t="shared" si="18"/>
        <v>1.1088173231230489</v>
      </c>
      <c r="N137" s="7">
        <f>($M137-Objekte!$I$47)/(Objekte!$H$47-Bilddaten!$L137)</f>
        <v>0.34331591463706923</v>
      </c>
      <c r="O137" s="7">
        <f t="shared" si="19"/>
        <v>0.42495677387776964</v>
      </c>
      <c r="P137" s="7">
        <f t="shared" si="20"/>
        <v>0.37276297722380913</v>
      </c>
      <c r="Q137" s="5">
        <f t="shared" si="17"/>
        <v>0.37276297722380913</v>
      </c>
    </row>
    <row r="138" spans="8:17" x14ac:dyDescent="0.2">
      <c r="H138" s="2">
        <v>132</v>
      </c>
      <c r="I138" s="7">
        <f t="shared" si="16"/>
        <v>0.20624999999999999</v>
      </c>
      <c r="J138" s="7">
        <f t="shared" si="14"/>
        <v>-0.34800475645262763</v>
      </c>
      <c r="K138" s="7">
        <f t="shared" si="15"/>
        <v>1.8025238568955053</v>
      </c>
      <c r="L138" s="7">
        <f>(Objekte!$L$9-Bilddaten!$K138)/(Objekte!$J$9-Bilddaten!$J138)</f>
        <v>-1.9807514622495581</v>
      </c>
      <c r="M138" s="7">
        <f t="shared" si="18"/>
        <v>1.1132129266821618</v>
      </c>
      <c r="N138" s="7">
        <f>($M138-Objekte!$I$47)/(Objekte!$H$47-Bilddaten!$L138)</f>
        <v>0.34682705750989135</v>
      </c>
      <c r="O138" s="7">
        <f t="shared" si="19"/>
        <v>0.4262347253717329</v>
      </c>
      <c r="P138" s="7">
        <f t="shared" si="20"/>
        <v>0.37364802012445425</v>
      </c>
      <c r="Q138" s="5">
        <f t="shared" si="17"/>
        <v>0.37364802012445425</v>
      </c>
    </row>
    <row r="139" spans="8:17" x14ac:dyDescent="0.2">
      <c r="H139" s="2">
        <v>133</v>
      </c>
      <c r="I139" s="7">
        <f t="shared" si="16"/>
        <v>0.20781250000000001</v>
      </c>
      <c r="J139" s="7">
        <f t="shared" si="14"/>
        <v>-0.34784341998701285</v>
      </c>
      <c r="K139" s="7">
        <f t="shared" si="15"/>
        <v>1.8027086359792732</v>
      </c>
      <c r="L139" s="7">
        <f>(Objekte!$L$9-Bilddaten!$K139)/(Objekte!$J$9-Bilddaten!$J139)</f>
        <v>-1.9696543732667358</v>
      </c>
      <c r="M139" s="7">
        <f t="shared" si="18"/>
        <v>1.1175773225897956</v>
      </c>
      <c r="N139" s="7">
        <f>($M139-Objekte!$I$47)/(Objekte!$H$47-Bilddaten!$L139)</f>
        <v>0.35034654671992088</v>
      </c>
      <c r="O139" s="7">
        <f t="shared" si="19"/>
        <v>0.42751571468400462</v>
      </c>
      <c r="P139" s="7">
        <f t="shared" si="20"/>
        <v>0.37453621877822041</v>
      </c>
      <c r="Q139" s="5">
        <f t="shared" si="17"/>
        <v>0.37453621877822041</v>
      </c>
    </row>
    <row r="140" spans="8:17" x14ac:dyDescent="0.2">
      <c r="H140" s="2">
        <v>134</v>
      </c>
      <c r="I140" s="7">
        <f t="shared" si="16"/>
        <v>0.20937500000000001</v>
      </c>
      <c r="J140" s="7">
        <f t="shared" si="14"/>
        <v>-0.34768208352139807</v>
      </c>
      <c r="K140" s="7">
        <f t="shared" si="15"/>
        <v>1.8028934150630411</v>
      </c>
      <c r="L140" s="7">
        <f>(Objekte!$L$9-Bilddaten!$K140)/(Objekte!$J$9-Bilddaten!$J140)</f>
        <v>-1.9586357920608541</v>
      </c>
      <c r="M140" s="7">
        <f t="shared" si="18"/>
        <v>1.1219108420197395</v>
      </c>
      <c r="N140" s="7">
        <f>($M140-Objekte!$I$47)/(Objekte!$H$47-Bilddaten!$L140)</f>
        <v>0.35387441206268638</v>
      </c>
      <c r="O140" s="7">
        <f t="shared" si="19"/>
        <v>0.42879975265927062</v>
      </c>
      <c r="P140" s="7">
        <f t="shared" si="20"/>
        <v>0.37542758820591682</v>
      </c>
      <c r="Q140" s="5">
        <f t="shared" si="17"/>
        <v>0.37542758820591682</v>
      </c>
    </row>
    <row r="141" spans="8:17" x14ac:dyDescent="0.2">
      <c r="H141" s="2">
        <v>135</v>
      </c>
      <c r="I141" s="7">
        <f t="shared" si="16"/>
        <v>0.2109375</v>
      </c>
      <c r="J141" s="7">
        <f t="shared" si="14"/>
        <v>-0.34752074705578329</v>
      </c>
      <c r="K141" s="7">
        <f t="shared" si="15"/>
        <v>1.8030781941468093</v>
      </c>
      <c r="L141" s="7">
        <f>(Objekte!$L$9-Bilddaten!$K141)/(Objekte!$J$9-Bilddaten!$J141)</f>
        <v>-1.9476948884485465</v>
      </c>
      <c r="M141" s="7">
        <f t="shared" si="18"/>
        <v>1.1262138114764397</v>
      </c>
      <c r="N141" s="7">
        <f>($M141-Objekte!$I$47)/(Objekte!$H$47-Bilddaten!$L141)</f>
        <v>0.35741068347571009</v>
      </c>
      <c r="O141" s="7">
        <f t="shared" si="19"/>
        <v>0.43008685019389781</v>
      </c>
      <c r="P141" s="7">
        <f t="shared" si="20"/>
        <v>0.37632214351818405</v>
      </c>
      <c r="Q141" s="5">
        <f t="shared" si="17"/>
        <v>0.37632214351818405</v>
      </c>
    </row>
    <row r="142" spans="8:17" x14ac:dyDescent="0.2">
      <c r="H142" s="2">
        <v>136</v>
      </c>
      <c r="I142" s="7">
        <f t="shared" si="16"/>
        <v>0.21249999999999999</v>
      </c>
      <c r="J142" s="7">
        <f t="shared" si="14"/>
        <v>-0.34735941059016856</v>
      </c>
      <c r="K142" s="7">
        <f t="shared" si="15"/>
        <v>1.8032629732305772</v>
      </c>
      <c r="L142" s="7">
        <f>(Objekte!$L$9-Bilddaten!$K142)/(Objekte!$J$9-Bilddaten!$J142)</f>
        <v>-1.9368308439104227</v>
      </c>
      <c r="M142" s="7">
        <f t="shared" si="18"/>
        <v>1.1304865528769938</v>
      </c>
      <c r="N142" s="7">
        <f>($M142-Objekte!$I$47)/(Objekte!$H$47-Bilddaten!$L142)</f>
        <v>0.36095539103934654</v>
      </c>
      <c r="O142" s="7">
        <f t="shared" si="19"/>
        <v>0.43137701823623964</v>
      </c>
      <c r="P142" s="7">
        <f t="shared" si="20"/>
        <v>0.377219899914912</v>
      </c>
      <c r="Q142" s="5">
        <f t="shared" si="17"/>
        <v>0.377219899914912</v>
      </c>
    </row>
    <row r="143" spans="8:17" x14ac:dyDescent="0.2">
      <c r="H143" s="2">
        <v>137</v>
      </c>
      <c r="I143" s="7">
        <f t="shared" si="16"/>
        <v>0.21406249999999999</v>
      </c>
      <c r="J143" s="7">
        <f t="shared" si="14"/>
        <v>-0.34719807412455378</v>
      </c>
      <c r="K143" s="7">
        <f t="shared" si="15"/>
        <v>1.8034477523143451</v>
      </c>
      <c r="L143" s="7">
        <f>(Objekte!$L$9-Bilddaten!$K143)/(Objekte!$J$9-Bilddaten!$J143)</f>
        <v>-1.9260428513868997</v>
      </c>
      <c r="M143" s="7">
        <f t="shared" si="18"/>
        <v>1.1347293836314494</v>
      </c>
      <c r="N143" s="7">
        <f>($M143-Objekte!$I$47)/(Objekte!$H$47-Bilddaten!$L143)</f>
        <v>0.36450856497764861</v>
      </c>
      <c r="O143" s="7">
        <f t="shared" si="19"/>
        <v>0.43267026778695206</v>
      </c>
      <c r="P143" s="7">
        <f t="shared" si="20"/>
        <v>0.37812087268817746</v>
      </c>
      <c r="Q143" s="5">
        <f t="shared" si="17"/>
        <v>0.37812087268817746</v>
      </c>
    </row>
    <row r="144" spans="8:17" x14ac:dyDescent="0.2">
      <c r="H144" s="2">
        <v>138</v>
      </c>
      <c r="I144" s="7">
        <f t="shared" si="16"/>
        <v>0.21562500000000001</v>
      </c>
      <c r="J144" s="7">
        <f t="shared" si="14"/>
        <v>-0.347036737658939</v>
      </c>
      <c r="K144" s="7">
        <f t="shared" si="15"/>
        <v>1.803632531398113</v>
      </c>
      <c r="L144" s="7">
        <f>(Objekte!$L$9-Bilddaten!$K144)/(Objekte!$J$9-Bilddaten!$J144)</f>
        <v>-1.9153301150783792</v>
      </c>
      <c r="M144" s="7">
        <f t="shared" si="18"/>
        <v>1.1389426167213921</v>
      </c>
      <c r="N144" s="7">
        <f>($M144-Objekte!$I$47)/(Objekte!$H$47-Bilddaten!$L144)</f>
        <v>0.36807023565921532</v>
      </c>
      <c r="O144" s="7">
        <f t="shared" si="19"/>
        <v>0.43396660989930103</v>
      </c>
      <c r="P144" s="7">
        <f t="shared" si="20"/>
        <v>0.37902507722024481</v>
      </c>
      <c r="Q144" s="5">
        <f t="shared" si="17"/>
        <v>0.37902507722024481</v>
      </c>
    </row>
    <row r="145" spans="8:17" x14ac:dyDescent="0.2">
      <c r="H145" s="2">
        <v>139</v>
      </c>
      <c r="I145" s="7">
        <f t="shared" si="16"/>
        <v>0.21718750000000001</v>
      </c>
      <c r="J145" s="7">
        <f t="shared" si="14"/>
        <v>-0.34687540119332422</v>
      </c>
      <c r="K145" s="7">
        <f t="shared" si="15"/>
        <v>1.8038173104818811</v>
      </c>
      <c r="L145" s="7">
        <f>(Objekte!$L$9-Bilddaten!$K145)/(Objekte!$J$9-Bilddaten!$J145)</f>
        <v>-1.9046918502495387</v>
      </c>
      <c r="M145" s="7">
        <f t="shared" si="18"/>
        <v>1.1431265607769174</v>
      </c>
      <c r="N145" s="7">
        <f>($M145-Objekte!$I$47)/(Objekte!$H$47-Bilddaten!$L145)</f>
        <v>0.37164043359806387</v>
      </c>
      <c r="O145" s="7">
        <f t="shared" si="19"/>
        <v>0.43526605567948029</v>
      </c>
      <c r="P145" s="7">
        <f t="shared" si="20"/>
        <v>0.37993252898618912</v>
      </c>
      <c r="Q145" s="5">
        <f t="shared" si="17"/>
        <v>0.37993252898618912</v>
      </c>
    </row>
    <row r="146" spans="8:17" x14ac:dyDescent="0.2">
      <c r="H146" s="2">
        <v>140</v>
      </c>
      <c r="I146" s="7">
        <f t="shared" si="16"/>
        <v>0.21875</v>
      </c>
      <c r="J146" s="7">
        <f t="shared" si="14"/>
        <v>-0.34671406472770949</v>
      </c>
      <c r="K146" s="7">
        <f t="shared" si="15"/>
        <v>1.804002089565649</v>
      </c>
      <c r="L146" s="7">
        <f>(Objekte!$L$9-Bilddaten!$K146)/(Objekte!$J$9-Bilddaten!$J146)</f>
        <v>-1.8941272830377331</v>
      </c>
      <c r="M146" s="7">
        <f t="shared" si="18"/>
        <v>1.1472815201519839</v>
      </c>
      <c r="N146" s="7">
        <f>($M146-Objekte!$I$47)/(Objekte!$H$47-Bilddaten!$L146)</f>
        <v>0.37521918945449223</v>
      </c>
      <c r="O146" s="7">
        <f t="shared" si="19"/>
        <v>0.43656861628692611</v>
      </c>
      <c r="P146" s="7">
        <f t="shared" si="20"/>
        <v>0.38084324355290761</v>
      </c>
      <c r="Q146" s="5">
        <f t="shared" si="17"/>
        <v>0.38084324355290761</v>
      </c>
    </row>
    <row r="147" spans="8:17" x14ac:dyDescent="0.2">
      <c r="H147" s="2">
        <v>141</v>
      </c>
      <c r="I147" s="7">
        <f t="shared" si="16"/>
        <v>0.22031249999999999</v>
      </c>
      <c r="J147" s="7">
        <f t="shared" si="14"/>
        <v>-0.34655272826209471</v>
      </c>
      <c r="K147" s="7">
        <f t="shared" si="15"/>
        <v>1.8041868686494169</v>
      </c>
      <c r="L147" s="7">
        <f>(Objekte!$L$9-Bilddaten!$K147)/(Objekte!$J$9-Bilddaten!$J147)</f>
        <v>-1.8836356502653038</v>
      </c>
      <c r="M147" s="7">
        <f t="shared" si="18"/>
        <v>1.1514077949982311</v>
      </c>
      <c r="N147" s="7">
        <f>($M147-Objekte!$I$47)/(Objekte!$H$47-Bilddaten!$L147)</f>
        <v>0.37880653403597031</v>
      </c>
      <c r="O147" s="7">
        <f t="shared" si="19"/>
        <v>0.43787430293464025</v>
      </c>
      <c r="P147" s="7">
        <f t="shared" si="20"/>
        <v>0.38175723658208643</v>
      </c>
      <c r="Q147" s="5">
        <f t="shared" si="17"/>
        <v>0.38175723658208643</v>
      </c>
    </row>
    <row r="148" spans="8:17" x14ac:dyDescent="0.2">
      <c r="H148" s="2">
        <v>142</v>
      </c>
      <c r="I148" s="7">
        <f t="shared" si="16"/>
        <v>0.22187499999999999</v>
      </c>
      <c r="J148" s="7">
        <f t="shared" si="14"/>
        <v>-0.34639139179647993</v>
      </c>
      <c r="K148" s="7">
        <f t="shared" si="15"/>
        <v>1.8043716477331848</v>
      </c>
      <c r="L148" s="7">
        <f>(Objekte!$L$9-Bilddaten!$K148)/(Objekte!$J$9-Bilddaten!$J148)</f>
        <v>-1.8732161992558305</v>
      </c>
      <c r="M148" s="7">
        <f t="shared" si="18"/>
        <v>1.1555056813372455</v>
      </c>
      <c r="N148" s="7">
        <f>($M148-Objekte!$I$47)/(Objekte!$H$47-Bilddaten!$L148)</f>
        <v>0.38240249829801237</v>
      </c>
      <c r="O148" s="7">
        <f t="shared" si="19"/>
        <v>0.43918312688950856</v>
      </c>
      <c r="P148" s="7">
        <f t="shared" si="20"/>
        <v>0.38267452382828976</v>
      </c>
      <c r="Q148" s="5">
        <f t="shared" si="17"/>
        <v>0.38267452382828976</v>
      </c>
    </row>
    <row r="149" spans="8:17" x14ac:dyDescent="0.2">
      <c r="H149" s="2">
        <v>143</v>
      </c>
      <c r="I149" s="7">
        <f t="shared" si="16"/>
        <v>0.22343750000000001</v>
      </c>
      <c r="J149" s="7">
        <f t="shared" si="14"/>
        <v>-0.34623005533086515</v>
      </c>
      <c r="K149" s="7">
        <f t="shared" si="15"/>
        <v>1.8045564268169529</v>
      </c>
      <c r="L149" s="7">
        <f>(Objekte!$L$9-Bilddaten!$K149)/(Objekte!$J$9-Bilddaten!$J149)</f>
        <v>-1.8628681876541127</v>
      </c>
      <c r="M149" s="7">
        <f t="shared" si="18"/>
        <v>1.1595754711313611</v>
      </c>
      <c r="N149" s="7">
        <f>($M149-Objekte!$I$47)/(Objekte!$H$47-Bilddaten!$L149)</f>
        <v>0.38600711334507409</v>
      </c>
      <c r="O149" s="7">
        <f t="shared" si="19"/>
        <v>0.44049509947262722</v>
      </c>
      <c r="P149" s="7">
        <f t="shared" si="20"/>
        <v>0.38359512114153405</v>
      </c>
      <c r="Q149" s="5">
        <f t="shared" si="17"/>
        <v>0.38359512114153405</v>
      </c>
    </row>
    <row r="150" spans="8:17" x14ac:dyDescent="0.2">
      <c r="H150" s="2">
        <v>144</v>
      </c>
      <c r="I150" s="7">
        <f t="shared" si="16"/>
        <v>0.22500000000000001</v>
      </c>
      <c r="J150" s="7">
        <f t="shared" si="14"/>
        <v>-0.34606871886525037</v>
      </c>
      <c r="K150" s="7">
        <f t="shared" si="15"/>
        <v>1.8047412059007208</v>
      </c>
      <c r="L150" s="7">
        <f>(Objekte!$L$9-Bilddaten!$K150)/(Objekte!$J$9-Bilddaten!$J150)</f>
        <v>-1.8525908832498801</v>
      </c>
      <c r="M150" s="7">
        <f t="shared" si="18"/>
        <v>1.1636174523529923</v>
      </c>
      <c r="N150" s="7">
        <f>($M150-Objekte!$I$47)/(Objekte!$H$47-Bilddaten!$L150)</f>
        <v>0.38962041043144219</v>
      </c>
      <c r="O150" s="7">
        <f t="shared" si="19"/>
        <v>0.441810232059626</v>
      </c>
      <c r="P150" s="7">
        <f t="shared" si="20"/>
        <v>0.38451904446649016</v>
      </c>
      <c r="Q150" s="5">
        <f t="shared" si="17"/>
        <v>0.38451904446649016</v>
      </c>
    </row>
    <row r="151" spans="8:17" x14ac:dyDescent="0.2">
      <c r="H151" s="2">
        <v>145</v>
      </c>
      <c r="I151" s="7">
        <f t="shared" si="16"/>
        <v>0.2265625</v>
      </c>
      <c r="J151" s="7">
        <f t="shared" si="14"/>
        <v>-0.34590738239963564</v>
      </c>
      <c r="K151" s="7">
        <f t="shared" si="15"/>
        <v>1.8049259849844888</v>
      </c>
      <c r="L151" s="7">
        <f>(Objekte!$L$9-Bilddaten!$K151)/(Objekte!$J$9-Bilddaten!$J151)</f>
        <v>-1.8423835638050581</v>
      </c>
      <c r="M151" s="7">
        <f t="shared" si="18"/>
        <v>1.1676319090525689</v>
      </c>
      <c r="N151" s="7">
        <f>($M151-Objekte!$I$47)/(Objekte!$H$47-Bilddaten!$L151)</f>
        <v>0.39324242096214623</v>
      </c>
      <c r="O151" s="7">
        <f t="shared" si="19"/>
        <v>0.443128536081001</v>
      </c>
      <c r="P151" s="7">
        <f t="shared" si="20"/>
        <v>0.38544630984489275</v>
      </c>
      <c r="Q151" s="5">
        <f t="shared" si="17"/>
        <v>0.38544630984489275</v>
      </c>
    </row>
    <row r="152" spans="8:17" x14ac:dyDescent="0.2">
      <c r="H152" s="2">
        <v>146</v>
      </c>
      <c r="I152" s="7">
        <f t="shared" si="16"/>
        <v>0.22812499999999999</v>
      </c>
      <c r="J152" s="7">
        <f t="shared" si="14"/>
        <v>-0.34574604593402086</v>
      </c>
      <c r="K152" s="7">
        <f t="shared" si="15"/>
        <v>1.8051107640682567</v>
      </c>
      <c r="L152" s="7">
        <f>(Objekte!$L$9-Bilddaten!$K152)/(Objekte!$J$9-Bilddaten!$J152)</f>
        <v>-1.8322455168845857</v>
      </c>
      <c r="M152" s="7">
        <f t="shared" si="18"/>
        <v>1.1716191214250748</v>
      </c>
      <c r="N152" s="7">
        <f>($M152-Objekte!$I$47)/(Objekte!$H$47-Bilddaten!$L152)</f>
        <v>0.39687317649386578</v>
      </c>
      <c r="O152" s="7">
        <f t="shared" si="19"/>
        <v>0.4444500230224443</v>
      </c>
      <c r="P152" s="7">
        <f t="shared" si="20"/>
        <v>0.38637693341499069</v>
      </c>
      <c r="Q152" s="5">
        <f t="shared" si="17"/>
        <v>0.38637693341499069</v>
      </c>
    </row>
    <row r="153" spans="8:17" x14ac:dyDescent="0.2">
      <c r="H153" s="2">
        <v>147</v>
      </c>
      <c r="I153" s="7">
        <f t="shared" si="16"/>
        <v>0.22968749999999999</v>
      </c>
      <c r="J153" s="7">
        <f t="shared" si="14"/>
        <v>-0.34558470946840608</v>
      </c>
      <c r="K153" s="7">
        <f t="shared" si="15"/>
        <v>1.8052955431520248</v>
      </c>
      <c r="L153" s="7">
        <f>(Objekte!$L$9-Bilddaten!$K153)/(Objekte!$J$9-Bilddaten!$J153)</f>
        <v>-1.8221760396906599</v>
      </c>
      <c r="M153" s="7">
        <f t="shared" si="18"/>
        <v>1.1755793658752371</v>
      </c>
      <c r="N153" s="7">
        <f>($M153-Objekte!$I$47)/(Objekte!$H$47-Bilddaten!$L153)</f>
        <v>0.40051270873584477</v>
      </c>
      <c r="O153" s="7">
        <f t="shared" si="19"/>
        <v>0.44577470442517675</v>
      </c>
      <c r="P153" s="7">
        <f t="shared" si="20"/>
        <v>0.38731093141234546</v>
      </c>
      <c r="Q153" s="5">
        <f t="shared" si="17"/>
        <v>0.38731093141234546</v>
      </c>
    </row>
    <row r="154" spans="8:17" x14ac:dyDescent="0.2">
      <c r="H154" s="2">
        <v>148</v>
      </c>
      <c r="I154" s="7">
        <f t="shared" si="16"/>
        <v>0.23125000000000001</v>
      </c>
      <c r="J154" s="7">
        <f t="shared" si="14"/>
        <v>-0.3454233730027913</v>
      </c>
      <c r="K154" s="7">
        <f t="shared" si="15"/>
        <v>1.8054803222357927</v>
      </c>
      <c r="L154" s="7">
        <f>(Objekte!$L$9-Bilddaten!$K154)/(Objekte!$J$9-Bilddaten!$J154)</f>
        <v>-1.812174438900338</v>
      </c>
      <c r="M154" s="7">
        <f t="shared" si="18"/>
        <v>1.1795129150813972</v>
      </c>
      <c r="N154" s="7">
        <f>($M154-Objekte!$I$47)/(Objekte!$H$47-Bilddaten!$L154)</f>
        <v>0.40416104955081178</v>
      </c>
      <c r="O154" s="7">
        <f t="shared" si="19"/>
        <v>0.44710259188628321</v>
      </c>
      <c r="P154" s="7">
        <f t="shared" si="20"/>
        <v>0.38824832017045363</v>
      </c>
      <c r="Q154" s="5">
        <f t="shared" si="17"/>
        <v>0.38824832017045363</v>
      </c>
    </row>
    <row r="155" spans="8:17" x14ac:dyDescent="0.2">
      <c r="H155" s="2">
        <v>149</v>
      </c>
      <c r="I155" s="7">
        <f t="shared" si="16"/>
        <v>0.23281250000000001</v>
      </c>
      <c r="J155" s="7">
        <f t="shared" si="14"/>
        <v>-0.34526203653717658</v>
      </c>
      <c r="K155" s="7">
        <f t="shared" si="15"/>
        <v>1.8056651013195606</v>
      </c>
      <c r="L155" s="7">
        <f>(Objekte!$L$9-Bilddaten!$K155)/(Objekte!$J$9-Bilddaten!$J155)</f>
        <v>-1.8022400305063808</v>
      </c>
      <c r="M155" s="7">
        <f t="shared" si="18"/>
        <v>1.1834200380581044</v>
      </c>
      <c r="N155" s="7">
        <f>($M155-Objekte!$I$47)/(Objekte!$H$47-Bilddaten!$L155)</f>
        <v>0.40781823095591746</v>
      </c>
      <c r="O155" s="7">
        <f t="shared" si="19"/>
        <v>0.44843369705905345</v>
      </c>
      <c r="P155" s="7">
        <f t="shared" si="20"/>
        <v>0.38918911612256651</v>
      </c>
      <c r="Q155" s="5">
        <f t="shared" si="17"/>
        <v>0.38918911612256651</v>
      </c>
    </row>
    <row r="156" spans="8:17" x14ac:dyDescent="0.2">
      <c r="H156" s="2">
        <v>150</v>
      </c>
      <c r="I156" s="7">
        <f t="shared" si="16"/>
        <v>0.234375</v>
      </c>
      <c r="J156" s="7">
        <f t="shared" si="14"/>
        <v>-0.34510070007156179</v>
      </c>
      <c r="K156" s="7">
        <f t="shared" si="15"/>
        <v>1.8058498804033285</v>
      </c>
      <c r="L156" s="7">
        <f>(Objekte!$L$9-Bilddaten!$K156)/(Objekte!$J$9-Bilddaten!$J156)</f>
        <v>-1.7923721396613241</v>
      </c>
      <c r="M156" s="7">
        <f t="shared" si="18"/>
        <v>1.1873010002174424</v>
      </c>
      <c r="N156" s="7">
        <f>($M156-Objekte!$I$47)/(Objekte!$H$47-Bilddaten!$L156)</f>
        <v>0.41148428512366841</v>
      </c>
      <c r="O156" s="7">
        <f t="shared" si="19"/>
        <v>0.44976803165332258</v>
      </c>
      <c r="P156" s="7">
        <f t="shared" si="20"/>
        <v>0.39013333580133208</v>
      </c>
      <c r="Q156" s="5">
        <f t="shared" si="17"/>
        <v>0.39013333580133208</v>
      </c>
    </row>
    <row r="157" spans="8:17" x14ac:dyDescent="0.2">
      <c r="H157" s="2">
        <v>151</v>
      </c>
      <c r="I157" s="7">
        <f t="shared" si="16"/>
        <v>0.23593749999999999</v>
      </c>
      <c r="J157" s="7">
        <f t="shared" si="14"/>
        <v>-0.34493936360594701</v>
      </c>
      <c r="K157" s="7">
        <f t="shared" si="15"/>
        <v>1.8060346594870966</v>
      </c>
      <c r="L157" s="7">
        <f>(Objekte!$L$9-Bilddaten!$K157)/(Objekte!$J$9-Bilddaten!$J157)</f>
        <v>-1.7825701005246684</v>
      </c>
      <c r="M157" s="7">
        <f t="shared" si="18"/>
        <v>1.1911560634291285</v>
      </c>
      <c r="N157" s="7">
        <f>($M157-Objekte!$I$47)/(Objekte!$H$47-Bilddaten!$L157)</f>
        <v>0.415159244382869</v>
      </c>
      <c r="O157" s="7">
        <f t="shared" si="19"/>
        <v>0.45110560743581241</v>
      </c>
      <c r="P157" s="7">
        <f t="shared" si="20"/>
        <v>0.39108099583957517</v>
      </c>
      <c r="Q157" s="5">
        <f t="shared" si="17"/>
        <v>0.39108099583957517</v>
      </c>
    </row>
    <row r="158" spans="8:17" x14ac:dyDescent="0.2">
      <c r="H158" s="2">
        <v>152</v>
      </c>
      <c r="I158" s="7">
        <f t="shared" si="16"/>
        <v>0.23749999999999999</v>
      </c>
      <c r="J158" s="7">
        <f t="shared" si="14"/>
        <v>-0.34477802714033223</v>
      </c>
      <c r="K158" s="7">
        <f t="shared" si="15"/>
        <v>1.8062194385708645</v>
      </c>
      <c r="L158" s="7">
        <f>(Objekte!$L$9-Bilddaten!$K158)/(Objekte!$J$9-Bilddaten!$J158)</f>
        <v>-1.7728332561131201</v>
      </c>
      <c r="M158" s="7">
        <f t="shared" si="18"/>
        <v>1.1949854860794118</v>
      </c>
      <c r="N158" s="7">
        <f>($M158-Objekte!$I$47)/(Objekte!$H$47-Bilddaten!$L158)</f>
        <v>0.41884314121956773</v>
      </c>
      <c r="O158" s="7">
        <f t="shared" si="19"/>
        <v>0.45244643623047809</v>
      </c>
      <c r="P158" s="7">
        <f t="shared" si="20"/>
        <v>0.39203211297090879</v>
      </c>
      <c r="Q158" s="5">
        <f t="shared" si="17"/>
        <v>0.39203211297090879</v>
      </c>
    </row>
    <row r="159" spans="8:17" x14ac:dyDescent="0.2">
      <c r="H159" s="2">
        <v>153</v>
      </c>
      <c r="I159" s="7">
        <f t="shared" si="16"/>
        <v>0.23906250000000001</v>
      </c>
      <c r="J159" s="7">
        <f t="shared" si="14"/>
        <v>-0.34461669067471745</v>
      </c>
      <c r="K159" s="7">
        <f t="shared" si="15"/>
        <v>1.8064042176546324</v>
      </c>
      <c r="L159" s="7">
        <f>(Objekte!$L$9-Bilddaten!$K159)/(Objekte!$J$9-Bilddaten!$J159)</f>
        <v>-1.7631609581537802</v>
      </c>
      <c r="M159" s="7">
        <f t="shared" si="18"/>
        <v>1.1987895231288128</v>
      </c>
      <c r="N159" s="7">
        <f>($M159-Objekte!$I$47)/(Objekte!$H$47-Bilddaten!$L159)</f>
        <v>0.42253600827802401</v>
      </c>
      <c r="O159" s="7">
        <f t="shared" si="19"/>
        <v>0.45379052991885838</v>
      </c>
      <c r="P159" s="7">
        <f t="shared" si="20"/>
        <v>0.39298670403176866</v>
      </c>
      <c r="Q159" s="5">
        <f t="shared" si="17"/>
        <v>0.39298670403176866</v>
      </c>
    </row>
    <row r="160" spans="8:17" x14ac:dyDescent="0.2">
      <c r="H160" s="2">
        <v>154</v>
      </c>
      <c r="I160" s="7">
        <f t="shared" si="16"/>
        <v>0.24062500000000001</v>
      </c>
      <c r="J160" s="7">
        <f t="shared" si="14"/>
        <v>-0.34445535420910273</v>
      </c>
      <c r="K160" s="7">
        <f t="shared" si="15"/>
        <v>1.8065889967384003</v>
      </c>
      <c r="L160" s="7">
        <f>(Objekte!$L$9-Bilddaten!$K160)/(Objekte!$J$9-Bilddaten!$J160)</f>
        <v>-1.7535525669402849</v>
      </c>
      <c r="M160" s="7">
        <f t="shared" si="18"/>
        <v>1.2025684261687033</v>
      </c>
      <c r="N160" s="7">
        <f>($M160-Objekte!$I$47)/(Objekte!$H$47-Bilddaten!$L160)</f>
        <v>0.42623787836166521</v>
      </c>
      <c r="O160" s="7">
        <f t="shared" si="19"/>
        <v>0.45513790044042435</v>
      </c>
      <c r="P160" s="7">
        <f t="shared" si="20"/>
        <v>0.39394478596045251</v>
      </c>
      <c r="Q160" s="5">
        <f t="shared" si="17"/>
        <v>0.39394478596045251</v>
      </c>
    </row>
    <row r="161" spans="8:17" x14ac:dyDescent="0.2">
      <c r="H161" s="2">
        <v>155</v>
      </c>
      <c r="I161" s="7">
        <f t="shared" si="16"/>
        <v>0.2421875</v>
      </c>
      <c r="J161" s="7">
        <f t="shared" si="14"/>
        <v>-0.34429401774348795</v>
      </c>
      <c r="K161" s="7">
        <f t="shared" si="15"/>
        <v>1.8067737758221685</v>
      </c>
      <c r="L161" s="7">
        <f>(Objekte!$L$9-Bilddaten!$K161)/(Objekte!$J$9-Bilddaten!$J161)</f>
        <v>-1.7440074511917536</v>
      </c>
      <c r="M161" s="7">
        <f t="shared" si="18"/>
        <v>1.2063224434767796</v>
      </c>
      <c r="N161" s="7">
        <f>($M161-Objekte!$I$47)/(Objekte!$H$47-Bilddaten!$L161)</f>
        <v>0.42994878443406381</v>
      </c>
      <c r="O161" s="7">
        <f t="shared" si="19"/>
        <v>0.45648855979293534</v>
      </c>
      <c r="P161" s="7">
        <f t="shared" si="20"/>
        <v>0.39490637579925492</v>
      </c>
      <c r="Q161" s="5">
        <f t="shared" si="17"/>
        <v>0.39490637579925492</v>
      </c>
    </row>
    <row r="162" spans="8:17" x14ac:dyDescent="0.2">
      <c r="H162" s="2">
        <v>156</v>
      </c>
      <c r="I162" s="7">
        <f t="shared" si="16"/>
        <v>0.24374999999999999</v>
      </c>
      <c r="J162" s="7">
        <f t="shared" si="14"/>
        <v>-0.34413268127787316</v>
      </c>
      <c r="K162" s="7">
        <f t="shared" si="15"/>
        <v>1.8069585549059364</v>
      </c>
      <c r="L162" s="7">
        <f>(Objekte!$L$9-Bilddaten!$K162)/(Objekte!$J$9-Bilddaten!$J162)</f>
        <v>-1.7345249879145592</v>
      </c>
      <c r="M162" s="7">
        <f t="shared" si="18"/>
        <v>1.2100518200714285</v>
      </c>
      <c r="N162" s="7">
        <f>($M162-Objekte!$I$47)/(Objekte!$H$47-Bilddaten!$L162)</f>
        <v>0.43366875961990531</v>
      </c>
      <c r="O162" s="7">
        <f t="shared" si="19"/>
        <v>0.45784252003279036</v>
      </c>
      <c r="P162" s="7">
        <f t="shared" si="20"/>
        <v>0.39587149069344096</v>
      </c>
      <c r="Q162" s="5">
        <f t="shared" si="17"/>
        <v>0.39587149069344096</v>
      </c>
    </row>
    <row r="163" spans="8:17" x14ac:dyDescent="0.2">
      <c r="H163" s="2">
        <v>157</v>
      </c>
      <c r="I163" s="7">
        <f t="shared" si="16"/>
        <v>0.24531249999999999</v>
      </c>
      <c r="J163" s="7">
        <f t="shared" si="14"/>
        <v>-0.34397134481225838</v>
      </c>
      <c r="K163" s="7">
        <f t="shared" si="15"/>
        <v>1.8071433339897043</v>
      </c>
      <c r="L163" s="7">
        <f>(Objekte!$L$9-Bilddaten!$K163)/(Objekte!$J$9-Bilddaten!$J163)</f>
        <v>-1.7251045622667496</v>
      </c>
      <c r="M163" s="7">
        <f t="shared" si="18"/>
        <v>1.2137567977650481</v>
      </c>
      <c r="N163" s="7">
        <f>($M163-Objekte!$I$47)/(Objekte!$H$47-Bilddaten!$L163)</f>
        <v>0.43739783720598585</v>
      </c>
      <c r="O163" s="7">
        <f t="shared" si="19"/>
        <v>0.45919979327539284</v>
      </c>
      <c r="P163" s="7">
        <f t="shared" si="20"/>
        <v>0.39684014789450112</v>
      </c>
      <c r="Q163" s="5">
        <f t="shared" si="17"/>
        <v>0.39684014789450112</v>
      </c>
    </row>
    <row r="164" spans="8:17" x14ac:dyDescent="0.2">
      <c r="H164" s="2">
        <v>158</v>
      </c>
      <c r="I164" s="7">
        <f t="shared" si="16"/>
        <v>0.24687500000000001</v>
      </c>
      <c r="J164" s="7">
        <f t="shared" si="14"/>
        <v>-0.34381000834664366</v>
      </c>
      <c r="K164" s="7">
        <f t="shared" si="15"/>
        <v>1.8073281130734722</v>
      </c>
      <c r="L164" s="7">
        <f>(Objekte!$L$9-Bilddaten!$K164)/(Objekte!$J$9-Bilddaten!$J164)</f>
        <v>-1.7157455674251743</v>
      </c>
      <c r="M164" s="7">
        <f t="shared" si="18"/>
        <v>1.2174376152163062</v>
      </c>
      <c r="N164" s="7">
        <f>($M164-Objekte!$I$47)/(Objekte!$H$47-Bilddaten!$L164)</f>
        <v>0.44113605064219785</v>
      </c>
      <c r="O164" s="7">
        <f t="shared" si="19"/>
        <v>0.46056039169550811</v>
      </c>
      <c r="P164" s="7">
        <f t="shared" si="20"/>
        <v>0.39781236475876536</v>
      </c>
      <c r="Q164" s="5">
        <f t="shared" si="17"/>
        <v>0.39781236475876536</v>
      </c>
    </row>
    <row r="165" spans="8:17" x14ac:dyDescent="0.2">
      <c r="H165" s="2">
        <v>159</v>
      </c>
      <c r="I165" s="7">
        <f t="shared" si="16"/>
        <v>0.24843750000000001</v>
      </c>
      <c r="J165" s="7">
        <f t="shared" si="14"/>
        <v>-0.34364867188102888</v>
      </c>
      <c r="K165" s="7">
        <f t="shared" si="15"/>
        <v>1.8075128921572403</v>
      </c>
      <c r="L165" s="7">
        <f>(Objekte!$L$9-Bilddaten!$K165)/(Objekte!$J$9-Bilddaten!$J165)</f>
        <v>-1.7064474044551672</v>
      </c>
      <c r="M165" s="7">
        <f t="shared" si="18"/>
        <v>1.2210945079813933</v>
      </c>
      <c r="N165" s="7">
        <f>($M165-Objekte!$I$47)/(Objekte!$H$47-Bilddaten!$L165)</f>
        <v>0.44488343354253629</v>
      </c>
      <c r="O165" s="7">
        <f t="shared" si="19"/>
        <v>0.46192432752762935</v>
      </c>
      <c r="P165" s="7">
        <f t="shared" si="20"/>
        <v>0.39878815874964468</v>
      </c>
      <c r="Q165" s="5">
        <f t="shared" si="17"/>
        <v>0.39878815874964468</v>
      </c>
    </row>
    <row r="166" spans="8:17" x14ac:dyDescent="0.2">
      <c r="H166" s="2">
        <v>160</v>
      </c>
      <c r="I166" s="7">
        <f t="shared" si="16"/>
        <v>0.25</v>
      </c>
      <c r="J166" s="7">
        <f t="shared" si="14"/>
        <v>-0.3434873354154141</v>
      </c>
      <c r="K166" s="7">
        <f t="shared" si="15"/>
        <v>1.8076976712410082</v>
      </c>
      <c r="L166" s="7">
        <f>(Objekte!$L$9-Bilddaten!$K166)/(Objekte!$J$9-Bilddaten!$J166)</f>
        <v>-1.6972094821828059</v>
      </c>
      <c r="M166" s="7">
        <f t="shared" si="18"/>
        <v>1.2247277085642616</v>
      </c>
      <c r="N166" s="7">
        <f>($M166-Objekte!$I$47)/(Objekte!$H$47-Bilddaten!$L166)</f>
        <v>0.4486400196860944</v>
      </c>
      <c r="O166" s="7">
        <f t="shared" si="19"/>
        <v>0.46329161306634148</v>
      </c>
      <c r="P166" s="7">
        <f t="shared" si="20"/>
        <v>0.39976754743655901</v>
      </c>
      <c r="Q166" s="5">
        <f t="shared" si="17"/>
        <v>0.39976754743655901</v>
      </c>
    </row>
    <row r="167" spans="8:17" x14ac:dyDescent="0.2">
      <c r="H167" s="2">
        <v>161</v>
      </c>
      <c r="I167" s="7">
        <f t="shared" si="16"/>
        <v>0.25156250000000002</v>
      </c>
      <c r="J167" s="7">
        <f t="shared" si="14"/>
        <v>-0.34332599894979932</v>
      </c>
      <c r="K167" s="7">
        <f t="shared" si="15"/>
        <v>1.8078824503247761</v>
      </c>
      <c r="L167" s="7">
        <f>(Objekte!$L$9-Bilddaten!$K167)/(Objekte!$J$9-Bilddaten!$J167)</f>
        <v>-1.6880312170695839</v>
      </c>
      <c r="M167" s="7">
        <f t="shared" si="18"/>
        <v>1.2283374464659156</v>
      </c>
      <c r="N167" s="7">
        <f>($M167-Objekte!$I$47)/(Objekte!$H$47-Bilddaten!$L167)</f>
        <v>0.45240584301809245</v>
      </c>
      <c r="O167" s="7">
        <f t="shared" si="19"/>
        <v>0.46466226066669392</v>
      </c>
      <c r="P167" s="7">
        <f t="shared" si="20"/>
        <v>0.40075054849834862</v>
      </c>
      <c r="Q167" s="5">
        <f t="shared" si="17"/>
        <v>0.40075054849834862</v>
      </c>
    </row>
    <row r="168" spans="8:17" x14ac:dyDescent="0.2">
      <c r="H168" s="2">
        <v>162</v>
      </c>
      <c r="I168" s="7">
        <f t="shared" si="16"/>
        <v>0.25312499999999999</v>
      </c>
      <c r="J168" s="7">
        <f t="shared" si="14"/>
        <v>-0.34316466248418453</v>
      </c>
      <c r="K168" s="7">
        <f t="shared" si="15"/>
        <v>1.808067229408544</v>
      </c>
      <c r="L168" s="7">
        <f>(Objekte!$L$9-Bilddaten!$K168)/(Objekte!$J$9-Bilddaten!$J168)</f>
        <v>-1.6789120330895546</v>
      </c>
      <c r="M168" s="7">
        <f t="shared" si="18"/>
        <v>1.2319239482327311</v>
      </c>
      <c r="N168" s="7">
        <f>($M168-Objekte!$I$47)/(Objekte!$H$47-Bilddaten!$L168)</f>
        <v>0.45618093765089285</v>
      </c>
      <c r="O168" s="7">
        <f t="shared" si="19"/>
        <v>0.46603628274457121</v>
      </c>
      <c r="P168" s="7">
        <f t="shared" si="20"/>
        <v>0.40173717972192502</v>
      </c>
      <c r="Q168" s="5">
        <f t="shared" si="17"/>
        <v>0.40173717972192502</v>
      </c>
    </row>
    <row r="169" spans="8:17" x14ac:dyDescent="0.2">
      <c r="H169" s="2">
        <v>163</v>
      </c>
      <c r="I169" s="7">
        <f t="shared" si="16"/>
        <v>0.25468750000000001</v>
      </c>
      <c r="J169" s="7">
        <f t="shared" si="14"/>
        <v>-0.34300332601856981</v>
      </c>
      <c r="K169" s="7">
        <f t="shared" si="15"/>
        <v>1.8082520084923119</v>
      </c>
      <c r="L169" s="7">
        <f>(Objekte!$L$9-Bilddaten!$K169)/(Objekte!$J$9-Bilddaten!$J169)</f>
        <v>-1.6698513616088204</v>
      </c>
      <c r="M169" s="7">
        <f t="shared" si="18"/>
        <v>1.2354874375038492</v>
      </c>
      <c r="N169" s="7">
        <f>($M169-Objekte!$I$47)/(Objekte!$H$47-Bilddaten!$L169)</f>
        <v>0.45996533786502986</v>
      </c>
      <c r="O169" s="7">
        <f t="shared" si="19"/>
        <v>0.46741369177706793</v>
      </c>
      <c r="P169" s="7">
        <f t="shared" si="20"/>
        <v>0.40272745900377571</v>
      </c>
      <c r="Q169" s="5">
        <f t="shared" si="17"/>
        <v>0.40272745900377571</v>
      </c>
    </row>
    <row r="170" spans="8:17" x14ac:dyDescent="0.2">
      <c r="H170" s="2">
        <v>164</v>
      </c>
      <c r="I170" s="7">
        <f t="shared" si="16"/>
        <v>0.25624999999999998</v>
      </c>
      <c r="J170" s="7">
        <f t="shared" si="14"/>
        <v>-0.34284198955295503</v>
      </c>
      <c r="K170" s="7">
        <f t="shared" si="15"/>
        <v>1.8084367875760801</v>
      </c>
      <c r="L170" s="7">
        <f>(Objekte!$L$9-Bilddaten!$K170)/(Objekte!$J$9-Bilddaten!$J170)</f>
        <v>-1.6608486412673236</v>
      </c>
      <c r="M170" s="7">
        <f t="shared" si="18"/>
        <v>1.2390281350576688</v>
      </c>
      <c r="N170" s="7">
        <f>($M170-Objekte!$I$47)/(Objekte!$H$47-Bilddaten!$L170)</f>
        <v>0.46375907811025385</v>
      </c>
      <c r="O170" s="7">
        <f t="shared" si="19"/>
        <v>0.46879450030286718</v>
      </c>
      <c r="P170" s="7">
        <f t="shared" si="20"/>
        <v>0.40372140435146781</v>
      </c>
      <c r="Q170" s="5">
        <f t="shared" si="17"/>
        <v>0.40372140435146781</v>
      </c>
    </row>
    <row r="171" spans="8:17" x14ac:dyDescent="0.2">
      <c r="H171" s="2">
        <v>165</v>
      </c>
      <c r="I171" s="7">
        <f t="shared" si="16"/>
        <v>0.2578125</v>
      </c>
      <c r="J171" s="7">
        <f t="shared" si="14"/>
        <v>-0.34268065308734025</v>
      </c>
      <c r="K171" s="7">
        <f t="shared" si="15"/>
        <v>1.808621566659848</v>
      </c>
      <c r="L171" s="7">
        <f>(Objekte!$L$9-Bilddaten!$K171)/(Objekte!$J$9-Bilddaten!$J171)</f>
        <v>-1.6519033178629392</v>
      </c>
      <c r="M171" s="7">
        <f t="shared" si="18"/>
        <v>1.2425462588574319</v>
      </c>
      <c r="N171" s="7">
        <f>($M171-Objekte!$I$47)/(Objekte!$H$47-Bilddaten!$L171)</f>
        <v>0.46756219300656321</v>
      </c>
      <c r="O171" s="7">
        <f t="shared" si="19"/>
        <v>0.47017872092261814</v>
      </c>
      <c r="P171" s="7">
        <f t="shared" si="20"/>
        <v>0.40471903388244379</v>
      </c>
      <c r="Q171" s="5">
        <f t="shared" si="17"/>
        <v>0.40471903388244379</v>
      </c>
    </row>
    <row r="172" spans="8:17" x14ac:dyDescent="0.2">
      <c r="H172" s="2">
        <v>166</v>
      </c>
      <c r="I172" s="7">
        <f t="shared" si="16"/>
        <v>0.25937500000000002</v>
      </c>
      <c r="J172" s="7">
        <f t="shared" si="14"/>
        <v>-0.34251931662172547</v>
      </c>
      <c r="K172" s="7">
        <f t="shared" si="15"/>
        <v>1.8088063457436159</v>
      </c>
      <c r="L172" s="7">
        <f>(Objekte!$L$9-Bilddaten!$K172)/(Objekte!$J$9-Bilddaten!$J172)</f>
        <v>-1.6430148442377148</v>
      </c>
      <c r="M172" s="7">
        <f t="shared" si="18"/>
        <v>1.2460420240959631</v>
      </c>
      <c r="N172" s="7">
        <f>($M172-Objekte!$I$47)/(Objekte!$H$47-Bilddaten!$L172)</f>
        <v>0.47137471734527225</v>
      </c>
      <c r="O172" s="7">
        <f t="shared" si="19"/>
        <v>0.4715663662993238</v>
      </c>
      <c r="P172" s="7">
        <f t="shared" si="20"/>
        <v>0.40572036582776361</v>
      </c>
      <c r="Q172" s="5">
        <f t="shared" si="17"/>
        <v>0.40572036582776361</v>
      </c>
    </row>
    <row r="173" spans="8:17" x14ac:dyDescent="0.2">
      <c r="H173" s="2">
        <v>167</v>
      </c>
      <c r="I173" s="7">
        <f t="shared" si="16"/>
        <v>0.26093749999999999</v>
      </c>
      <c r="J173" s="7">
        <f t="shared" si="14"/>
        <v>-0.34235798015611074</v>
      </c>
      <c r="K173" s="7">
        <f t="shared" si="15"/>
        <v>1.8089911248273838</v>
      </c>
      <c r="L173" s="7">
        <f>(Objekte!$L$9-Bilddaten!$K173)/(Objekte!$J$9-Bilddaten!$J173)</f>
        <v>-1.6341826801663271</v>
      </c>
      <c r="M173" s="7">
        <f t="shared" si="18"/>
        <v>1.2495156432395405</v>
      </c>
      <c r="N173" s="7">
        <f>($M173-Objekte!$I$47)/(Objekte!$H$47-Bilddaten!$L173)</f>
        <v>0.4751966860900636</v>
      </c>
      <c r="O173" s="7">
        <f t="shared" si="19"/>
        <v>0.47295744915872351</v>
      </c>
      <c r="P173" s="7">
        <f t="shared" si="20"/>
        <v>0.40672541853045791</v>
      </c>
      <c r="Q173" s="5">
        <f t="shared" si="17"/>
        <v>0.40672541853045791</v>
      </c>
    </row>
    <row r="174" spans="8:17" x14ac:dyDescent="0.2">
      <c r="H174" s="2">
        <v>168</v>
      </c>
      <c r="I174" s="7">
        <f t="shared" si="16"/>
        <v>0.26250000000000001</v>
      </c>
      <c r="J174" s="7">
        <f t="shared" si="14"/>
        <v>-0.34219664369049596</v>
      </c>
      <c r="K174" s="7">
        <f t="shared" si="15"/>
        <v>1.8091759039111519</v>
      </c>
      <c r="L174" s="7">
        <f>(Objekte!$L$9-Bilddaten!$K174)/(Objekte!$J$9-Bilddaten!$J174)</f>
        <v>-1.6254062922466164</v>
      </c>
      <c r="M174" s="7">
        <f t="shared" si="18"/>
        <v>1.2529673260709464</v>
      </c>
      <c r="N174" s="7">
        <f>($M174-Objekte!$I$47)/(Objekte!$H$47-Bilddaten!$L174)</f>
        <v>0.4790281343780628</v>
      </c>
      <c r="O174" s="7">
        <f t="shared" si="19"/>
        <v>0.47435198228968545</v>
      </c>
      <c r="P174" s="7">
        <f t="shared" si="20"/>
        <v>0.40773421044796415</v>
      </c>
      <c r="Q174" s="5">
        <f t="shared" si="17"/>
        <v>0.40773421044796415</v>
      </c>
    </row>
    <row r="175" spans="8:17" x14ac:dyDescent="0.2">
      <c r="H175" s="2">
        <v>169</v>
      </c>
      <c r="I175" s="7">
        <f t="shared" si="16"/>
        <v>0.26406249999999998</v>
      </c>
      <c r="J175" s="7">
        <f t="shared" si="14"/>
        <v>-0.34203530722488118</v>
      </c>
      <c r="K175" s="7">
        <f t="shared" si="15"/>
        <v>1.8093606829949198</v>
      </c>
      <c r="L175" s="7">
        <f>(Objekte!$L$9-Bilddaten!$K175)/(Objekte!$J$9-Bilddaten!$J175)</f>
        <v>-1.6166851537922298</v>
      </c>
      <c r="M175" s="7">
        <f t="shared" si="18"/>
        <v>1.2563972797316902</v>
      </c>
      <c r="N175" s="7">
        <f>($M175-Objekte!$I$47)/(Objekte!$H$47-Bilddaten!$L175)</f>
        <v>0.48286909752090357</v>
      </c>
      <c r="O175" s="7">
        <f t="shared" si="19"/>
        <v>0.47574997854459311</v>
      </c>
      <c r="P175" s="7">
        <f t="shared" si="20"/>
        <v>0.40874676015103895</v>
      </c>
      <c r="Q175" s="5">
        <f t="shared" si="17"/>
        <v>0.40874676015103895</v>
      </c>
    </row>
    <row r="176" spans="8:17" x14ac:dyDescent="0.2">
      <c r="H176" s="2">
        <v>170</v>
      </c>
      <c r="I176" s="7">
        <f t="shared" si="16"/>
        <v>0.265625</v>
      </c>
      <c r="J176" s="7">
        <f t="shared" si="14"/>
        <v>-0.3418739707592664</v>
      </c>
      <c r="K176" s="7">
        <f t="shared" si="15"/>
        <v>1.8095454620786877</v>
      </c>
      <c r="L176" s="7">
        <f>(Objekte!$L$9-Bilddaten!$K176)/(Objekte!$J$9-Bilddaten!$J176)</f>
        <v>-1.6080187447272258</v>
      </c>
      <c r="M176" s="7">
        <f t="shared" si="18"/>
        <v>1.25980570876346</v>
      </c>
      <c r="N176" s="7">
        <f>($M176-Objekte!$I$47)/(Objekte!$H$47-Bilddaten!$L176)</f>
        <v>0.48671961100582734</v>
      </c>
      <c r="O176" s="7">
        <f t="shared" si="19"/>
        <v>0.47715145083974586</v>
      </c>
      <c r="P176" s="7">
        <f t="shared" si="20"/>
        <v>0.40976308632745939</v>
      </c>
      <c r="Q176" s="5">
        <f t="shared" si="17"/>
        <v>0.40976308632745939</v>
      </c>
    </row>
    <row r="177" spans="8:17" x14ac:dyDescent="0.2">
      <c r="H177" s="2">
        <v>171</v>
      </c>
      <c r="I177" s="7">
        <f t="shared" si="16"/>
        <v>0.26718750000000002</v>
      </c>
      <c r="J177" s="7">
        <f t="shared" si="14"/>
        <v>-0.34171263429365162</v>
      </c>
      <c r="K177" s="7">
        <f t="shared" si="15"/>
        <v>1.8097302411624556</v>
      </c>
      <c r="L177" s="7">
        <f>(Objekte!$L$9-Bilddaten!$K177)/(Objekte!$J$9-Bilddaten!$J177)</f>
        <v>-1.5994065514827103</v>
      </c>
      <c r="M177" s="7">
        <f t="shared" si="18"/>
        <v>1.2631928151487739</v>
      </c>
      <c r="N177" s="7">
        <f>($M177-Objekte!$I$47)/(Objekte!$H$47-Bilddaten!$L177)</f>
        <v>0.49057971049676669</v>
      </c>
      <c r="O177" s="7">
        <f t="shared" si="19"/>
        <v>0.47855641215575395</v>
      </c>
      <c r="P177" s="7">
        <f t="shared" si="20"/>
        <v>0.41078320778032568</v>
      </c>
      <c r="Q177" s="5">
        <f t="shared" si="17"/>
        <v>0.41078320778032568</v>
      </c>
    </row>
    <row r="178" spans="8:17" x14ac:dyDescent="0.2">
      <c r="H178" s="2">
        <v>172</v>
      </c>
      <c r="I178" s="7">
        <f t="shared" si="16"/>
        <v>0.26874999999999999</v>
      </c>
      <c r="J178" s="7">
        <f t="shared" si="14"/>
        <v>-0.34155129782803689</v>
      </c>
      <c r="K178" s="7">
        <f t="shared" si="15"/>
        <v>1.8099150202462237</v>
      </c>
      <c r="L178" s="7">
        <f>(Objekte!$L$9-Bilddaten!$K178)/(Objekte!$J$9-Bilddaten!$J178)</f>
        <v>-1.5908480668953768</v>
      </c>
      <c r="M178" s="7">
        <f t="shared" si="18"/>
        <v>1.2665587983508841</v>
      </c>
      <c r="N178" s="7">
        <f>($M178-Objekte!$I$47)/(Objekte!$H$47-Bilddaten!$L178)</f>
        <v>0.49444943183545087</v>
      </c>
      <c r="O178" s="7">
        <f t="shared" si="19"/>
        <v>0.47996487553793976</v>
      </c>
      <c r="P178" s="7">
        <f t="shared" si="20"/>
        <v>0.41180714343034414</v>
      </c>
      <c r="Q178" s="5">
        <f t="shared" si="17"/>
        <v>0.41180714343034414</v>
      </c>
    </row>
    <row r="179" spans="8:17" x14ac:dyDescent="0.2">
      <c r="H179" s="2">
        <v>173</v>
      </c>
      <c r="I179" s="7">
        <f t="shared" si="16"/>
        <v>0.27031250000000001</v>
      </c>
      <c r="J179" s="7">
        <f t="shared" si="14"/>
        <v>-0.34138996136242211</v>
      </c>
      <c r="K179" s="7">
        <f t="shared" si="15"/>
        <v>1.8100997993299917</v>
      </c>
      <c r="L179" s="7">
        <f>(Objekte!$L$9-Bilddaten!$K179)/(Objekte!$J$9-Bilddaten!$J179)</f>
        <v>-1.5823427901079603</v>
      </c>
      <c r="M179" s="7">
        <f t="shared" si="18"/>
        <v>1.2699038553529278</v>
      </c>
      <c r="N179" s="7">
        <f>($M179-Objekte!$I$47)/(Objekte!$H$47-Bilddaten!$L179)</f>
        <v>0.49832881104250976</v>
      </c>
      <c r="O179" s="7">
        <f t="shared" si="19"/>
        <v>0.48137685409674036</v>
      </c>
      <c r="P179" s="7">
        <f t="shared" si="20"/>
        <v>0.4128349123157275</v>
      </c>
      <c r="Q179" s="5">
        <f t="shared" si="17"/>
        <v>0.4128349123157275</v>
      </c>
    </row>
    <row r="180" spans="8:17" x14ac:dyDescent="0.2">
      <c r="H180" s="2">
        <v>174</v>
      </c>
      <c r="I180" s="7">
        <f t="shared" si="16"/>
        <v>0.27187499999999998</v>
      </c>
      <c r="J180" s="7">
        <f t="shared" si="14"/>
        <v>-0.34122862489680733</v>
      </c>
      <c r="K180" s="7">
        <f t="shared" si="15"/>
        <v>1.8102845784137596</v>
      </c>
      <c r="L180" s="7">
        <f>(Objekte!$L$9-Bilddaten!$K180)/(Objekte!$J$9-Bilddaten!$J180)</f>
        <v>-1.573890226471514</v>
      </c>
      <c r="M180" s="7">
        <f t="shared" si="18"/>
        <v>1.2732281806963601</v>
      </c>
      <c r="N180" s="7">
        <f>($M180-Objekte!$I$47)/(Objekte!$H$47-Bilddaten!$L180)</f>
        <v>0.50221788431859837</v>
      </c>
      <c r="O180" s="7">
        <f t="shared" si="19"/>
        <v>0.48279236100811673</v>
      </c>
      <c r="P180" s="7">
        <f t="shared" si="20"/>
        <v>0.41386653359435738</v>
      </c>
      <c r="Q180" s="5">
        <f t="shared" si="17"/>
        <v>0.41386653359435738</v>
      </c>
    </row>
    <row r="181" spans="8:17" x14ac:dyDescent="0.2">
      <c r="H181" s="2">
        <v>175</v>
      </c>
      <c r="I181" s="7">
        <f t="shared" si="16"/>
        <v>0.2734375</v>
      </c>
      <c r="J181" s="7">
        <f t="shared" si="14"/>
        <v>-0.34106728843119255</v>
      </c>
      <c r="K181" s="7">
        <f t="shared" si="15"/>
        <v>1.8104693574975275</v>
      </c>
      <c r="L181" s="7">
        <f>(Objekte!$L$9-Bilddaten!$K181)/(Objekte!$J$9-Bilddaten!$J181)</f>
        <v>-1.5654898874495233</v>
      </c>
      <c r="M181" s="7">
        <f t="shared" si="18"/>
        <v>1.2765319665186659</v>
      </c>
      <c r="N181" s="7">
        <f>($M181-Objekte!$I$47)/(Objekte!$H$47-Bilddaten!$L181)</f>
        <v>0.50611668804551835</v>
      </c>
      <c r="O181" s="7">
        <f t="shared" si="19"/>
        <v>0.4842114095139618</v>
      </c>
      <c r="P181" s="7">
        <f t="shared" si="20"/>
        <v>0.41490202654345043</v>
      </c>
      <c r="Q181" s="5">
        <f t="shared" si="17"/>
        <v>0.41490202654345043</v>
      </c>
    </row>
    <row r="182" spans="8:17" x14ac:dyDescent="0.2">
      <c r="H182" s="2">
        <v>176</v>
      </c>
      <c r="I182" s="7">
        <f t="shared" si="16"/>
        <v>0.27500000000000002</v>
      </c>
      <c r="J182" s="7">
        <f t="shared" si="14"/>
        <v>-0.34090595196557782</v>
      </c>
      <c r="K182" s="7">
        <f t="shared" si="15"/>
        <v>1.8106541365812956</v>
      </c>
      <c r="L182" s="7">
        <f>(Objekte!$L$9-Bilddaten!$K182)/(Objekte!$J$9-Bilddaten!$J182)</f>
        <v>-1.5571412905237763</v>
      </c>
      <c r="M182" s="7">
        <f t="shared" si="18"/>
        <v>1.2798154025903794</v>
      </c>
      <c r="N182" s="7">
        <f>($M182-Objekte!$I$47)/(Objekte!$H$47-Bilddaten!$L182)</f>
        <v>0.51002525878735516</v>
      </c>
      <c r="O182" s="7">
        <f t="shared" si="19"/>
        <v>0.48563401292251418</v>
      </c>
      <c r="P182" s="7">
        <f t="shared" si="20"/>
        <v>0.4159414105612429</v>
      </c>
      <c r="Q182" s="5">
        <f t="shared" si="17"/>
        <v>0.4159414105612429</v>
      </c>
    </row>
    <row r="183" spans="8:17" x14ac:dyDescent="0.2">
      <c r="H183" s="2">
        <v>177</v>
      </c>
      <c r="I183" s="7">
        <f t="shared" si="16"/>
        <v>0.27656249999999999</v>
      </c>
      <c r="J183" s="7">
        <f t="shared" si="14"/>
        <v>-0.34074461549996304</v>
      </c>
      <c r="K183" s="7">
        <f t="shared" si="15"/>
        <v>1.8108389156650635</v>
      </c>
      <c r="L183" s="7">
        <f>(Objekte!$L$9-Bilddaten!$K183)/(Objekte!$J$9-Bilddaten!$J183)</f>
        <v>-1.5488439591019842</v>
      </c>
      <c r="M183" s="7">
        <f t="shared" si="18"/>
        <v>1.2830786763514173</v>
      </c>
      <c r="N183" s="7">
        <f>($M183-Objekte!$I$47)/(Objekte!$H$47-Bilddaten!$L183)</f>
        <v>0.51394363329161585</v>
      </c>
      <c r="O183" s="7">
        <f t="shared" si="19"/>
        <v>0.48706018460877265</v>
      </c>
      <c r="P183" s="7">
        <f t="shared" si="20"/>
        <v>0.4169847051670546</v>
      </c>
      <c r="Q183" s="5">
        <f t="shared" si="17"/>
        <v>0.4169847051670546</v>
      </c>
    </row>
    <row r="184" spans="8:17" x14ac:dyDescent="0.2">
      <c r="H184" s="2">
        <v>178</v>
      </c>
      <c r="I184" s="7">
        <f t="shared" si="16"/>
        <v>0.27812500000000001</v>
      </c>
      <c r="J184" s="7">
        <f t="shared" si="14"/>
        <v>-0.34058327903434826</v>
      </c>
      <c r="K184" s="7">
        <f t="shared" si="15"/>
        <v>1.8110236947488314</v>
      </c>
      <c r="L184" s="7">
        <f>(Objekte!$L$9-Bilddaten!$K184)/(Objekte!$J$9-Bilddaten!$J184)</f>
        <v>-1.5405974224270726</v>
      </c>
      <c r="M184" s="7">
        <f t="shared" si="18"/>
        <v>1.2863219729467539</v>
      </c>
      <c r="N184" s="7">
        <f>($M184-Objekte!$I$47)/(Objekte!$H$47-Bilddaten!$L184)</f>
        <v>0.51787184849038848</v>
      </c>
      <c r="O184" s="7">
        <f t="shared" si="19"/>
        <v>0.48848993801491791</v>
      </c>
      <c r="P184" s="7">
        <f t="shared" si="20"/>
        <v>0.41803193000358485</v>
      </c>
      <c r="Q184" s="5">
        <f t="shared" si="17"/>
        <v>0.41803193000358485</v>
      </c>
    </row>
    <row r="185" spans="8:17" x14ac:dyDescent="0.2">
      <c r="H185" s="2">
        <v>179</v>
      </c>
      <c r="I185" s="7">
        <f t="shared" si="16"/>
        <v>0.27968749999999998</v>
      </c>
      <c r="J185" s="7">
        <f t="shared" si="14"/>
        <v>-0.34042194256873348</v>
      </c>
      <c r="K185" s="7">
        <f t="shared" si="15"/>
        <v>1.8112084738325993</v>
      </c>
      <c r="L185" s="7">
        <f>(Objekte!$L$9-Bilddaten!$K185)/(Objekte!$J$9-Bilddaten!$J185)</f>
        <v>-1.5324012154881583</v>
      </c>
      <c r="M185" s="7">
        <f t="shared" si="18"/>
        <v>1.2895454752614319</v>
      </c>
      <c r="N185" s="7">
        <f>($M185-Objekte!$I$47)/(Objekte!$H$47-Bilddaten!$L185)</f>
        <v>0.52180994150149695</v>
      </c>
      <c r="O185" s="7">
        <f t="shared" si="19"/>
        <v>0.48992328665073315</v>
      </c>
      <c r="P185" s="7">
        <f t="shared" si="20"/>
        <v>0.4190831048364374</v>
      </c>
      <c r="Q185" s="5">
        <f t="shared" si="17"/>
        <v>0.4190831048364374</v>
      </c>
    </row>
    <row r="186" spans="8:17" x14ac:dyDescent="0.2">
      <c r="H186" s="2">
        <v>180</v>
      </c>
      <c r="I186" s="7">
        <f t="shared" si="16"/>
        <v>0.28125</v>
      </c>
      <c r="J186" s="7">
        <f t="shared" si="14"/>
        <v>-0.3402606061031187</v>
      </c>
      <c r="K186" s="7">
        <f t="shared" si="15"/>
        <v>1.8113932529163674</v>
      </c>
      <c r="L186" s="7">
        <f>(Objekte!$L$9-Bilddaten!$K186)/(Objekte!$J$9-Bilddaten!$J186)</f>
        <v>-1.5242548789331358</v>
      </c>
      <c r="M186" s="7">
        <f t="shared" si="18"/>
        <v>1.2927493639549428</v>
      </c>
      <c r="N186" s="7">
        <f>($M186-Objekte!$I$47)/(Objekte!$H$47-Bilddaten!$L186)</f>
        <v>0.52575794962967382</v>
      </c>
      <c r="O186" s="7">
        <f t="shared" si="19"/>
        <v>0.49136024409403056</v>
      </c>
      <c r="P186" s="7">
        <f t="shared" si="20"/>
        <v>0.42013824955600515</v>
      </c>
      <c r="Q186" s="5">
        <f t="shared" si="17"/>
        <v>0.42013824955600515</v>
      </c>
    </row>
    <row r="187" spans="8:17" x14ac:dyDescent="0.2">
      <c r="H187" s="2">
        <v>181</v>
      </c>
      <c r="I187" s="7">
        <f t="shared" si="16"/>
        <v>0.28281250000000002</v>
      </c>
      <c r="J187" s="7">
        <f t="shared" si="14"/>
        <v>-0.34009926963750398</v>
      </c>
      <c r="K187" s="7">
        <f t="shared" si="15"/>
        <v>1.8115780320001353</v>
      </c>
      <c r="L187" s="7">
        <f>(Objekte!$L$9-Bilddaten!$K187)/(Objekte!$J$9-Bilddaten!$J187)</f>
        <v>-1.5161579589828771</v>
      </c>
      <c r="M187" s="7">
        <f t="shared" si="18"/>
        <v>1.2959338174949702</v>
      </c>
      <c r="N187" s="7">
        <f>($M187-Objekte!$I$47)/(Objekte!$H$47-Bilddaten!$L187)</f>
        <v>0.52971591036772925</v>
      </c>
      <c r="O187" s="7">
        <f t="shared" si="19"/>
        <v>0.49280082399107716</v>
      </c>
      <c r="P187" s="7">
        <f t="shared" si="20"/>
        <v>0.42119738417709929</v>
      </c>
      <c r="Q187" s="5">
        <f t="shared" si="17"/>
        <v>0.42119738417709929</v>
      </c>
    </row>
    <row r="188" spans="8:17" x14ac:dyDescent="0.2">
      <c r="H188" s="2">
        <v>182</v>
      </c>
      <c r="I188" s="7">
        <f t="shared" si="16"/>
        <v>0.28437499999999999</v>
      </c>
      <c r="J188" s="7">
        <f t="shared" si="14"/>
        <v>-0.3399379331718892</v>
      </c>
      <c r="K188" s="7">
        <f t="shared" si="15"/>
        <v>1.8117628110839032</v>
      </c>
      <c r="L188" s="7">
        <f>(Objekte!$L$9-Bilddaten!$K188)/(Objekte!$J$9-Bilddaten!$J188)</f>
        <v>-1.508110007346942</v>
      </c>
      <c r="M188" s="7">
        <f t="shared" si="18"/>
        <v>1.299099012190541</v>
      </c>
      <c r="N188" s="7">
        <f>($M188-Objekte!$I$47)/(Objekte!$H$47-Bilddaten!$L188)</f>
        <v>0.53368386139775281</v>
      </c>
      <c r="O188" s="7">
        <f t="shared" si="19"/>
        <v>0.49424504005703163</v>
      </c>
      <c r="P188" s="7">
        <f t="shared" si="20"/>
        <v>0.42226052884239668</v>
      </c>
      <c r="Q188" s="5">
        <f t="shared" si="17"/>
        <v>0.42226052884239668</v>
      </c>
    </row>
    <row r="189" spans="8:17" x14ac:dyDescent="0.2">
      <c r="H189" s="2">
        <v>183</v>
      </c>
      <c r="I189" s="7">
        <f t="shared" si="16"/>
        <v>0.28593750000000001</v>
      </c>
      <c r="J189" s="7">
        <f t="shared" si="14"/>
        <v>-0.33977659670627441</v>
      </c>
      <c r="K189" s="7">
        <f t="shared" si="15"/>
        <v>1.8119475901676712</v>
      </c>
      <c r="L189" s="7">
        <f>(Objekte!$L$9-Bilddaten!$K189)/(Objekte!$J$9-Bilddaten!$J189)</f>
        <v>-1.5001105811408673</v>
      </c>
      <c r="M189" s="7">
        <f t="shared" si="18"/>
        <v>1.3022451222245559</v>
      </c>
      <c r="N189" s="7">
        <f>($M189-Objekte!$I$47)/(Objekte!$H$47-Bilddaten!$L189)</f>
        <v>0.53766184059229749</v>
      </c>
      <c r="O189" s="7">
        <f t="shared" si="19"/>
        <v>0.49569290607637617</v>
      </c>
      <c r="P189" s="7">
        <f t="shared" si="20"/>
        <v>0.42332770382060925</v>
      </c>
      <c r="Q189" s="5">
        <f t="shared" si="17"/>
        <v>0.42332770382060925</v>
      </c>
    </row>
    <row r="190" spans="8:17" x14ac:dyDescent="0.2">
      <c r="H190" s="2">
        <v>184</v>
      </c>
      <c r="I190" s="7">
        <f t="shared" si="16"/>
        <v>0.28749999999999998</v>
      </c>
      <c r="J190" s="7">
        <f t="shared" si="14"/>
        <v>-0.33961526024065963</v>
      </c>
      <c r="K190" s="7">
        <f t="shared" si="15"/>
        <v>1.8121323692514393</v>
      </c>
      <c r="L190" s="7">
        <f>(Objekte!$L$9-Bilddaten!$K190)/(Objekte!$J$9-Bilddaten!$J190)</f>
        <v>-1.4921592428049084</v>
      </c>
      <c r="M190" s="7">
        <f t="shared" si="18"/>
        <v>1.3053723196857447</v>
      </c>
      <c r="N190" s="7">
        <f>($M190-Objekte!$I$47)/(Objekte!$H$47-Bilddaten!$L190)</f>
        <v>0.5416498860155905</v>
      </c>
      <c r="O190" s="7">
        <f t="shared" si="19"/>
        <v>0.49714443590335622</v>
      </c>
      <c r="P190" s="7">
        <f t="shared" si="20"/>
        <v>0.42439892950926517</v>
      </c>
      <c r="Q190" s="5">
        <f t="shared" si="17"/>
        <v>0.42439892950926517</v>
      </c>
    </row>
    <row r="191" spans="8:17" x14ac:dyDescent="0.2">
      <c r="H191" s="2">
        <v>185</v>
      </c>
      <c r="I191" s="7">
        <f t="shared" si="16"/>
        <v>0.2890625</v>
      </c>
      <c r="J191" s="7">
        <f t="shared" si="14"/>
        <v>-0.33945392377504491</v>
      </c>
      <c r="K191" s="7">
        <f t="shared" si="15"/>
        <v>1.8123171483352072</v>
      </c>
      <c r="L191" s="7">
        <f>(Objekte!$L$9-Bilddaten!$K191)/(Objekte!$J$9-Bilddaten!$J191)</f>
        <v>-1.4842555600242766</v>
      </c>
      <c r="M191" s="7">
        <f t="shared" si="18"/>
        <v>1.3084807746000398</v>
      </c>
      <c r="N191" s="7">
        <f>($M191-Objekte!$I$47)/(Objekte!$H$47-Bilddaten!$L191)</f>
        <v>0.54564803592473854</v>
      </c>
      <c r="O191" s="7">
        <f t="shared" si="19"/>
        <v>0.49859964346242036</v>
      </c>
      <c r="P191" s="7">
        <f t="shared" si="20"/>
        <v>0.42547422643419786</v>
      </c>
      <c r="Q191" s="5">
        <f t="shared" si="17"/>
        <v>0.42547422643419786</v>
      </c>
    </row>
    <row r="192" spans="8:17" x14ac:dyDescent="0.2">
      <c r="H192" s="2">
        <v>186</v>
      </c>
      <c r="I192" s="7">
        <f t="shared" si="16"/>
        <v>0.29062500000000002</v>
      </c>
      <c r="J192" s="7">
        <f t="shared" si="14"/>
        <v>-0.33929258730943013</v>
      </c>
      <c r="K192" s="7">
        <f t="shared" si="15"/>
        <v>1.8125019274189751</v>
      </c>
      <c r="L192" s="7">
        <f>(Objekte!$L$9-Bilddaten!$K192)/(Objekte!$J$9-Bilddaten!$J192)</f>
        <v>-1.4763991056507546</v>
      </c>
      <c r="M192" s="7">
        <f t="shared" si="18"/>
        <v>1.3115706549614019</v>
      </c>
      <c r="N192" s="7">
        <f>($M192-Objekte!$I$47)/(Objekte!$H$47-Bilddaten!$L192)</f>
        <v>0.54965632877096671</v>
      </c>
      <c r="O192" s="7">
        <f t="shared" si="19"/>
        <v>0.50005854274866957</v>
      </c>
      <c r="P192" s="7">
        <f t="shared" si="20"/>
        <v>0.42655361525302232</v>
      </c>
      <c r="Q192" s="5">
        <f t="shared" si="17"/>
        <v>0.42655361525302232</v>
      </c>
    </row>
    <row r="193" spans="8:17" x14ac:dyDescent="0.2">
      <c r="H193" s="2">
        <v>187</v>
      </c>
      <c r="I193" s="7">
        <f t="shared" si="16"/>
        <v>0.29218749999999999</v>
      </c>
      <c r="J193" s="7">
        <f t="shared" si="14"/>
        <v>-0.33913125084381535</v>
      </c>
      <c r="K193" s="7">
        <f t="shared" si="15"/>
        <v>1.812686706502743</v>
      </c>
      <c r="L193" s="7">
        <f>(Objekte!$L$9-Bilddaten!$K193)/(Objekte!$J$9-Bilddaten!$J193)</f>
        <v>-1.4685894576257703</v>
      </c>
      <c r="M193" s="7">
        <f t="shared" si="18"/>
        <v>1.3146421267620751</v>
      </c>
      <c r="N193" s="7">
        <f>($M193-Objekte!$I$47)/(Objekte!$H$47-Bilddaten!$L193)</f>
        <v>0.5536748032008374</v>
      </c>
      <c r="O193" s="7">
        <f t="shared" si="19"/>
        <v>0.50152114782830226</v>
      </c>
      <c r="P193" s="7">
        <f t="shared" si="20"/>
        <v>0.42763711675311716</v>
      </c>
      <c r="Q193" s="5">
        <f t="shared" si="17"/>
        <v>0.42763711675311716</v>
      </c>
    </row>
    <row r="194" spans="8:17" x14ac:dyDescent="0.2">
      <c r="H194" s="2">
        <v>188</v>
      </c>
      <c r="I194" s="7">
        <f t="shared" si="16"/>
        <v>0.29375000000000001</v>
      </c>
      <c r="J194" s="7">
        <f t="shared" si="14"/>
        <v>-0.33896991437820057</v>
      </c>
      <c r="K194" s="7">
        <f t="shared" si="15"/>
        <v>1.8128714855865111</v>
      </c>
      <c r="L194" s="7">
        <f>(Objekte!$L$9-Bilddaten!$K194)/(Objekte!$J$9-Bilddaten!$J194)</f>
        <v>-1.4608261989048015</v>
      </c>
      <c r="M194" s="7">
        <f t="shared" si="18"/>
        <v>1.3176953540223184</v>
      </c>
      <c r="N194" s="7">
        <f>($M194-Objekte!$I$47)/(Objekte!$H$47-Bilddaten!$L194)</f>
        <v>0.5577034980575003</v>
      </c>
      <c r="O194" s="7">
        <f t="shared" si="19"/>
        <v>0.50298747283906886</v>
      </c>
      <c r="P194" s="7">
        <f t="shared" si="20"/>
        <v>0.42872475185486814</v>
      </c>
      <c r="Q194" s="5">
        <f t="shared" si="17"/>
        <v>0.42872475185486814</v>
      </c>
    </row>
    <row r="195" spans="8:17" x14ac:dyDescent="0.2">
      <c r="H195" s="2">
        <v>189</v>
      </c>
      <c r="I195" s="7">
        <f t="shared" si="16"/>
        <v>0.29531249999999998</v>
      </c>
      <c r="J195" s="7">
        <f t="shared" si="14"/>
        <v>-0.33880857791258584</v>
      </c>
      <c r="K195" s="7">
        <f t="shared" si="15"/>
        <v>1.813056264670279</v>
      </c>
      <c r="L195" s="7">
        <f>(Objekte!$L$9-Bilddaten!$K195)/(Objekte!$J$9-Bilddaten!$J195)</f>
        <v>-1.4531089173831564</v>
      </c>
      <c r="M195" s="7">
        <f t="shared" si="18"/>
        <v>1.3207304988195947</v>
      </c>
      <c r="N195" s="7">
        <f>($M195-Objekte!$I$47)/(Objekte!$H$47-Bilddaten!$L195)</f>
        <v>0.56174245238193388</v>
      </c>
      <c r="O195" s="7">
        <f t="shared" si="19"/>
        <v>0.50445753199072352</v>
      </c>
      <c r="P195" s="7">
        <f t="shared" si="20"/>
        <v>0.4298165416107701</v>
      </c>
      <c r="Q195" s="5">
        <f t="shared" si="17"/>
        <v>0.4298165416107701</v>
      </c>
    </row>
    <row r="196" spans="8:17" x14ac:dyDescent="0.2">
      <c r="H196" s="2">
        <v>190</v>
      </c>
      <c r="I196" s="7">
        <f t="shared" si="16"/>
        <v>0.296875</v>
      </c>
      <c r="J196" s="7">
        <f t="shared" si="14"/>
        <v>-0.33864724144697106</v>
      </c>
      <c r="K196" s="7">
        <f t="shared" si="15"/>
        <v>1.8132410437540469</v>
      </c>
      <c r="L196" s="7">
        <f>(Objekte!$L$9-Bilddaten!$K196)/(Objekte!$J$9-Bilddaten!$J196)</f>
        <v>-1.4454372058230209</v>
      </c>
      <c r="M196" s="7">
        <f t="shared" si="18"/>
        <v>1.3237477213172633</v>
      </c>
      <c r="N196" s="7">
        <f>($M196-Objekte!$I$47)/(Objekte!$H$47-Bilddaten!$L196)</f>
        <v>0.56579170541422197</v>
      </c>
      <c r="O196" s="7">
        <f t="shared" si="19"/>
        <v>0.50593133956548852</v>
      </c>
      <c r="P196" s="7">
        <f t="shared" si="20"/>
        <v>0.43091250720916674</v>
      </c>
      <c r="Q196" s="5">
        <f t="shared" si="17"/>
        <v>0.43091250720916674</v>
      </c>
    </row>
    <row r="197" spans="8:17" x14ac:dyDescent="0.2">
      <c r="H197" s="2">
        <v>191</v>
      </c>
      <c r="I197" s="7">
        <f t="shared" si="16"/>
        <v>0.29843750000000002</v>
      </c>
      <c r="J197" s="7">
        <f t="shared" si="14"/>
        <v>-0.33848590498135628</v>
      </c>
      <c r="K197" s="7">
        <f t="shared" si="15"/>
        <v>1.8134258228378148</v>
      </c>
      <c r="L197" s="7">
        <f>(Objekte!$L$9-Bilddaten!$K197)/(Objekte!$J$9-Bilddaten!$J197)</f>
        <v>-1.437810661781848</v>
      </c>
      <c r="M197" s="7">
        <f t="shared" si="18"/>
        <v>1.3267471797927433</v>
      </c>
      <c r="N197" s="7">
        <f>($M197-Objekte!$I$47)/(Objekte!$H$47-Bilddaten!$L197)</f>
        <v>0.56985129659481171</v>
      </c>
      <c r="O197" s="7">
        <f t="shared" si="19"/>
        <v>0.50740890991851284</v>
      </c>
      <c r="P197" s="7">
        <f t="shared" si="20"/>
        <v>0.43201266997228671</v>
      </c>
      <c r="Q197" s="5">
        <f t="shared" si="17"/>
        <v>0.43201266997228671</v>
      </c>
    </row>
    <row r="198" spans="8:17" x14ac:dyDescent="0.2">
      <c r="H198" s="2">
        <v>192</v>
      </c>
      <c r="I198" s="7">
        <f t="shared" si="16"/>
        <v>0.3</v>
      </c>
      <c r="J198" s="7">
        <f t="shared" ref="J198:J261" si="21">$D$17+$D$22*$I198</f>
        <v>-0.3383245685157415</v>
      </c>
      <c r="K198" s="7">
        <f t="shared" ref="K198:K261" si="22">$E$17+$I198*$E$22</f>
        <v>1.813610601921583</v>
      </c>
      <c r="L198" s="7">
        <f>(Objekte!$L$9-Bilddaten!$K198)/(Objekte!$J$9-Bilddaten!$J198)</f>
        <v>-1.4302288875419706</v>
      </c>
      <c r="M198" s="7">
        <f t="shared" si="18"/>
        <v>1.3297290306651968</v>
      </c>
      <c r="N198" s="7">
        <f>($M198-Objekte!$I$47)/(Objekte!$H$47-Bilddaten!$L198)</f>
        <v>0.5739212655658017</v>
      </c>
      <c r="O198" s="7">
        <f t="shared" si="19"/>
        <v>0.50889025747834027</v>
      </c>
      <c r="P198" s="7">
        <f t="shared" si="20"/>
        <v>0.43311705135942169</v>
      </c>
      <c r="Q198" s="5">
        <f t="shared" si="17"/>
        <v>0.43311705135942169</v>
      </c>
    </row>
    <row r="199" spans="8:17" x14ac:dyDescent="0.2">
      <c r="H199" s="2">
        <v>193</v>
      </c>
      <c r="I199" s="7">
        <f t="shared" ref="I199:I262" si="23">$H199/$B$3</f>
        <v>0.30156250000000001</v>
      </c>
      <c r="J199" s="7">
        <f t="shared" si="21"/>
        <v>-0.33816323205012672</v>
      </c>
      <c r="K199" s="7">
        <f t="shared" si="22"/>
        <v>1.8137953810053509</v>
      </c>
      <c r="L199" s="7">
        <f>(Objekte!$L$9-Bilddaten!$K199)/(Objekte!$J$9-Bilddaten!$J199)</f>
        <v>-1.4226914900414811</v>
      </c>
      <c r="M199" s="7">
        <f t="shared" si="18"/>
        <v>1.332693428522713</v>
      </c>
      <c r="N199" s="7">
        <f>($M199-Objekte!$I$47)/(Objekte!$H$47-Bilddaten!$L199)</f>
        <v>0.57800165217222255</v>
      </c>
      <c r="O199" s="7">
        <f t="shared" si="19"/>
        <v>0.51037539674737586</v>
      </c>
      <c r="P199" s="7">
        <f t="shared" si="20"/>
        <v>0.43422567296614606</v>
      </c>
      <c r="Q199" s="5">
        <f t="shared" ref="Q199:Q262" si="24">IF(AND($D$6&lt;$N199,$D$8&gt;$N199,$H199&lt;$B$3),$P199,0)</f>
        <v>0.43422567296614606</v>
      </c>
    </row>
    <row r="200" spans="8:17" x14ac:dyDescent="0.2">
      <c r="H200" s="2">
        <v>194</v>
      </c>
      <c r="I200" s="7">
        <f t="shared" si="23"/>
        <v>0.30312499999999998</v>
      </c>
      <c r="J200" s="7">
        <f t="shared" si="21"/>
        <v>-0.33800189558451199</v>
      </c>
      <c r="K200" s="7">
        <f t="shared" si="22"/>
        <v>1.8139801600891188</v>
      </c>
      <c r="L200" s="7">
        <f>(Objekte!$L$9-Bilddaten!$K200)/(Objekte!$J$9-Bilddaten!$J200)</f>
        <v>-1.4151980808062812</v>
      </c>
      <c r="M200" s="7">
        <f t="shared" ref="M200:M263" si="25">$K200-$L200*$J200</f>
        <v>1.3356405261490323</v>
      </c>
      <c r="N200" s="7">
        <f>($M200-Objekte!$I$47)/(Objekte!$H$47-Bilddaten!$L200)</f>
        <v>0.58209249646334904</v>
      </c>
      <c r="O200" s="7">
        <f t="shared" ref="O200:O263" si="26">$L200*$N200+$M200</f>
        <v>0.51186434230236366</v>
      </c>
      <c r="P200" s="7">
        <f t="shared" ref="P200:P263" si="27">IF($H199&lt;$B$3,SQRT(($N200-$N199)^2+($O200-$O199)^2)*100,0)</f>
        <v>0.43533855652767711</v>
      </c>
      <c r="Q200" s="5">
        <f t="shared" si="24"/>
        <v>0.43533855652767711</v>
      </c>
    </row>
    <row r="201" spans="8:17" x14ac:dyDescent="0.2">
      <c r="H201" s="2">
        <v>195</v>
      </c>
      <c r="I201" s="7">
        <f t="shared" si="23"/>
        <v>0.3046875</v>
      </c>
      <c r="J201" s="7">
        <f t="shared" si="21"/>
        <v>-0.33784055911889721</v>
      </c>
      <c r="K201" s="7">
        <f t="shared" si="22"/>
        <v>1.8141649391728867</v>
      </c>
      <c r="L201" s="7">
        <f>(Objekte!$L$9-Bilddaten!$K201)/(Objekte!$J$9-Bilddaten!$J201)</f>
        <v>-1.4077482758833513</v>
      </c>
      <c r="M201" s="7">
        <f t="shared" si="25"/>
        <v>1.3385704745497917</v>
      </c>
      <c r="N201" s="7">
        <f>($M201-Objekte!$I$47)/(Objekte!$H$47-Bilddaten!$L201)</f>
        <v>0.58619383869400576</v>
      </c>
      <c r="O201" s="7">
        <f t="shared" si="26"/>
        <v>0.51335710879486174</v>
      </c>
      <c r="P201" s="7">
        <f t="shared" si="27"/>
        <v>0.43645572391816884</v>
      </c>
      <c r="Q201" s="5">
        <f t="shared" si="24"/>
        <v>0.43645572391816884</v>
      </c>
    </row>
    <row r="202" spans="8:17" x14ac:dyDescent="0.2">
      <c r="H202" s="2">
        <v>196</v>
      </c>
      <c r="I202" s="7">
        <f t="shared" si="23"/>
        <v>0.30625000000000002</v>
      </c>
      <c r="J202" s="7">
        <f t="shared" si="21"/>
        <v>-0.33767922265328243</v>
      </c>
      <c r="K202" s="7">
        <f t="shared" si="22"/>
        <v>1.8143497182566546</v>
      </c>
      <c r="L202" s="7">
        <f>(Objekte!$L$9-Bilddaten!$K202)/(Objekte!$J$9-Bilddaten!$J202)</f>
        <v>-1.400341695775174</v>
      </c>
      <c r="M202" s="7">
        <f t="shared" si="25"/>
        <v>1.3414834229783146</v>
      </c>
      <c r="N202" s="7">
        <f>($M202-Objekte!$I$47)/(Objekte!$H$47-Bilddaten!$L202)</f>
        <v>0.5903057193258846</v>
      </c>
      <c r="O202" s="7">
        <f t="shared" si="26"/>
        <v>0.51485371095172139</v>
      </c>
      <c r="P202" s="7">
        <f t="shared" si="27"/>
        <v>0.43757719715196858</v>
      </c>
      <c r="Q202" s="5">
        <f t="shared" si="24"/>
        <v>0.43757719715196858</v>
      </c>
    </row>
    <row r="203" spans="8:17" x14ac:dyDescent="0.2">
      <c r="H203" s="2">
        <v>197</v>
      </c>
      <c r="I203" s="7">
        <f t="shared" si="23"/>
        <v>0.30781249999999999</v>
      </c>
      <c r="J203" s="7">
        <f t="shared" si="21"/>
        <v>-0.33751788618766765</v>
      </c>
      <c r="K203" s="7">
        <f t="shared" si="22"/>
        <v>1.8145344973404227</v>
      </c>
      <c r="L203" s="7">
        <f>(Objekte!$L$9-Bilddaten!$K203)/(Objekte!$J$9-Bilddaten!$J203)</f>
        <v>-1.3929779653752843</v>
      </c>
      <c r="M203" s="7">
        <f t="shared" si="25"/>
        <v>1.3443795189609586</v>
      </c>
      <c r="N203" s="7">
        <f>($M203-Objekte!$I$47)/(Objekte!$H$47-Bilddaten!$L203)</f>
        <v>0.59442817902888034</v>
      </c>
      <c r="O203" s="7">
        <f t="shared" si="26"/>
        <v>0.51635416357557362</v>
      </c>
      <c r="P203" s="7">
        <f t="shared" si="27"/>
        <v>0.43870299838556809</v>
      </c>
      <c r="Q203" s="5">
        <f t="shared" si="24"/>
        <v>0.43870299838556809</v>
      </c>
    </row>
    <row r="204" spans="8:17" x14ac:dyDescent="0.2">
      <c r="H204" s="2">
        <v>198</v>
      </c>
      <c r="I204" s="7">
        <f t="shared" si="23"/>
        <v>0.30937500000000001</v>
      </c>
      <c r="J204" s="7">
        <f t="shared" si="21"/>
        <v>-0.33735654972205287</v>
      </c>
      <c r="K204" s="7">
        <f t="shared" si="22"/>
        <v>1.8147192764241906</v>
      </c>
      <c r="L204" s="7">
        <f>(Objekte!$L$9-Bilddaten!$K204)/(Objekte!$J$9-Bilddaten!$J204)</f>
        <v>-1.3856567139049594</v>
      </c>
      <c r="M204" s="7">
        <f t="shared" si="25"/>
        <v>1.3472589083220159</v>
      </c>
      <c r="N204" s="7">
        <f>($M204-Objekte!$I$47)/(Objekte!$H$47-Bilddaten!$L204)</f>
        <v>0.59856125868242238</v>
      </c>
      <c r="O204" s="7">
        <f t="shared" si="26"/>
        <v>0.51785848154531411</v>
      </c>
      <c r="P204" s="7">
        <f t="shared" si="27"/>
        <v>0.43983314991718525</v>
      </c>
      <c r="Q204" s="5">
        <f t="shared" si="24"/>
        <v>0.43983314991718525</v>
      </c>
    </row>
    <row r="205" spans="8:17" x14ac:dyDescent="0.2">
      <c r="H205" s="2">
        <v>199</v>
      </c>
      <c r="I205" s="7">
        <f t="shared" si="23"/>
        <v>0.31093749999999998</v>
      </c>
      <c r="J205" s="7">
        <f t="shared" si="21"/>
        <v>-0.33719521325643814</v>
      </c>
      <c r="K205" s="7">
        <f t="shared" si="22"/>
        <v>1.8149040555079585</v>
      </c>
      <c r="L205" s="7">
        <f>(Objekte!$L$9-Bilddaten!$K205)/(Objekte!$J$9-Bilddaten!$J205)</f>
        <v>-1.3783775748509632</v>
      </c>
      <c r="M205" s="7">
        <f t="shared" si="25"/>
        <v>1.350121735208196</v>
      </c>
      <c r="N205" s="7">
        <f>($M205-Objekte!$I$47)/(Objekte!$H$47-Bilddaten!$L205)</f>
        <v>0.60270499937683775</v>
      </c>
      <c r="O205" s="7">
        <f t="shared" si="26"/>
        <v>0.51936667981659912</v>
      </c>
      <c r="P205" s="7">
        <f t="shared" si="27"/>
        <v>0.44096767419008198</v>
      </c>
      <c r="Q205" s="5">
        <f t="shared" si="24"/>
        <v>0.44096767419008198</v>
      </c>
    </row>
    <row r="206" spans="8:17" x14ac:dyDescent="0.2">
      <c r="H206" s="2">
        <v>200</v>
      </c>
      <c r="I206" s="7">
        <f t="shared" si="23"/>
        <v>0.3125</v>
      </c>
      <c r="J206" s="7">
        <f t="shared" si="21"/>
        <v>-0.33703387679082336</v>
      </c>
      <c r="K206" s="7">
        <f t="shared" si="22"/>
        <v>1.8150888345917264</v>
      </c>
      <c r="L206" s="7">
        <f>(Objekte!$L$9-Bilddaten!$K206)/(Objekte!$J$9-Bilddaten!$J206)</f>
        <v>-1.3711401859043939</v>
      </c>
      <c r="M206" s="7">
        <f t="shared" si="25"/>
        <v>1.3529681421126782</v>
      </c>
      <c r="N206" s="7">
        <f>($M206-Objekte!$I$47)/(Objekte!$H$47-Bilddaten!$L206)</f>
        <v>0.60685944241470824</v>
      </c>
      <c r="O206" s="7">
        <f t="shared" si="26"/>
        <v>0.52087877342233835</v>
      </c>
      <c r="P206" s="7">
        <f t="shared" si="27"/>
        <v>0.44210659379190514</v>
      </c>
      <c r="Q206" s="5">
        <f t="shared" si="24"/>
        <v>0.44210659379190514</v>
      </c>
    </row>
    <row r="207" spans="8:17" x14ac:dyDescent="0.2">
      <c r="H207" s="2">
        <v>201</v>
      </c>
      <c r="I207" s="7">
        <f t="shared" si="23"/>
        <v>0.31406250000000002</v>
      </c>
      <c r="J207" s="7">
        <f t="shared" si="21"/>
        <v>-0.33687254032520858</v>
      </c>
      <c r="K207" s="7">
        <f t="shared" si="22"/>
        <v>1.8152736136754946</v>
      </c>
      <c r="L207" s="7">
        <f>(Objekte!$L$9-Bilddaten!$K207)/(Objekte!$J$9-Bilddaten!$J207)</f>
        <v>-1.3639441889005701</v>
      </c>
      <c r="M207" s="7">
        <f t="shared" si="25"/>
        <v>1.3557982698987534</v>
      </c>
      <c r="N207" s="7">
        <f>($M207-Objekte!$I$47)/(Objekte!$H$47-Bilddaten!$L207)</f>
        <v>0.61102462931224188</v>
      </c>
      <c r="O207" s="7">
        <f t="shared" si="26"/>
        <v>0.52239477747319607</v>
      </c>
      <c r="P207" s="7">
        <f t="shared" si="27"/>
        <v>0.44324993145631708</v>
      </c>
      <c r="Q207" s="5">
        <f t="shared" si="24"/>
        <v>0.44324993145631708</v>
      </c>
    </row>
    <row r="208" spans="8:17" x14ac:dyDescent="0.2">
      <c r="H208" s="2">
        <v>202</v>
      </c>
      <c r="I208" s="7">
        <f t="shared" si="23"/>
        <v>0.31562499999999999</v>
      </c>
      <c r="J208" s="7">
        <f t="shared" si="21"/>
        <v>-0.33671120385959386</v>
      </c>
      <c r="K208" s="7">
        <f t="shared" si="22"/>
        <v>1.8154583927592625</v>
      </c>
      <c r="L208" s="7">
        <f>(Objekte!$L$9-Bilddaten!$K208)/(Objekte!$J$9-Bilddaten!$J208)</f>
        <v>-1.3567892297599589</v>
      </c>
      <c r="M208" s="7">
        <f t="shared" si="25"/>
        <v>1.3586122578230557</v>
      </c>
      <c r="N208" s="7">
        <f>($M208-Objekte!$I$47)/(Objekte!$H$47-Bilddaten!$L208)</f>
        <v>0.61520060180064851</v>
      </c>
      <c r="O208" s="7">
        <f t="shared" si="26"/>
        <v>0.52391470715809063</v>
      </c>
      <c r="P208" s="7">
        <f t="shared" si="27"/>
        <v>0.44439771006332446</v>
      </c>
      <c r="Q208" s="5">
        <f t="shared" si="24"/>
        <v>0.44439771006332446</v>
      </c>
    </row>
    <row r="209" spans="8:17" x14ac:dyDescent="0.2">
      <c r="H209" s="2">
        <v>203</v>
      </c>
      <c r="I209" s="7">
        <f t="shared" si="23"/>
        <v>0.31718750000000001</v>
      </c>
      <c r="J209" s="7">
        <f t="shared" si="21"/>
        <v>-0.33654986739397907</v>
      </c>
      <c r="K209" s="7">
        <f t="shared" si="22"/>
        <v>1.8156431718430304</v>
      </c>
      <c r="L209" s="7">
        <f>(Objekte!$L$9-Bilddaten!$K209)/(Objekte!$J$9-Bilddaten!$J209)</f>
        <v>-1.34967495843007</v>
      </c>
      <c r="M209" s="7">
        <f t="shared" si="25"/>
        <v>1.3614102435584161</v>
      </c>
      <c r="N209" s="7">
        <f>($M209-Objekte!$I$47)/(Objekte!$H$47-Bilddaten!$L209)</f>
        <v>0.61938740182755037</v>
      </c>
      <c r="O209" s="7">
        <f t="shared" si="26"/>
        <v>0.52543857774470804</v>
      </c>
      <c r="P209" s="7">
        <f t="shared" si="27"/>
        <v>0.44554995264305763</v>
      </c>
      <c r="Q209" s="5">
        <f t="shared" si="24"/>
        <v>0.44554995264305763</v>
      </c>
    </row>
    <row r="210" spans="8:17" x14ac:dyDescent="0.2">
      <c r="H210" s="2">
        <v>204</v>
      </c>
      <c r="I210" s="7">
        <f t="shared" si="23"/>
        <v>0.31874999999999998</v>
      </c>
      <c r="J210" s="7">
        <f t="shared" si="21"/>
        <v>-0.33638853092836429</v>
      </c>
      <c r="K210" s="7">
        <f t="shared" si="22"/>
        <v>1.8158279509267983</v>
      </c>
      <c r="L210" s="7">
        <f>(Objekte!$L$9-Bilddaten!$K210)/(Objekte!$J$9-Bilddaten!$J210)</f>
        <v>-1.3426010288283914</v>
      </c>
      <c r="M210" s="7">
        <f t="shared" si="25"/>
        <v>1.3641923632163051</v>
      </c>
      <c r="N210" s="7">
        <f>($M210-Objekte!$I$47)/(Objekte!$H$47-Bilddaten!$L210)</f>
        <v>0.62358507155837295</v>
      </c>
      <c r="O210" s="7">
        <f t="shared" si="26"/>
        <v>0.52696640458000754</v>
      </c>
      <c r="P210" s="7">
        <f t="shared" si="27"/>
        <v>0.44670668237362932</v>
      </c>
      <c r="Q210" s="5">
        <f t="shared" si="24"/>
        <v>0.44670668237362932</v>
      </c>
    </row>
    <row r="211" spans="8:17" x14ac:dyDescent="0.2">
      <c r="H211" s="2">
        <v>205</v>
      </c>
      <c r="I211" s="7">
        <f t="shared" si="23"/>
        <v>0.3203125</v>
      </c>
      <c r="J211" s="7">
        <f t="shared" si="21"/>
        <v>-0.33622719446274951</v>
      </c>
      <c r="K211" s="7">
        <f t="shared" si="22"/>
        <v>1.8160127300105664</v>
      </c>
      <c r="L211" s="7">
        <f>(Objekte!$L$9-Bilddaten!$K211)/(Objekte!$J$9-Bilddaten!$J211)</f>
        <v>-1.3355670987862556</v>
      </c>
      <c r="M211" s="7">
        <f t="shared" si="25"/>
        <v>1.3669587513689099</v>
      </c>
      <c r="N211" s="7">
        <f>($M211-Objekte!$I$47)/(Objekte!$H$47-Bilddaten!$L211)</f>
        <v>0.62779365337776727</v>
      </c>
      <c r="O211" s="7">
        <f t="shared" si="26"/>
        <v>0.52849820309074114</v>
      </c>
      <c r="P211" s="7">
        <f t="shared" si="27"/>
        <v>0.44786792258457242</v>
      </c>
      <c r="Q211" s="5">
        <f t="shared" si="24"/>
        <v>0.44786792258457242</v>
      </c>
    </row>
    <row r="212" spans="8:17" x14ac:dyDescent="0.2">
      <c r="H212" s="2">
        <v>206</v>
      </c>
      <c r="I212" s="7">
        <f t="shared" si="23"/>
        <v>0.32187500000000002</v>
      </c>
      <c r="J212" s="7">
        <f t="shared" si="21"/>
        <v>-0.33606585799713473</v>
      </c>
      <c r="K212" s="7">
        <f t="shared" si="22"/>
        <v>1.8161975090943343</v>
      </c>
      <c r="L212" s="7">
        <f>(Objekte!$L$9-Bilddaten!$K212)/(Objekte!$J$9-Bilddaten!$J212)</f>
        <v>-1.3285728299936845</v>
      </c>
      <c r="M212" s="7">
        <f t="shared" si="25"/>
        <v>1.3697095410708253</v>
      </c>
      <c r="N212" s="7">
        <f>($M212-Objekte!$I$47)/(Objekte!$H$47-Bilddaten!$L212)</f>
        <v>0.63201318989102739</v>
      </c>
      <c r="O212" s="7">
        <f t="shared" si="26"/>
        <v>0.53003398878396712</v>
      </c>
      <c r="P212" s="7">
        <f t="shared" si="27"/>
        <v>0.44903369675619048</v>
      </c>
      <c r="Q212" s="5">
        <f t="shared" si="24"/>
        <v>0.44903369675619048</v>
      </c>
    </row>
    <row r="213" spans="8:17" x14ac:dyDescent="0.2">
      <c r="H213" s="2">
        <v>207</v>
      </c>
      <c r="I213" s="7">
        <f t="shared" si="23"/>
        <v>0.32343749999999999</v>
      </c>
      <c r="J213" s="7">
        <f t="shared" si="21"/>
        <v>-0.33590452153152001</v>
      </c>
      <c r="K213" s="7">
        <f t="shared" si="22"/>
        <v>1.8163822881781022</v>
      </c>
      <c r="L213" s="7">
        <f>(Objekte!$L$9-Bilddaten!$K213)/(Objekte!$J$9-Bilddaten!$J213)</f>
        <v>-1.3216178879451284</v>
      </c>
      <c r="M213" s="7">
        <f t="shared" si="25"/>
        <v>1.3724448638803959</v>
      </c>
      <c r="N213" s="7">
        <f>($M213-Objekte!$I$47)/(Objekte!$H$47-Bilddaten!$L213)</f>
        <v>0.63624372392554029</v>
      </c>
      <c r="O213" s="7">
        <f t="shared" si="26"/>
        <v>0.53157377724758004</v>
      </c>
      <c r="P213" s="7">
        <f t="shared" si="27"/>
        <v>0.45020402852315089</v>
      </c>
      <c r="Q213" s="5">
        <f t="shared" si="24"/>
        <v>0.45020402852315089</v>
      </c>
    </row>
    <row r="214" spans="8:17" x14ac:dyDescent="0.2">
      <c r="H214" s="2">
        <v>208</v>
      </c>
      <c r="I214" s="7">
        <f t="shared" si="23"/>
        <v>0.32500000000000001</v>
      </c>
      <c r="J214" s="7">
        <f t="shared" si="21"/>
        <v>-0.33574318506590523</v>
      </c>
      <c r="K214" s="7">
        <f t="shared" si="22"/>
        <v>1.8165670672618701</v>
      </c>
      <c r="L214" s="7">
        <f>(Objekte!$L$9-Bilddaten!$K214)/(Objekte!$J$9-Bilddaten!$J214)</f>
        <v>-1.3147019418861461</v>
      </c>
      <c r="M214" s="7">
        <f t="shared" si="25"/>
        <v>1.3751648498806848</v>
      </c>
      <c r="N214" s="7">
        <f>($M214-Objekte!$I$47)/(Objekte!$H$47-Bilddaten!$L214)</f>
        <v>0.6404852985322298</v>
      </c>
      <c r="O214" s="7">
        <f t="shared" si="26"/>
        <v>0.53311758415083421</v>
      </c>
      <c r="P214" s="7">
        <f t="shared" si="27"/>
        <v>0.45137894167371662</v>
      </c>
      <c r="Q214" s="5">
        <f t="shared" si="24"/>
        <v>0.45137894167371662</v>
      </c>
    </row>
    <row r="215" spans="8:17" x14ac:dyDescent="0.2">
      <c r="H215" s="2">
        <v>209</v>
      </c>
      <c r="I215" s="7">
        <f t="shared" si="23"/>
        <v>0.32656249999999998</v>
      </c>
      <c r="J215" s="7">
        <f t="shared" si="21"/>
        <v>-0.33558184860029044</v>
      </c>
      <c r="K215" s="7">
        <f t="shared" si="22"/>
        <v>1.8167518463456382</v>
      </c>
      <c r="L215" s="7">
        <f>(Objekte!$L$9-Bilddaten!$K215)/(Objekte!$J$9-Bilddaten!$J215)</f>
        <v>-1.3078246647609733</v>
      </c>
      <c r="M215" s="7">
        <f t="shared" si="25"/>
        <v>1.3778696277000957</v>
      </c>
      <c r="N215" s="7">
        <f>($M215-Objekte!$I$47)/(Objekte!$H$47-Bilddaten!$L215)</f>
        <v>0.64473795698701586</v>
      </c>
      <c r="O215" s="7">
        <f t="shared" si="26"/>
        <v>0.53466542524487692</v>
      </c>
      <c r="P215" s="7">
        <f t="shared" si="27"/>
        <v>0.45255846015151147</v>
      </c>
      <c r="Q215" s="5">
        <f t="shared" si="24"/>
        <v>0.45255846015151147</v>
      </c>
    </row>
    <row r="216" spans="8:17" x14ac:dyDescent="0.2">
      <c r="H216" s="2">
        <v>210</v>
      </c>
      <c r="I216" s="7">
        <f t="shared" si="23"/>
        <v>0.328125</v>
      </c>
      <c r="J216" s="7">
        <f t="shared" si="21"/>
        <v>-0.33542051213467566</v>
      </c>
      <c r="K216" s="7">
        <f t="shared" si="22"/>
        <v>1.8169366254294061</v>
      </c>
      <c r="L216" s="7">
        <f>(Objekte!$L$9-Bilddaten!$K216)/(Objekte!$J$9-Bilddaten!$J216)</f>
        <v>-1.3009857331609742</v>
      </c>
      <c r="M216" s="7">
        <f t="shared" si="25"/>
        <v>1.3805593245326457</v>
      </c>
      <c r="N216" s="7">
        <f>($M216-Objekte!$I$47)/(Objekte!$H$47-Bilddaten!$L216)</f>
        <v>0.64900174279228096</v>
      </c>
      <c r="O216" s="7">
        <f t="shared" si="26"/>
        <v>0.53621731636328007</v>
      </c>
      <c r="P216" s="7">
        <f t="shared" si="27"/>
        <v>0.45374260805613909</v>
      </c>
      <c r="Q216" s="5">
        <f t="shared" si="24"/>
        <v>0.45374260805613909</v>
      </c>
    </row>
    <row r="217" spans="8:17" x14ac:dyDescent="0.2">
      <c r="H217" s="2">
        <v>211</v>
      </c>
      <c r="I217" s="7">
        <f t="shared" si="23"/>
        <v>0.32968750000000002</v>
      </c>
      <c r="J217" s="7">
        <f t="shared" si="21"/>
        <v>-0.33525917566906088</v>
      </c>
      <c r="K217" s="7">
        <f t="shared" si="22"/>
        <v>1.8171214045131741</v>
      </c>
      <c r="L217" s="7">
        <f>(Objekte!$L$9-Bilddaten!$K217)/(Objekte!$J$9-Bilddaten!$J217)</f>
        <v>-1.2941848272739251</v>
      </c>
      <c r="M217" s="7">
        <f t="shared" si="25"/>
        <v>1.3832340661579119</v>
      </c>
      <c r="N217" s="7">
        <f>($M217-Objekte!$I$47)/(Objekte!$H$47-Bilddaten!$L217)</f>
        <v>0.65327669967836566</v>
      </c>
      <c r="O217" s="7">
        <f t="shared" si="26"/>
        <v>0.53777327342258641</v>
      </c>
      <c r="P217" s="7">
        <f t="shared" si="27"/>
        <v>0.45493140964642381</v>
      </c>
      <c r="Q217" s="5">
        <f t="shared" si="24"/>
        <v>0.45493140964642381</v>
      </c>
    </row>
    <row r="218" spans="8:17" x14ac:dyDescent="0.2">
      <c r="H218" s="2">
        <v>212</v>
      </c>
      <c r="I218" s="7">
        <f t="shared" si="23"/>
        <v>0.33124999999999999</v>
      </c>
      <c r="J218" s="7">
        <f t="shared" si="21"/>
        <v>-0.33509783920344616</v>
      </c>
      <c r="K218" s="7">
        <f t="shared" si="22"/>
        <v>1.817306183596942</v>
      </c>
      <c r="L218" s="7">
        <f>(Objekte!$L$9-Bilddaten!$K218)/(Objekte!$J$9-Bilddaten!$J218)</f>
        <v>-1.2874216308341762</v>
      </c>
      <c r="M218" s="7">
        <f t="shared" si="25"/>
        <v>1.3858939769606327</v>
      </c>
      <c r="N218" s="7">
        <f>($M218-Objekte!$I$47)/(Objekte!$H$47-Bilddaten!$L218)</f>
        <v>0.65756287160505511</v>
      </c>
      <c r="O218" s="7">
        <f t="shared" si="26"/>
        <v>0.53933331242284865</v>
      </c>
      <c r="P218" s="7">
        <f t="shared" si="27"/>
        <v>0.45612488933931256</v>
      </c>
      <c r="Q218" s="5">
        <f t="shared" si="24"/>
        <v>0.45612488933931256</v>
      </c>
    </row>
    <row r="219" spans="8:17" x14ac:dyDescent="0.2">
      <c r="H219" s="2">
        <v>213</v>
      </c>
      <c r="I219" s="7">
        <f t="shared" si="23"/>
        <v>0.33281250000000001</v>
      </c>
      <c r="J219" s="7">
        <f t="shared" si="21"/>
        <v>-0.33493650273783138</v>
      </c>
      <c r="K219" s="7">
        <f t="shared" si="22"/>
        <v>1.8174909626807101</v>
      </c>
      <c r="L219" s="7">
        <f>(Objekte!$L$9-Bilddaten!$K219)/(Objekte!$J$9-Bilddaten!$J219)</f>
        <v>-1.2806958310736127</v>
      </c>
      <c r="M219" s="7">
        <f t="shared" si="25"/>
        <v>1.3885391799499938</v>
      </c>
      <c r="N219" s="7">
        <f>($M219-Objekte!$I$47)/(Objekte!$H$47-Bilddaten!$L219)</f>
        <v>0.66186030276309227</v>
      </c>
      <c r="O219" s="7">
        <f t="shared" si="26"/>
        <v>0.54089744944818241</v>
      </c>
      <c r="P219" s="7">
        <f t="shared" si="27"/>
        <v>0.45732307171285935</v>
      </c>
      <c r="Q219" s="5">
        <f t="shared" si="24"/>
        <v>0.45732307171285935</v>
      </c>
    </row>
    <row r="220" spans="8:17" x14ac:dyDescent="0.2">
      <c r="H220" s="2">
        <v>214</v>
      </c>
      <c r="I220" s="7">
        <f t="shared" si="23"/>
        <v>0.33437499999999998</v>
      </c>
      <c r="J220" s="7">
        <f t="shared" si="21"/>
        <v>-0.3347751662722166</v>
      </c>
      <c r="K220" s="7">
        <f t="shared" si="22"/>
        <v>1.817675741764478</v>
      </c>
      <c r="L220" s="7">
        <f>(Objekte!$L$9-Bilddaten!$K220)/(Objekte!$J$9-Bilddaten!$J220)</f>
        <v>-1.2740071186734638</v>
      </c>
      <c r="M220" s="7">
        <f t="shared" si="25"/>
        <v>1.3911697967785814</v>
      </c>
      <c r="N220" s="7">
        <f>($M220-Objekte!$I$47)/(Objekte!$H$47-Bilddaten!$L220)</f>
        <v>0.66616903757568247</v>
      </c>
      <c r="O220" s="7">
        <f t="shared" si="26"/>
        <v>0.5424657006673117</v>
      </c>
      <c r="P220" s="7">
        <f t="shared" si="27"/>
        <v>0.45852598150516177</v>
      </c>
      <c r="Q220" s="5">
        <f t="shared" si="24"/>
        <v>0.45852598150516177</v>
      </c>
    </row>
    <row r="221" spans="8:17" x14ac:dyDescent="0.2">
      <c r="H221" s="2">
        <v>215</v>
      </c>
      <c r="I221" s="7">
        <f t="shared" si="23"/>
        <v>0.3359375</v>
      </c>
      <c r="J221" s="7">
        <f t="shared" si="21"/>
        <v>-0.33461382980660181</v>
      </c>
      <c r="K221" s="7">
        <f t="shared" si="22"/>
        <v>1.8178605208482459</v>
      </c>
      <c r="L221" s="7">
        <f>(Objekte!$L$9-Bilddaten!$K221)/(Objekte!$J$9-Bilddaten!$J221)</f>
        <v>-1.2673551877168525</v>
      </c>
      <c r="M221" s="7">
        <f t="shared" si="25"/>
        <v>1.393785947761045</v>
      </c>
      <c r="N221" s="7">
        <f>($M221-Objekte!$I$47)/(Objekte!$H$47-Bilddaten!$L221)</f>
        <v>0.67048912070004296</v>
      </c>
      <c r="O221" s="7">
        <f t="shared" si="26"/>
        <v>0.54403808233413464</v>
      </c>
      <c r="P221" s="7">
        <f t="shared" si="27"/>
        <v>0.45973364361927266</v>
      </c>
      <c r="Q221" s="5">
        <f t="shared" si="24"/>
        <v>0.45973364361927266</v>
      </c>
    </row>
    <row r="222" spans="8:17" x14ac:dyDescent="0.2">
      <c r="H222" s="2">
        <v>216</v>
      </c>
      <c r="I222" s="7">
        <f t="shared" si="23"/>
        <v>0.33750000000000002</v>
      </c>
      <c r="J222" s="7">
        <f t="shared" si="21"/>
        <v>-0.33445249334098703</v>
      </c>
      <c r="K222" s="7">
        <f t="shared" si="22"/>
        <v>1.8180452999320138</v>
      </c>
      <c r="L222" s="7">
        <f>(Objekte!$L$9-Bilddaten!$K222)/(Objekte!$J$9-Bilddaten!$J222)</f>
        <v>-1.2607397356421746</v>
      </c>
      <c r="M222" s="7">
        <f t="shared" si="25"/>
        <v>1.3963877518924317</v>
      </c>
      <c r="N222" s="7">
        <f>($M222-Objekte!$I$47)/(Objekte!$H$47-Bilddaten!$L222)</f>
        <v>0.6748205970289336</v>
      </c>
      <c r="O222" s="7">
        <f t="shared" si="26"/>
        <v>0.54561461078827955</v>
      </c>
      <c r="P222" s="7">
        <f t="shared" si="27"/>
        <v>0.46094608312110052</v>
      </c>
      <c r="Q222" s="5">
        <f t="shared" si="24"/>
        <v>0.46094608312110052</v>
      </c>
    </row>
    <row r="223" spans="8:17" x14ac:dyDescent="0.2">
      <c r="H223" s="2">
        <v>217</v>
      </c>
      <c r="I223" s="7">
        <f t="shared" si="23"/>
        <v>0.33906249999999999</v>
      </c>
      <c r="J223" s="7">
        <f t="shared" si="21"/>
        <v>-0.33429115687537231</v>
      </c>
      <c r="K223" s="7">
        <f t="shared" si="22"/>
        <v>1.8182300790157819</v>
      </c>
      <c r="L223" s="7">
        <f>(Objekte!$L$9-Bilddaten!$K223)/(Objekte!$J$9-Bilddaten!$J223)</f>
        <v>-1.2541604631972159</v>
      </c>
      <c r="M223" s="7">
        <f t="shared" si="25"/>
        <v>1.3989753268662319</v>
      </c>
      <c r="N223" s="7">
        <f>($M223-Objekte!$I$47)/(Objekte!$H$47-Bilddaten!$L223)</f>
        <v>0.67916351169221723</v>
      </c>
      <c r="O223" s="7">
        <f t="shared" si="26"/>
        <v>0.54719530245567305</v>
      </c>
      <c r="P223" s="7">
        <f t="shared" si="27"/>
        <v>0.46216332524261555</v>
      </c>
      <c r="Q223" s="5">
        <f t="shared" si="24"/>
        <v>0.46216332524261555</v>
      </c>
    </row>
    <row r="224" spans="8:17" x14ac:dyDescent="0.2">
      <c r="H224" s="2">
        <v>218</v>
      </c>
      <c r="I224" s="7">
        <f t="shared" si="23"/>
        <v>0.34062500000000001</v>
      </c>
      <c r="J224" s="7">
        <f t="shared" si="21"/>
        <v>-0.33412982040975753</v>
      </c>
      <c r="K224" s="7">
        <f t="shared" si="22"/>
        <v>1.8184148580995498</v>
      </c>
      <c r="L224" s="7">
        <f>(Objekte!$L$9-Bilddaten!$K224)/(Objekte!$J$9-Bilddaten!$J224)</f>
        <v>-1.24761707439404</v>
      </c>
      <c r="M224" s="7">
        <f t="shared" si="25"/>
        <v>1.4015487890921221</v>
      </c>
      <c r="N224" s="7">
        <f>($M224-Objekte!$I$47)/(Objekte!$H$47-Bilddaten!$L224)</f>
        <v>0.68351791005841966</v>
      </c>
      <c r="O224" s="7">
        <f t="shared" si="26"/>
        <v>0.54878017384910793</v>
      </c>
      <c r="P224" s="7">
        <f t="shared" si="27"/>
        <v>0.4633853953817999</v>
      </c>
      <c r="Q224" s="5">
        <f t="shared" si="24"/>
        <v>0.4633853953817999</v>
      </c>
    </row>
    <row r="225" spans="8:17" x14ac:dyDescent="0.2">
      <c r="H225" s="2">
        <v>219</v>
      </c>
      <c r="I225" s="7">
        <f t="shared" si="23"/>
        <v>0.34218749999999998</v>
      </c>
      <c r="J225" s="7">
        <f t="shared" si="21"/>
        <v>-0.33396848394414275</v>
      </c>
      <c r="K225" s="7">
        <f t="shared" si="22"/>
        <v>1.8185996371833177</v>
      </c>
      <c r="L225" s="7">
        <f>(Objekte!$L$9-Bilddaten!$K225)/(Objekte!$J$9-Bilddaten!$J225)</f>
        <v>-1.2411092764645844</v>
      </c>
      <c r="M225" s="7">
        <f t="shared" si="25"/>
        <v>1.4041082537134286</v>
      </c>
      <c r="N225" s="7">
        <f>($M225-Objekte!$I$47)/(Objekte!$H$47-Bilddaten!$L225)</f>
        <v>0.68788383773632011</v>
      </c>
      <c r="O225" s="7">
        <f t="shared" si="26"/>
        <v>0.55036924156882283</v>
      </c>
      <c r="P225" s="7">
        <f t="shared" si="27"/>
        <v>0.46461231910590917</v>
      </c>
      <c r="Q225" s="5">
        <f t="shared" si="24"/>
        <v>0.46461231910590917</v>
      </c>
    </row>
    <row r="226" spans="8:17" x14ac:dyDescent="0.2">
      <c r="H226" s="2">
        <v>220</v>
      </c>
      <c r="I226" s="7">
        <f t="shared" si="23"/>
        <v>0.34375</v>
      </c>
      <c r="J226" s="7">
        <f t="shared" si="21"/>
        <v>-0.33380714747852802</v>
      </c>
      <c r="K226" s="7">
        <f t="shared" si="22"/>
        <v>1.8187844162670856</v>
      </c>
      <c r="L226" s="7">
        <f>(Objekte!$L$9-Bilddaten!$K226)/(Objekte!$J$9-Bilddaten!$J226)</f>
        <v>-1.234636779817007</v>
      </c>
      <c r="M226" s="7">
        <f t="shared" si="25"/>
        <v>1.4066538346242949</v>
      </c>
      <c r="N226" s="7">
        <f>($M226-Objekte!$I$47)/(Objekte!$H$47-Bilddaten!$L226)</f>
        <v>0.69226134057653543</v>
      </c>
      <c r="O226" s="7">
        <f t="shared" si="26"/>
        <v>0.55196252230307685</v>
      </c>
      <c r="P226" s="7">
        <f t="shared" si="27"/>
        <v>0.46584412215072779</v>
      </c>
      <c r="Q226" s="5">
        <f t="shared" si="24"/>
        <v>0.46584412215072779</v>
      </c>
    </row>
    <row r="227" spans="8:17" x14ac:dyDescent="0.2">
      <c r="H227" s="2">
        <v>221</v>
      </c>
      <c r="I227" s="7">
        <f t="shared" si="23"/>
        <v>0.34531250000000002</v>
      </c>
      <c r="J227" s="7">
        <f t="shared" si="21"/>
        <v>-0.33364581101291324</v>
      </c>
      <c r="K227" s="7">
        <f t="shared" si="22"/>
        <v>1.8189691953508538</v>
      </c>
      <c r="L227" s="7">
        <f>(Objekte!$L$9-Bilddaten!$K227)/(Objekte!$J$9-Bilddaten!$J227)</f>
        <v>-1.2281992979927188</v>
      </c>
      <c r="M227" s="7">
        <f t="shared" si="25"/>
        <v>1.4091856444865825</v>
      </c>
      <c r="N227" s="7">
        <f>($M227-Objekte!$I$47)/(Objekte!$H$47-Bilddaten!$L227)</f>
        <v>0.69665046467313307</v>
      </c>
      <c r="O227" s="7">
        <f t="shared" si="26"/>
        <v>0.55356003282873911</v>
      </c>
      <c r="P227" s="7">
        <f t="shared" si="27"/>
        <v>0.46708083042376908</v>
      </c>
      <c r="Q227" s="5">
        <f t="shared" si="24"/>
        <v>0.46708083042376908</v>
      </c>
    </row>
    <row r="228" spans="8:17" x14ac:dyDescent="0.2">
      <c r="H228" s="2">
        <v>222</v>
      </c>
      <c r="I228" s="7">
        <f t="shared" si="23"/>
        <v>0.34687499999999999</v>
      </c>
      <c r="J228" s="7">
        <f t="shared" si="21"/>
        <v>-0.33348447454729846</v>
      </c>
      <c r="K228" s="7">
        <f t="shared" si="22"/>
        <v>1.8191539744346217</v>
      </c>
      <c r="L228" s="7">
        <f>(Objekte!$L$9-Bilddaten!$K228)/(Objekte!$J$9-Bilddaten!$J228)</f>
        <v>-1.2217965476241428</v>
      </c>
      <c r="M228" s="7">
        <f t="shared" si="25"/>
        <v>1.4117037947464812</v>
      </c>
      <c r="N228" s="7">
        <f>($M228-Objekte!$I$47)/(Objekte!$H$47-Bilddaten!$L228)</f>
        <v>0.70105125636523447</v>
      </c>
      <c r="O228" s="7">
        <f t="shared" si="26"/>
        <v>0.55516179001186994</v>
      </c>
      <c r="P228" s="7">
        <f t="shared" si="27"/>
        <v>0.46832247000309329</v>
      </c>
      <c r="Q228" s="5">
        <f t="shared" si="24"/>
        <v>0.46832247000309329</v>
      </c>
    </row>
    <row r="229" spans="8:17" x14ac:dyDescent="0.2">
      <c r="H229" s="2">
        <v>223</v>
      </c>
      <c r="I229" s="7">
        <f t="shared" si="23"/>
        <v>0.34843750000000001</v>
      </c>
      <c r="J229" s="7">
        <f t="shared" si="21"/>
        <v>-0.33332313808168368</v>
      </c>
      <c r="K229" s="7">
        <f t="shared" si="22"/>
        <v>1.8193387535183896</v>
      </c>
      <c r="L229" s="7">
        <f>(Objekte!$L$9-Bilddaten!$K229)/(Objekte!$J$9-Bilddaten!$J229)</f>
        <v>-1.2154282483931107</v>
      </c>
      <c r="M229" s="7">
        <f t="shared" si="25"/>
        <v>1.4142083956508738</v>
      </c>
      <c r="N229" s="7">
        <f>($M229-Objekte!$I$47)/(Objekte!$H$47-Bilddaten!$L229)</f>
        <v>0.70546376223866236</v>
      </c>
      <c r="O229" s="7">
        <f t="shared" si="26"/>
        <v>0.55676781080832249</v>
      </c>
      <c r="P229" s="7">
        <f t="shared" si="27"/>
        <v>0.4695690671421382</v>
      </c>
      <c r="Q229" s="5">
        <f t="shared" si="24"/>
        <v>0.4695690671421382</v>
      </c>
    </row>
    <row r="230" spans="8:17" x14ac:dyDescent="0.2">
      <c r="H230" s="2">
        <v>224</v>
      </c>
      <c r="I230" s="7">
        <f t="shared" si="23"/>
        <v>0.35</v>
      </c>
      <c r="J230" s="7">
        <f t="shared" si="21"/>
        <v>-0.3331618016160689</v>
      </c>
      <c r="K230" s="7">
        <f t="shared" si="22"/>
        <v>1.8195235326021575</v>
      </c>
      <c r="L230" s="7">
        <f>(Objekte!$L$9-Bilddaten!$K230)/(Objekte!$J$9-Bilddaten!$J230)</f>
        <v>-1.2090941229899663</v>
      </c>
      <c r="M230" s="7">
        <f t="shared" si="25"/>
        <v>1.4166995562634195</v>
      </c>
      <c r="N230" s="7">
        <f>($M230-Objekte!$I$47)/(Objekte!$H$47-Bilddaten!$L230)</f>
        <v>0.70988802912757643</v>
      </c>
      <c r="O230" s="7">
        <f t="shared" si="26"/>
        <v>0.55837811226433676</v>
      </c>
      <c r="P230" s="7">
        <f t="shared" si="27"/>
        <v>0.47082064826835046</v>
      </c>
      <c r="Q230" s="5">
        <f t="shared" si="24"/>
        <v>0.47082064826835046</v>
      </c>
    </row>
    <row r="231" spans="8:17" x14ac:dyDescent="0.2">
      <c r="H231" s="2">
        <v>225</v>
      </c>
      <c r="I231" s="7">
        <f t="shared" si="23"/>
        <v>0.3515625</v>
      </c>
      <c r="J231" s="7">
        <f t="shared" si="21"/>
        <v>-0.33300046515045417</v>
      </c>
      <c r="K231" s="7">
        <f t="shared" si="22"/>
        <v>1.8197083116859254</v>
      </c>
      <c r="L231" s="7">
        <f>(Objekte!$L$9-Bilddaten!$K231)/(Objekte!$J$9-Bilddaten!$J231)</f>
        <v>-1.2027938970733119</v>
      </c>
      <c r="M231" s="7">
        <f t="shared" si="25"/>
        <v>1.419177384480385</v>
      </c>
      <c r="N231" s="7">
        <f>($M231-Objekte!$I$47)/(Objekte!$H$47-Bilddaten!$L231)</f>
        <v>0.7143241041161299</v>
      </c>
      <c r="O231" s="7">
        <f t="shared" si="26"/>
        <v>0.55999271151714292</v>
      </c>
      <c r="P231" s="7">
        <f t="shared" si="27"/>
        <v>0.47207723998549123</v>
      </c>
      <c r="Q231" s="5">
        <f t="shared" si="24"/>
        <v>0.47207723998549123</v>
      </c>
    </row>
    <row r="232" spans="8:17" x14ac:dyDescent="0.2">
      <c r="H232" s="2">
        <v>226</v>
      </c>
      <c r="I232" s="7">
        <f t="shared" si="23"/>
        <v>0.35312500000000002</v>
      </c>
      <c r="J232" s="7">
        <f t="shared" si="21"/>
        <v>-0.33283912868483939</v>
      </c>
      <c r="K232" s="7">
        <f t="shared" si="22"/>
        <v>1.8198930907696935</v>
      </c>
      <c r="L232" s="7">
        <f>(Objekte!$L$9-Bilddaten!$K232)/(Objekte!$J$9-Bilddaten!$J232)</f>
        <v>-1.1965272992303904</v>
      </c>
      <c r="M232" s="7">
        <f t="shared" si="25"/>
        <v>1.4216419870462262</v>
      </c>
      <c r="N232" s="7">
        <f>($M232-Objekte!$I$47)/(Objekte!$H$47-Bilddaten!$L232)</f>
        <v>0.71877203454014638</v>
      </c>
      <c r="O232" s="7">
        <f t="shared" si="26"/>
        <v>0.561611625795572</v>
      </c>
      <c r="P232" s="7">
        <f t="shared" si="27"/>
        <v>0.47333886907577072</v>
      </c>
      <c r="Q232" s="5">
        <f t="shared" si="24"/>
        <v>0.47333886907577072</v>
      </c>
    </row>
    <row r="233" spans="8:17" x14ac:dyDescent="0.2">
      <c r="H233" s="2">
        <v>227</v>
      </c>
      <c r="I233" s="7">
        <f t="shared" si="23"/>
        <v>0.35468749999999999</v>
      </c>
      <c r="J233" s="7">
        <f t="shared" si="21"/>
        <v>-0.33267779221922461</v>
      </c>
      <c r="K233" s="7">
        <f t="shared" si="22"/>
        <v>1.8200778698534614</v>
      </c>
      <c r="L233" s="7">
        <f>(Objekte!$L$9-Bilddaten!$K233)/(Objekte!$J$9-Bilddaten!$J233)</f>
        <v>-1.1902940609381321</v>
      </c>
      <c r="M233" s="7">
        <f t="shared" si="25"/>
        <v>1.4240934695689085</v>
      </c>
      <c r="N233" s="7">
        <f>($M233-Objekte!$I$47)/(Objekte!$H$47-Bilddaten!$L233)</f>
        <v>0.72323186798878836</v>
      </c>
      <c r="O233" s="7">
        <f t="shared" si="26"/>
        <v>0.5632348724206625</v>
      </c>
      <c r="P233" s="7">
        <f t="shared" si="27"/>
        <v>0.47460556249894004</v>
      </c>
      <c r="Q233" s="5">
        <f t="shared" si="24"/>
        <v>0.47460556249894004</v>
      </c>
    </row>
    <row r="234" spans="8:17" x14ac:dyDescent="0.2">
      <c r="H234" s="2">
        <v>228</v>
      </c>
      <c r="I234" s="7">
        <f t="shared" si="23"/>
        <v>0.35625000000000001</v>
      </c>
      <c r="J234" s="7">
        <f t="shared" si="21"/>
        <v>-0.33251645575360983</v>
      </c>
      <c r="K234" s="7">
        <f t="shared" si="22"/>
        <v>1.8202626489372293</v>
      </c>
      <c r="L234" s="7">
        <f>(Objekte!$L$9-Bilddaten!$K234)/(Objekte!$J$9-Bilddaten!$J234)</f>
        <v>-1.1840939165247721</v>
      </c>
      <c r="M234" s="7">
        <f t="shared" si="25"/>
        <v>1.4265319365350013</v>
      </c>
      <c r="N234" s="7">
        <f>($M234-Objekte!$I$47)/(Objekte!$H$47-Bilddaten!$L234)</f>
        <v>0.7277036523062731</v>
      </c>
      <c r="O234" s="7">
        <f t="shared" si="26"/>
        <v>0.56486246880628532</v>
      </c>
      <c r="P234" s="7">
        <f t="shared" si="27"/>
        <v>0.47587734739736165</v>
      </c>
      <c r="Q234" s="5">
        <f t="shared" si="24"/>
        <v>0.47587734739736165</v>
      </c>
    </row>
    <row r="235" spans="8:17" x14ac:dyDescent="0.2">
      <c r="H235" s="2">
        <v>229</v>
      </c>
      <c r="I235" s="7">
        <f t="shared" si="23"/>
        <v>0.35781249999999998</v>
      </c>
      <c r="J235" s="7">
        <f t="shared" si="21"/>
        <v>-0.3323551192879951</v>
      </c>
      <c r="K235" s="7">
        <f t="shared" si="22"/>
        <v>1.8204474280209972</v>
      </c>
      <c r="L235" s="7">
        <f>(Objekte!$L$9-Bilddaten!$K235)/(Objekte!$J$9-Bilddaten!$J235)</f>
        <v>-1.1779266031321223</v>
      </c>
      <c r="M235" s="7">
        <f t="shared" si="25"/>
        <v>1.428957491324518</v>
      </c>
      <c r="N235" s="7">
        <f>($M235-Objekte!$I$47)/(Objekte!$H$47-Bilddaten!$L235)</f>
        <v>0.73218743559357191</v>
      </c>
      <c r="O235" s="7">
        <f t="shared" si="26"/>
        <v>0.56649443245976228</v>
      </c>
      <c r="P235" s="7">
        <f t="shared" si="27"/>
        <v>0.47715425109423487</v>
      </c>
      <c r="Q235" s="5">
        <f t="shared" si="24"/>
        <v>0.47715425109423487</v>
      </c>
    </row>
    <row r="236" spans="8:17" x14ac:dyDescent="0.2">
      <c r="H236" s="2">
        <v>230</v>
      </c>
      <c r="I236" s="7">
        <f t="shared" si="23"/>
        <v>0.359375</v>
      </c>
      <c r="J236" s="7">
        <f t="shared" si="21"/>
        <v>-0.33219378282238032</v>
      </c>
      <c r="K236" s="7">
        <f t="shared" si="22"/>
        <v>1.8206322071047654</v>
      </c>
      <c r="L236" s="7">
        <f>(Objekte!$L$9-Bilddaten!$K236)/(Objekte!$J$9-Bilddaten!$J236)</f>
        <v>-1.1717918606784106</v>
      </c>
      <c r="M236" s="7">
        <f t="shared" si="25"/>
        <v>1.4313702362255285</v>
      </c>
      <c r="N236" s="7">
        <f>($M236-Objekte!$I$47)/(Objekte!$H$47-Bilddaten!$L236)</f>
        <v>0.73668326621014257</v>
      </c>
      <c r="O236" s="7">
        <f t="shared" si="26"/>
        <v>0.5681307809824967</v>
      </c>
      <c r="P236" s="7">
        <f t="shared" si="27"/>
        <v>0.47843630109711849</v>
      </c>
      <c r="Q236" s="5">
        <f t="shared" si="24"/>
        <v>0.47843630109711849</v>
      </c>
    </row>
    <row r="237" spans="8:17" x14ac:dyDescent="0.2">
      <c r="H237" s="2">
        <v>231</v>
      </c>
      <c r="I237" s="7">
        <f t="shared" si="23"/>
        <v>0.36093750000000002</v>
      </c>
      <c r="J237" s="7">
        <f t="shared" si="21"/>
        <v>-0.33203244635676554</v>
      </c>
      <c r="K237" s="7">
        <f t="shared" si="22"/>
        <v>1.8208169861885333</v>
      </c>
      <c r="L237" s="7">
        <f>(Objekte!$L$9-Bilddaten!$K237)/(Objekte!$J$9-Bilddaten!$J237)</f>
        <v>-1.1656894318217434</v>
      </c>
      <c r="M237" s="7">
        <f t="shared" si="25"/>
        <v>1.4337702724485317</v>
      </c>
      <c r="N237" s="7">
        <f>($M237-Objekte!$I$47)/(Objekte!$H$47-Bilddaten!$L237)</f>
        <v>0.74119119277565304</v>
      </c>
      <c r="O237" s="7">
        <f t="shared" si="26"/>
        <v>0.56977153207060038</v>
      </c>
      <c r="P237" s="7">
        <f t="shared" si="27"/>
        <v>0.47972352509699195</v>
      </c>
      <c r="Q237" s="5">
        <f t="shared" si="24"/>
        <v>0.47972352509699195</v>
      </c>
    </row>
    <row r="238" spans="8:17" x14ac:dyDescent="0.2">
      <c r="H238" s="2">
        <v>232</v>
      </c>
      <c r="I238" s="7">
        <f t="shared" si="23"/>
        <v>0.36249999999999999</v>
      </c>
      <c r="J238" s="7">
        <f t="shared" si="21"/>
        <v>-0.33187110989115076</v>
      </c>
      <c r="K238" s="7">
        <f t="shared" si="22"/>
        <v>1.8210017652723012</v>
      </c>
      <c r="L238" s="7">
        <f>(Objekte!$L$9-Bilddaten!$K238)/(Objekte!$J$9-Bilddaten!$J238)</f>
        <v>-1.1596190619240931</v>
      </c>
      <c r="M238" s="7">
        <f t="shared" si="25"/>
        <v>1.4361577001406172</v>
      </c>
      <c r="N238" s="7">
        <f>($M238-Objekte!$I$47)/(Objekte!$H$47-Bilddaten!$L238)</f>
        <v>0.74571126417175326</v>
      </c>
      <c r="O238" s="7">
        <f t="shared" si="26"/>
        <v>0.57141670351553908</v>
      </c>
      <c r="P238" s="7">
        <f t="shared" si="27"/>
        <v>0.48101595097340688</v>
      </c>
      <c r="Q238" s="5">
        <f t="shared" si="24"/>
        <v>0.48101595097340688</v>
      </c>
    </row>
    <row r="239" spans="8:17" x14ac:dyDescent="0.2">
      <c r="H239" s="2">
        <v>233</v>
      </c>
      <c r="I239" s="7">
        <f t="shared" si="23"/>
        <v>0.36406250000000001</v>
      </c>
      <c r="J239" s="7">
        <f t="shared" si="21"/>
        <v>-0.33170977342553598</v>
      </c>
      <c r="K239" s="7">
        <f t="shared" si="22"/>
        <v>1.8211865443560691</v>
      </c>
      <c r="L239" s="7">
        <f>(Objekte!$L$9-Bilddaten!$K239)/(Objekte!$J$9-Bilddaten!$J239)</f>
        <v>-1.1535804990158958</v>
      </c>
      <c r="M239" s="7">
        <f t="shared" si="25"/>
        <v>1.4385326183993896</v>
      </c>
      <c r="N239" s="7">
        <f>($M239-Objekte!$I$47)/(Objekte!$H$47-Bilddaten!$L239)</f>
        <v>0.75024352954383056</v>
      </c>
      <c r="O239" s="7">
        <f t="shared" si="26"/>
        <v>0.57306631320477064</v>
      </c>
      <c r="P239" s="7">
        <f t="shared" si="27"/>
        <v>0.48231360679269208</v>
      </c>
      <c r="Q239" s="5">
        <f t="shared" si="24"/>
        <v>0.48231360679269208</v>
      </c>
    </row>
    <row r="240" spans="8:17" x14ac:dyDescent="0.2">
      <c r="H240" s="2">
        <v>234</v>
      </c>
      <c r="I240" s="7">
        <f t="shared" si="23"/>
        <v>0.36562499999999998</v>
      </c>
      <c r="J240" s="7">
        <f t="shared" si="21"/>
        <v>-0.33154843695992126</v>
      </c>
      <c r="K240" s="7">
        <f t="shared" si="22"/>
        <v>1.8213713234398372</v>
      </c>
      <c r="L240" s="7">
        <f>(Objekte!$L$9-Bilddaten!$K240)/(Objekte!$J$9-Bilddaten!$J240)</f>
        <v>-1.1475734937611803</v>
      </c>
      <c r="M240" s="7">
        <f t="shared" si="25"/>
        <v>1.440895125286682</v>
      </c>
      <c r="N240" s="7">
        <f>($M240-Objekte!$I$47)/(Objekte!$H$47-Bilddaten!$L240)</f>
        <v>0.75478803830279517</v>
      </c>
      <c r="O240" s="7">
        <f t="shared" si="26"/>
        <v>0.57472037912239571</v>
      </c>
      <c r="P240" s="7">
        <f t="shared" si="27"/>
        <v>0.48361652081122064</v>
      </c>
      <c r="Q240" s="5">
        <f t="shared" si="24"/>
        <v>0.48361652081122064</v>
      </c>
    </row>
    <row r="241" spans="8:17" x14ac:dyDescent="0.2">
      <c r="H241" s="2">
        <v>235</v>
      </c>
      <c r="I241" s="7">
        <f t="shared" si="23"/>
        <v>0.3671875</v>
      </c>
      <c r="J241" s="7">
        <f t="shared" si="21"/>
        <v>-0.33138710049430647</v>
      </c>
      <c r="K241" s="7">
        <f t="shared" si="22"/>
        <v>1.8215561025236051</v>
      </c>
      <c r="L241" s="7">
        <f>(Objekte!$L$9-Bilddaten!$K241)/(Objekte!$J$9-Bilddaten!$J241)</f>
        <v>-1.1415977994232627</v>
      </c>
      <c r="M241" s="7">
        <f t="shared" si="25"/>
        <v>1.4432453178420492</v>
      </c>
      <c r="N241" s="7">
        <f>($M241-Objekte!$I$47)/(Objekte!$H$47-Bilddaten!$L241)</f>
        <v>0.75934484012686754</v>
      </c>
      <c r="O241" s="7">
        <f t="shared" si="26"/>
        <v>0.57637891934980801</v>
      </c>
      <c r="P241" s="7">
        <f t="shared" si="27"/>
        <v>0.48492472147555093</v>
      </c>
      <c r="Q241" s="5">
        <f t="shared" si="24"/>
        <v>0.48492472147555093</v>
      </c>
    </row>
    <row r="242" spans="8:17" x14ac:dyDescent="0.2">
      <c r="H242" s="2">
        <v>236</v>
      </c>
      <c r="I242" s="7">
        <f t="shared" si="23"/>
        <v>0.36875000000000002</v>
      </c>
      <c r="J242" s="7">
        <f t="shared" si="21"/>
        <v>-0.33122576402869169</v>
      </c>
      <c r="K242" s="7">
        <f t="shared" si="22"/>
        <v>1.821740881607373</v>
      </c>
      <c r="L242" s="7">
        <f>(Objekte!$L$9-Bilddaten!$K242)/(Objekte!$J$9-Bilddaten!$J242)</f>
        <v>-1.1356531718309442</v>
      </c>
      <c r="M242" s="7">
        <f t="shared" si="25"/>
        <v>1.4455832920960614</v>
      </c>
      <c r="N242" s="7">
        <f>($M242-Objekte!$I$47)/(Objekte!$H$47-Bilddaten!$L242)</f>
        <v>0.76391398496340202</v>
      </c>
      <c r="O242" s="7">
        <f t="shared" si="26"/>
        <v>0.57804195206635767</v>
      </c>
      <c r="P242" s="7">
        <f t="shared" si="27"/>
        <v>0.48623823742630762</v>
      </c>
      <c r="Q242" s="5">
        <f t="shared" si="24"/>
        <v>0.48623823742630762</v>
      </c>
    </row>
    <row r="243" spans="8:17" x14ac:dyDescent="0.2">
      <c r="H243" s="2">
        <v>237</v>
      </c>
      <c r="I243" s="7">
        <f t="shared" si="23"/>
        <v>0.37031249999999999</v>
      </c>
      <c r="J243" s="7">
        <f t="shared" si="21"/>
        <v>-0.33106442756307691</v>
      </c>
      <c r="K243" s="7">
        <f t="shared" si="22"/>
        <v>1.8219256606911409</v>
      </c>
      <c r="L243" s="7">
        <f>(Objekte!$L$9-Bilddaten!$K243)/(Objekte!$J$9-Bilddaten!$J243)</f>
        <v>-1.1297393693452669</v>
      </c>
      <c r="M243" s="7">
        <f t="shared" si="25"/>
        <v>1.4479091430833786</v>
      </c>
      <c r="N243" s="7">
        <f>($M243-Objekte!$I$47)/(Objekte!$H$47-Bilddaten!$L243)</f>
        <v>0.76849552303070201</v>
      </c>
      <c r="O243" s="7">
        <f t="shared" si="26"/>
        <v>0.57970949555001228</v>
      </c>
      <c r="P243" s="7">
        <f t="shared" si="27"/>
        <v>0.48755709749728726</v>
      </c>
      <c r="Q243" s="5">
        <f t="shared" si="24"/>
        <v>0.48755709749728726</v>
      </c>
    </row>
    <row r="244" spans="8:17" x14ac:dyDescent="0.2">
      <c r="H244" s="2">
        <v>238</v>
      </c>
      <c r="I244" s="7">
        <f t="shared" si="23"/>
        <v>0.37187500000000001</v>
      </c>
      <c r="J244" s="7">
        <f t="shared" si="21"/>
        <v>-0.33090309109746219</v>
      </c>
      <c r="K244" s="7">
        <f t="shared" si="22"/>
        <v>1.8221104397749091</v>
      </c>
      <c r="L244" s="7">
        <f>(Objekte!$L$9-Bilddaten!$K244)/(Objekte!$J$9-Bilddaten!$J244)</f>
        <v>-1.123856152826765</v>
      </c>
      <c r="M244" s="7">
        <f t="shared" si="25"/>
        <v>1.4502229648556306</v>
      </c>
      <c r="N244" s="7">
        <f>($M244-Objekte!$I$47)/(Objekte!$H$47-Bilddaten!$L244)</f>
        <v>0.77308950481986483</v>
      </c>
      <c r="O244" s="7">
        <f t="shared" si="26"/>
        <v>0.58138156817802855</v>
      </c>
      <c r="P244" s="7">
        <f t="shared" si="27"/>
        <v>0.48888133071861961</v>
      </c>
      <c r="Q244" s="5">
        <f t="shared" si="24"/>
        <v>0.48888133071861961</v>
      </c>
    </row>
    <row r="245" spans="8:17" x14ac:dyDescent="0.2">
      <c r="H245" s="2">
        <v>239</v>
      </c>
      <c r="I245" s="7">
        <f t="shared" si="23"/>
        <v>0.37343749999999998</v>
      </c>
      <c r="J245" s="7">
        <f t="shared" si="21"/>
        <v>-0.33074175463184741</v>
      </c>
      <c r="K245" s="7">
        <f t="shared" si="22"/>
        <v>1.822295218858677</v>
      </c>
      <c r="L245" s="7">
        <f>(Objekte!$L$9-Bilddaten!$K245)/(Objekte!$J$9-Bilddaten!$J245)</f>
        <v>-1.1180032856032418</v>
      </c>
      <c r="M245" s="7">
        <f t="shared" si="25"/>
        <v>1.4525248504940904</v>
      </c>
      <c r="N245" s="7">
        <f>($M245-Objekte!$I$47)/(Objekte!$H$47-Bilddaten!$L245)</f>
        <v>0.77769598109662796</v>
      </c>
      <c r="O245" s="7">
        <f t="shared" si="26"/>
        <v>0.58305818842762369</v>
      </c>
      <c r="P245" s="7">
        <f t="shared" si="27"/>
        <v>0.49021096631689154</v>
      </c>
      <c r="Q245" s="5">
        <f t="shared" si="24"/>
        <v>0.49021096631689154</v>
      </c>
    </row>
    <row r="246" spans="8:17" x14ac:dyDescent="0.2">
      <c r="H246" s="2">
        <v>240</v>
      </c>
      <c r="I246" s="7">
        <f t="shared" si="23"/>
        <v>0.375</v>
      </c>
      <c r="J246" s="7">
        <f t="shared" si="21"/>
        <v>-0.33058041816623263</v>
      </c>
      <c r="K246" s="7">
        <f t="shared" si="22"/>
        <v>1.8224799979424449</v>
      </c>
      <c r="L246" s="7">
        <f>(Objekte!$L$9-Bilddaten!$K246)/(Objekte!$J$9-Bilddaten!$J246)</f>
        <v>-1.1121805334380153</v>
      </c>
      <c r="M246" s="7">
        <f t="shared" si="25"/>
        <v>1.4548148921221622</v>
      </c>
      <c r="N246" s="7">
        <f>($M246-Objekte!$I$47)/(Objekte!$H$47-Bilddaten!$L246)</f>
        <v>0.78231500290325162</v>
      </c>
      <c r="O246" s="7">
        <f t="shared" si="26"/>
        <v>0.58473937487666139</v>
      </c>
      <c r="P246" s="7">
        <f t="shared" si="27"/>
        <v>0.49154603371904915</v>
      </c>
      <c r="Q246" s="5">
        <f t="shared" si="24"/>
        <v>0.49154603371904915</v>
      </c>
    </row>
    <row r="247" spans="8:17" x14ac:dyDescent="0.2">
      <c r="H247" s="2">
        <v>241</v>
      </c>
      <c r="I247" s="7">
        <f t="shared" si="23"/>
        <v>0.37656250000000002</v>
      </c>
      <c r="J247" s="7">
        <f t="shared" si="21"/>
        <v>-0.33041908170061784</v>
      </c>
      <c r="K247" s="7">
        <f t="shared" si="22"/>
        <v>1.8226647770262128</v>
      </c>
      <c r="L247" s="7">
        <f>(Objekte!$L$9-Bilddaten!$K247)/(Objekte!$J$9-Bilddaten!$J247)</f>
        <v>-1.1063876644986814</v>
      </c>
      <c r="M247" s="7">
        <f t="shared" si="25"/>
        <v>1.4570931809176673</v>
      </c>
      <c r="N247" s="7">
        <f>($M247-Objekte!$I$47)/(Objekte!$H$47-Bilddaten!$L247)</f>
        <v>0.78694662156039541</v>
      </c>
      <c r="O247" s="7">
        <f t="shared" si="26"/>
        <v>0.58642514620433372</v>
      </c>
      <c r="P247" s="7">
        <f t="shared" si="27"/>
        <v>0.49288656255171515</v>
      </c>
      <c r="Q247" s="5">
        <f t="shared" si="24"/>
        <v>0.49288656255171515</v>
      </c>
    </row>
    <row r="248" spans="8:17" x14ac:dyDescent="0.2">
      <c r="H248" s="2">
        <v>242</v>
      </c>
      <c r="I248" s="7">
        <f t="shared" si="23"/>
        <v>0.37812499999999999</v>
      </c>
      <c r="J248" s="7">
        <f t="shared" si="21"/>
        <v>-0.33025774523500306</v>
      </c>
      <c r="K248" s="7">
        <f t="shared" si="22"/>
        <v>1.8228495561099809</v>
      </c>
      <c r="L248" s="7">
        <f>(Objekte!$L$9-Bilddaten!$K248)/(Objekte!$J$9-Bilddaten!$J248)</f>
        <v>-1.100624449326338</v>
      </c>
      <c r="M248" s="7">
        <f t="shared" si="25"/>
        <v>1.4593598071249476</v>
      </c>
      <c r="N248" s="7">
        <f>($M248-Objekte!$I$47)/(Objekte!$H$47-Bilddaten!$L248)</f>
        <v>0.79159088866902438</v>
      </c>
      <c r="O248" s="7">
        <f t="shared" si="26"/>
        <v>0.58811552119185617</v>
      </c>
      <c r="P248" s="7">
        <f t="shared" si="27"/>
        <v>0.49423258264439074</v>
      </c>
      <c r="Q248" s="5">
        <f t="shared" si="24"/>
        <v>0.49423258264439074</v>
      </c>
    </row>
    <row r="249" spans="8:17" x14ac:dyDescent="0.2">
      <c r="H249" s="2">
        <v>243</v>
      </c>
      <c r="I249" s="7">
        <f t="shared" si="23"/>
        <v>0.37968750000000001</v>
      </c>
      <c r="J249" s="7">
        <f t="shared" si="21"/>
        <v>-0.33009640876938834</v>
      </c>
      <c r="K249" s="7">
        <f t="shared" si="22"/>
        <v>1.8230343351937488</v>
      </c>
      <c r="L249" s="7">
        <f>(Objekte!$L$9-Bilddaten!$K249)/(Objekte!$J$9-Bilddaten!$J249)</f>
        <v>-1.0948906608053024</v>
      </c>
      <c r="M249" s="7">
        <f t="shared" si="25"/>
        <v>1.461614860066776</v>
      </c>
      <c r="N249" s="7">
        <f>($M249-Objekte!$I$47)/(Objekte!$H$47-Bilddaten!$L249)</f>
        <v>0.79624785611231319</v>
      </c>
      <c r="O249" s="7">
        <f t="shared" si="26"/>
        <v>0.58981051872316004</v>
      </c>
      <c r="P249" s="7">
        <f t="shared" si="27"/>
        <v>0.49558412402919122</v>
      </c>
      <c r="Q249" s="5">
        <f t="shared" si="24"/>
        <v>0.49558412402919122</v>
      </c>
    </row>
    <row r="250" spans="8:17" x14ac:dyDescent="0.2">
      <c r="H250" s="2">
        <v>244</v>
      </c>
      <c r="I250" s="7">
        <f t="shared" si="23"/>
        <v>0.38124999999999998</v>
      </c>
      <c r="J250" s="7">
        <f t="shared" si="21"/>
        <v>-0.32993507230377356</v>
      </c>
      <c r="K250" s="7">
        <f t="shared" si="22"/>
        <v>1.8232191142775167</v>
      </c>
      <c r="L250" s="7">
        <f>(Objekte!$L$9-Bilddaten!$K250)/(Objekte!$J$9-Bilddaten!$J250)</f>
        <v>-1.0891860741332533</v>
      </c>
      <c r="M250" s="7">
        <f t="shared" si="25"/>
        <v>1.4638584281560985</v>
      </c>
      <c r="N250" s="7">
        <f>($M250-Objekte!$I$47)/(Objekte!$H$47-Bilddaten!$L250)</f>
        <v>0.80091757605759739</v>
      </c>
      <c r="O250" s="7">
        <f t="shared" si="26"/>
        <v>0.59151015778560267</v>
      </c>
      <c r="P250" s="7">
        <f t="shared" si="27"/>
        <v>0.4969412169458875</v>
      </c>
      <c r="Q250" s="5">
        <f t="shared" si="24"/>
        <v>0.4969412169458875</v>
      </c>
    </row>
    <row r="251" spans="8:17" x14ac:dyDescent="0.2">
      <c r="H251" s="2">
        <v>245</v>
      </c>
      <c r="I251" s="7">
        <f t="shared" si="23"/>
        <v>0.3828125</v>
      </c>
      <c r="J251" s="7">
        <f t="shared" si="21"/>
        <v>-0.32977373583815878</v>
      </c>
      <c r="K251" s="7">
        <f t="shared" si="22"/>
        <v>1.8234038933612846</v>
      </c>
      <c r="L251" s="7">
        <f>(Objekte!$L$9-Bilddaten!$K251)/(Objekte!$J$9-Bilddaten!$J251)</f>
        <v>-1.0835104667918689</v>
      </c>
      <c r="M251" s="7">
        <f t="shared" si="25"/>
        <v>1.4660905989075828</v>
      </c>
      <c r="N251" s="7">
        <f>($M251-Objekte!$I$47)/(Objekte!$H$47-Bilddaten!$L251)</f>
        <v>0.8056001009583067</v>
      </c>
      <c r="O251" s="7">
        <f t="shared" si="26"/>
        <v>0.59321445747067114</v>
      </c>
      <c r="P251" s="7">
        <f t="shared" si="27"/>
        <v>0.49830389183998125</v>
      </c>
      <c r="Q251" s="5">
        <f t="shared" si="24"/>
        <v>0.49830389183998125</v>
      </c>
    </row>
    <row r="252" spans="8:17" x14ac:dyDescent="0.2">
      <c r="H252" s="2">
        <v>246</v>
      </c>
      <c r="I252" s="7">
        <f t="shared" si="23"/>
        <v>0.38437500000000002</v>
      </c>
      <c r="J252" s="7">
        <f t="shared" si="21"/>
        <v>-0.329612399372544</v>
      </c>
      <c r="K252" s="7">
        <f t="shared" si="22"/>
        <v>1.8235886724450527</v>
      </c>
      <c r="L252" s="7">
        <f>(Objekte!$L$9-Bilddaten!$K252)/(Objekte!$J$9-Bilddaten!$J252)</f>
        <v>-1.0778636185178838</v>
      </c>
      <c r="M252" s="7">
        <f t="shared" si="25"/>
        <v>1.4683114589490005</v>
      </c>
      <c r="N252" s="7">
        <f>($M252-Objekte!$I$47)/(Objekte!$H$47-Bilddaten!$L252)</f>
        <v>0.81029548355593684</v>
      </c>
      <c r="O252" s="7">
        <f t="shared" si="26"/>
        <v>0.59492343697469996</v>
      </c>
      <c r="P252" s="7">
        <f t="shared" si="27"/>
        <v>0.49967217936681774</v>
      </c>
      <c r="Q252" s="5">
        <f t="shared" si="24"/>
        <v>0.49967217936681774</v>
      </c>
    </row>
    <row r="253" spans="8:17" x14ac:dyDescent="0.2">
      <c r="H253" s="2">
        <v>247</v>
      </c>
      <c r="I253" s="7">
        <f t="shared" si="23"/>
        <v>0.38593749999999999</v>
      </c>
      <c r="J253" s="7">
        <f t="shared" si="21"/>
        <v>-0.32945106290692927</v>
      </c>
      <c r="K253" s="7">
        <f t="shared" si="22"/>
        <v>1.8237734515288206</v>
      </c>
      <c r="L253" s="7">
        <f>(Objekte!$L$9-Bilddaten!$K253)/(Objekte!$J$9-Bilddaten!$J253)</f>
        <v>-1.0722453112746106</v>
      </c>
      <c r="M253" s="7">
        <f t="shared" si="25"/>
        <v>1.4705210940324289</v>
      </c>
      <c r="N253" s="7">
        <f>($M253-Objekte!$I$47)/(Objekte!$H$47-Bilddaten!$L253)</f>
        <v>0.81500377688201686</v>
      </c>
      <c r="O253" s="7">
        <f t="shared" si="26"/>
        <v>0.59663711559958743</v>
      </c>
      <c r="P253" s="7">
        <f t="shared" si="27"/>
        <v>0.50104611039110902</v>
      </c>
      <c r="Q253" s="5">
        <f t="shared" si="24"/>
        <v>0.50104611039110902</v>
      </c>
    </row>
    <row r="254" spans="8:17" x14ac:dyDescent="0.2">
      <c r="H254" s="2">
        <v>248</v>
      </c>
      <c r="I254" s="7">
        <f t="shared" si="23"/>
        <v>0.38750000000000001</v>
      </c>
      <c r="J254" s="7">
        <f t="shared" si="21"/>
        <v>-0.32928972644131449</v>
      </c>
      <c r="K254" s="7">
        <f t="shared" si="22"/>
        <v>1.8239582306125885</v>
      </c>
      <c r="L254" s="7">
        <f>(Objekte!$L$9-Bilddaten!$K254)/(Objekte!$J$9-Bilddaten!$J254)</f>
        <v>-1.0666553292238505</v>
      </c>
      <c r="M254" s="7">
        <f t="shared" si="25"/>
        <v>1.4727195890452967</v>
      </c>
      <c r="N254" s="7">
        <f>($M254-Objekte!$I$47)/(Objekte!$H$47-Bilddaten!$L254)</f>
        <v>0.81972503426012666</v>
      </c>
      <c r="O254" s="7">
        <f t="shared" si="26"/>
        <v>0.59835551275352905</v>
      </c>
      <c r="P254" s="7">
        <f t="shared" si="27"/>
        <v>0.50242571599223385</v>
      </c>
      <c r="Q254" s="5">
        <f t="shared" si="24"/>
        <v>0.50242571599223385</v>
      </c>
    </row>
    <row r="255" spans="8:17" x14ac:dyDescent="0.2">
      <c r="H255" s="2">
        <v>249</v>
      </c>
      <c r="I255" s="7">
        <f t="shared" si="23"/>
        <v>0.38906249999999998</v>
      </c>
      <c r="J255" s="7">
        <f t="shared" si="21"/>
        <v>-0.32912838997569971</v>
      </c>
      <c r="K255" s="7">
        <f t="shared" si="22"/>
        <v>1.8241430096963565</v>
      </c>
      <c r="L255" s="7">
        <f>(Objekte!$L$9-Bilddaten!$K255)/(Objekte!$J$9-Bilddaten!$J255)</f>
        <v>-1.0610934586982737</v>
      </c>
      <c r="M255" s="7">
        <f t="shared" si="25"/>
        <v>1.4749070280212471</v>
      </c>
      <c r="N255" s="7">
        <f>($M255-Objekte!$I$47)/(Objekte!$H$47-Bilddaten!$L255)</f>
        <v>0.82445930930789291</v>
      </c>
      <c r="O255" s="7">
        <f t="shared" si="26"/>
        <v>0.60007864795174515</v>
      </c>
      <c r="P255" s="7">
        <f t="shared" si="27"/>
        <v>0.50381102746201689</v>
      </c>
      <c r="Q255" s="5">
        <f t="shared" si="24"/>
        <v>0.50381102746201689</v>
      </c>
    </row>
    <row r="256" spans="8:17" x14ac:dyDescent="0.2">
      <c r="H256" s="2">
        <v>250</v>
      </c>
      <c r="I256" s="7">
        <f t="shared" si="23"/>
        <v>0.390625</v>
      </c>
      <c r="J256" s="7">
        <f t="shared" si="21"/>
        <v>-0.32896705351008493</v>
      </c>
      <c r="K256" s="7">
        <f t="shared" si="22"/>
        <v>1.8243277887801246</v>
      </c>
      <c r="L256" s="7">
        <f>(Objekte!$L$9-Bilddaten!$K256)/(Objekte!$J$9-Bilddaten!$J256)</f>
        <v>-1.0555594881741839</v>
      </c>
      <c r="M256" s="7">
        <f t="shared" si="25"/>
        <v>1.4770834941508499</v>
      </c>
      <c r="N256" s="7">
        <f>($M256-Objekte!$I$47)/(Objekte!$H$47-Bilddaten!$L256)</f>
        <v>0.82920665593902843</v>
      </c>
      <c r="O256" s="7">
        <f t="shared" si="26"/>
        <v>0.60180654081722251</v>
      </c>
      <c r="P256" s="7">
        <f t="shared" si="27"/>
        <v>0.50520207630928571</v>
      </c>
      <c r="Q256" s="5">
        <f t="shared" si="24"/>
        <v>0.50520207630928571</v>
      </c>
    </row>
    <row r="257" spans="8:17" x14ac:dyDescent="0.2">
      <c r="H257" s="2">
        <v>251</v>
      </c>
      <c r="I257" s="7">
        <f t="shared" si="23"/>
        <v>0.39218750000000002</v>
      </c>
      <c r="J257" s="7">
        <f t="shared" si="21"/>
        <v>-0.32880571704447015</v>
      </c>
      <c r="K257" s="7">
        <f t="shared" si="22"/>
        <v>1.8245125678638925</v>
      </c>
      <c r="L257" s="7">
        <f>(Objekte!$L$9-Bilddaten!$K257)/(Objekte!$J$9-Bilddaten!$J257)</f>
        <v>-1.050053208244718</v>
      </c>
      <c r="M257" s="7">
        <f t="shared" si="25"/>
        <v>1.4792490697921417</v>
      </c>
      <c r="N257" s="7">
        <f>($M257-Objekte!$I$47)/(Objekte!$H$47-Bilddaten!$L257)</f>
        <v>0.83396712836536613</v>
      </c>
      <c r="O257" s="7">
        <f t="shared" si="26"/>
        <v>0.60353921108145436</v>
      </c>
      <c r="P257" s="7">
        <f t="shared" si="27"/>
        <v>0.50659889425930305</v>
      </c>
      <c r="Q257" s="5">
        <f t="shared" si="24"/>
        <v>0.50659889425930305</v>
      </c>
    </row>
    <row r="258" spans="8:17" x14ac:dyDescent="0.2">
      <c r="H258" s="2">
        <v>252</v>
      </c>
      <c r="I258" s="7">
        <f t="shared" si="23"/>
        <v>0.39374999999999999</v>
      </c>
      <c r="J258" s="7">
        <f t="shared" si="21"/>
        <v>-0.32864438057885542</v>
      </c>
      <c r="K258" s="7">
        <f t="shared" si="22"/>
        <v>1.8246973469476604</v>
      </c>
      <c r="L258" s="7">
        <f>(Objekte!$L$9-Bilddaten!$K258)/(Objekte!$J$9-Bilddaten!$J258)</f>
        <v>-1.0445744115934121</v>
      </c>
      <c r="M258" s="7">
        <f t="shared" si="25"/>
        <v>1.4814038364810211</v>
      </c>
      <c r="N258" s="7">
        <f>($M258-Objekte!$I$47)/(Objekte!$H$47-Bilddaten!$L258)</f>
        <v>0.83874078109893879</v>
      </c>
      <c r="O258" s="7">
        <f t="shared" si="26"/>
        <v>0.60527667858519829</v>
      </c>
      <c r="P258" s="7">
        <f t="shared" si="27"/>
        <v>0.50800151325869025</v>
      </c>
      <c r="Q258" s="5">
        <f t="shared" si="24"/>
        <v>0.50800151325869025</v>
      </c>
    </row>
    <row r="259" spans="8:17" x14ac:dyDescent="0.2">
      <c r="H259" s="2">
        <v>253</v>
      </c>
      <c r="I259" s="7">
        <f t="shared" si="23"/>
        <v>0.39531250000000001</v>
      </c>
      <c r="J259" s="7">
        <f t="shared" si="21"/>
        <v>-0.32848304411324064</v>
      </c>
      <c r="K259" s="7">
        <f t="shared" si="22"/>
        <v>1.8248821260314283</v>
      </c>
      <c r="L259" s="7">
        <f>(Objekte!$L$9-Bilddaten!$K259)/(Objekte!$J$9-Bilddaten!$J259)</f>
        <v>-1.0391228929681915</v>
      </c>
      <c r="M259" s="7">
        <f t="shared" si="25"/>
        <v>1.4835478749414797</v>
      </c>
      <c r="N259" s="7">
        <f>($M259-Objekte!$I$47)/(Objekte!$H$47-Bilddaten!$L259)</f>
        <v>0.84352766895405218</v>
      </c>
      <c r="O259" s="7">
        <f t="shared" si="26"/>
        <v>0.60701896327922999</v>
      </c>
      <c r="P259" s="7">
        <f t="shared" si="27"/>
        <v>0.50940996547465756</v>
      </c>
      <c r="Q259" s="5">
        <f t="shared" si="24"/>
        <v>0.50940996547465756</v>
      </c>
    </row>
    <row r="260" spans="8:17" x14ac:dyDescent="0.2">
      <c r="H260" s="2">
        <v>254</v>
      </c>
      <c r="I260" s="7">
        <f t="shared" si="23"/>
        <v>0.39687499999999998</v>
      </c>
      <c r="J260" s="7">
        <f t="shared" si="21"/>
        <v>-0.32832170764762586</v>
      </c>
      <c r="K260" s="7">
        <f t="shared" si="22"/>
        <v>1.8250669051151962</v>
      </c>
      <c r="L260" s="7">
        <f>(Objekte!$L$9-Bilddaten!$K260)/(Objekte!$J$9-Bilddaten!$J260)</f>
        <v>-1.0336984491557419</v>
      </c>
      <c r="M260" s="7">
        <f t="shared" si="25"/>
        <v>1.4856812650956805</v>
      </c>
      <c r="N260" s="7">
        <f>($M260-Objekte!$I$47)/(Objekte!$H$47-Bilddaten!$L260)</f>
        <v>0.84832784704938069</v>
      </c>
      <c r="O260" s="7">
        <f t="shared" si="26"/>
        <v>0.60876608522510622</v>
      </c>
      <c r="P260" s="7">
        <f t="shared" si="27"/>
        <v>0.51082428329743668</v>
      </c>
      <c r="Q260" s="5">
        <f t="shared" si="24"/>
        <v>0.51082428329743668</v>
      </c>
    </row>
    <row r="261" spans="8:17" x14ac:dyDescent="0.2">
      <c r="H261" s="2">
        <v>255</v>
      </c>
      <c r="I261" s="7">
        <f t="shared" si="23"/>
        <v>0.3984375</v>
      </c>
      <c r="J261" s="7">
        <f t="shared" si="21"/>
        <v>-0.32816037118201108</v>
      </c>
      <c r="K261" s="7">
        <f t="shared" si="22"/>
        <v>1.8252516841989643</v>
      </c>
      <c r="L261" s="7">
        <f>(Objekte!$L$9-Bilddaten!$K261)/(Objekte!$J$9-Bilddaten!$J261)</f>
        <v>-1.0283008789562509</v>
      </c>
      <c r="M261" s="7">
        <f t="shared" si="25"/>
        <v>1.4878040860738928</v>
      </c>
      <c r="N261" s="7">
        <f>($M261-Objekte!$I$47)/(Objekte!$H$47-Bilddaten!$L261)</f>
        <v>0.85314137081008923</v>
      </c>
      <c r="O261" s="7">
        <f t="shared" si="26"/>
        <v>0.61051806459593727</v>
      </c>
      <c r="P261" s="7">
        <f t="shared" si="27"/>
        <v>0.5122444993430697</v>
      </c>
      <c r="Q261" s="5">
        <f t="shared" si="24"/>
        <v>0.5122444993430697</v>
      </c>
    </row>
    <row r="262" spans="8:17" x14ac:dyDescent="0.2">
      <c r="H262" s="2">
        <v>256</v>
      </c>
      <c r="I262" s="7">
        <f t="shared" si="23"/>
        <v>0.4</v>
      </c>
      <c r="J262" s="7">
        <f t="shared" ref="J262:J325" si="28">$D$17+$D$22*$I262</f>
        <v>-0.32799903471639635</v>
      </c>
      <c r="K262" s="7">
        <f t="shared" ref="K262:K325" si="29">$E$17+$I262*$E$22</f>
        <v>1.8254364632827322</v>
      </c>
      <c r="L262" s="7">
        <f>(Objekte!$L$9-Bilddaten!$K262)/(Objekte!$J$9-Bilddaten!$J262)</f>
        <v>-1.0229299831585468</v>
      </c>
      <c r="M262" s="7">
        <f t="shared" si="25"/>
        <v>1.4899164162242693</v>
      </c>
      <c r="N262" s="7">
        <f>($M262-Objekte!$I$47)/(Objekte!$H$47-Bilddaten!$L262)</f>
        <v>0.85796829596995294</v>
      </c>
      <c r="O262" s="7">
        <f t="shared" si="26"/>
        <v>0.61227492167715825</v>
      </c>
      <c r="P262" s="7">
        <f t="shared" si="27"/>
        <v>0.51367064645316873</v>
      </c>
      <c r="Q262" s="5">
        <f t="shared" si="24"/>
        <v>0.51367064645316873</v>
      </c>
    </row>
    <row r="263" spans="8:17" x14ac:dyDescent="0.2">
      <c r="H263" s="2">
        <v>257</v>
      </c>
      <c r="I263" s="7">
        <f t="shared" ref="I263:I326" si="30">$H263/$B$3</f>
        <v>0.40156249999999999</v>
      </c>
      <c r="J263" s="7">
        <f t="shared" si="28"/>
        <v>-0.32783769825078157</v>
      </c>
      <c r="K263" s="7">
        <f t="shared" si="29"/>
        <v>1.8256212423665001</v>
      </c>
      <c r="L263" s="7">
        <f>(Objekte!$L$9-Bilddaten!$K263)/(Objekte!$J$9-Bilddaten!$J263)</f>
        <v>-1.0175855645155665</v>
      </c>
      <c r="M263" s="7">
        <f t="shared" si="25"/>
        <v>1.4920183331224948</v>
      </c>
      <c r="N263" s="7">
        <f>($M263-Objekte!$I$47)/(Objekte!$H$47-Bilddaten!$L263)</f>
        <v>0.86280867857352928</v>
      </c>
      <c r="O263" s="7">
        <f t="shared" si="26"/>
        <v>0.61403667686732</v>
      </c>
      <c r="P263" s="7">
        <f t="shared" si="27"/>
        <v>0.51510275770050251</v>
      </c>
      <c r="Q263" s="5">
        <f t="shared" ref="Q263:Q326" si="31">IF(AND($D$6&lt;$N263,$D$8&gt;$N263,$H263&lt;$B$3),$P263,0)</f>
        <v>0.51510275770050251</v>
      </c>
    </row>
    <row r="264" spans="8:17" x14ac:dyDescent="0.2">
      <c r="H264" s="2">
        <v>258</v>
      </c>
      <c r="I264" s="7">
        <f t="shared" si="30"/>
        <v>0.40312500000000001</v>
      </c>
      <c r="J264" s="7">
        <f t="shared" si="28"/>
        <v>-0.32767636178516679</v>
      </c>
      <c r="K264" s="7">
        <f t="shared" si="29"/>
        <v>1.8258060214502683</v>
      </c>
      <c r="L264" s="7">
        <f>(Objekte!$L$9-Bilddaten!$K264)/(Objekte!$J$9-Bilddaten!$J264)</f>
        <v>-1.0122674277202239</v>
      </c>
      <c r="M264" s="7">
        <f t="shared" ref="M264:M327" si="32">$K264-$L264*$J264</f>
        <v>1.4941099135812759</v>
      </c>
      <c r="N264" s="7">
        <f>($M264-Objekte!$I$47)/(Objekte!$H$47-Bilddaten!$L264)</f>
        <v>0.86766257497831301</v>
      </c>
      <c r="O264" s="7">
        <f t="shared" ref="O264:O327" si="33">$L264*$N264+$M264</f>
        <v>0.61580335067887304</v>
      </c>
      <c r="P264" s="7">
        <f t="shared" ref="P264:P327" si="34">IF($H263&lt;$B$3,SQRT(($N264-$N263)^2+($O264-$O263)^2)*100,0)</f>
        <v>0.51654086638716001</v>
      </c>
      <c r="Q264" s="5">
        <f t="shared" si="31"/>
        <v>0.51654086638716001</v>
      </c>
    </row>
    <row r="265" spans="8:17" x14ac:dyDescent="0.2">
      <c r="H265" s="2">
        <v>259</v>
      </c>
      <c r="I265" s="7">
        <f t="shared" si="30"/>
        <v>0.40468749999999998</v>
      </c>
      <c r="J265" s="7">
        <f t="shared" si="28"/>
        <v>-0.32751502531955201</v>
      </c>
      <c r="K265" s="7">
        <f t="shared" si="29"/>
        <v>1.8259908005340362</v>
      </c>
      <c r="L265" s="7">
        <f>(Objekte!$L$9-Bilddaten!$K265)/(Objekte!$J$9-Bilddaten!$J265)</f>
        <v>-1.0069753793816245</v>
      </c>
      <c r="M265" s="7">
        <f t="shared" si="32"/>
        <v>1.4961912336596979</v>
      </c>
      <c r="N265" s="7">
        <f>($M265-Objekte!$I$47)/(Objekte!$H$47-Bilddaten!$L265)</f>
        <v>0.87253004185691896</v>
      </c>
      <c r="O265" s="7">
        <f t="shared" si="33"/>
        <v>0.61757496373896215</v>
      </c>
      <c r="P265" s="7">
        <f t="shared" si="34"/>
        <v>0.51798500604751352</v>
      </c>
      <c r="Q265" s="5">
        <f t="shared" si="31"/>
        <v>0.51798500604751352</v>
      </c>
    </row>
    <row r="266" spans="8:17" x14ac:dyDescent="0.2">
      <c r="H266" s="2">
        <v>260</v>
      </c>
      <c r="I266" s="7">
        <f t="shared" si="30"/>
        <v>0.40625</v>
      </c>
      <c r="J266" s="7">
        <f t="shared" si="28"/>
        <v>-0.32735368885393723</v>
      </c>
      <c r="K266" s="7">
        <f t="shared" si="29"/>
        <v>1.8261755796178041</v>
      </c>
      <c r="L266" s="7">
        <f>(Objekte!$L$9-Bilddaten!$K266)/(Objekte!$J$9-Bilddaten!$J266)</f>
        <v>-1.0017092280016038</v>
      </c>
      <c r="M266" s="7">
        <f t="shared" si="32"/>
        <v>1.4982623686724494</v>
      </c>
      <c r="N266" s="7">
        <f>($M266-Objekte!$I$47)/(Objekte!$H$47-Bilddaten!$L266)</f>
        <v>0.87741113619930333</v>
      </c>
      <c r="O266" s="7">
        <f t="shared" si="33"/>
        <v>0.61935153679023525</v>
      </c>
      <c r="P266" s="7">
        <f t="shared" si="34"/>
        <v>0.51943521045233887</v>
      </c>
      <c r="Q266" s="5">
        <f t="shared" si="31"/>
        <v>0.51943521045233887</v>
      </c>
    </row>
    <row r="267" spans="8:17" x14ac:dyDescent="0.2">
      <c r="H267" s="2">
        <v>261</v>
      </c>
      <c r="I267" s="7">
        <f t="shared" si="30"/>
        <v>0.40781250000000002</v>
      </c>
      <c r="J267" s="7">
        <f t="shared" si="28"/>
        <v>-0.3271923523883225</v>
      </c>
      <c r="K267" s="7">
        <f t="shared" si="29"/>
        <v>1.826360358701572</v>
      </c>
      <c r="L267" s="7">
        <f>(Objekte!$L$9-Bilddaten!$K267)/(Objekte!$J$9-Bilddaten!$J267)</f>
        <v>-0.99646878395164229</v>
      </c>
      <c r="M267" s="7">
        <f t="shared" si="32"/>
        <v>1.5003233931989031</v>
      </c>
      <c r="N267" s="7">
        <f>($M267-Objekte!$I$47)/(Objekte!$H$47-Bilddaten!$L267)</f>
        <v>0.88230591531497626</v>
      </c>
      <c r="O267" s="7">
        <f t="shared" si="33"/>
        <v>0.62113309069164802</v>
      </c>
      <c r="P267" s="7">
        <f t="shared" si="34"/>
        <v>0.5208915136078428</v>
      </c>
      <c r="Q267" s="5">
        <f t="shared" si="31"/>
        <v>0.5208915136078428</v>
      </c>
    </row>
    <row r="268" spans="8:17" x14ac:dyDescent="0.2">
      <c r="H268" s="2">
        <v>262</v>
      </c>
      <c r="I268" s="7">
        <f t="shared" si="30"/>
        <v>0.40937499999999999</v>
      </c>
      <c r="J268" s="7">
        <f t="shared" si="28"/>
        <v>-0.32703101592270772</v>
      </c>
      <c r="K268" s="7">
        <f t="shared" si="29"/>
        <v>1.8265451377853399</v>
      </c>
      <c r="L268" s="7">
        <f>(Objekte!$L$9-Bilddaten!$K268)/(Objekte!$J$9-Bilddaten!$J268)</f>
        <v>-0.99125385945009792</v>
      </c>
      <c r="M268" s="7">
        <f t="shared" si="32"/>
        <v>1.5023743810920696</v>
      </c>
      <c r="N268" s="7">
        <f>($M268-Objekte!$I$47)/(Objekte!$H$47-Bilddaten!$L268)</f>
        <v>0.88721443683525003</v>
      </c>
      <c r="O268" s="7">
        <f t="shared" si="33"/>
        <v>0.62291964641928288</v>
      </c>
      <c r="P268" s="7">
        <f t="shared" si="34"/>
        <v>0.52235394975950589</v>
      </c>
      <c r="Q268" s="5">
        <f t="shared" si="31"/>
        <v>0.52235394975950589</v>
      </c>
    </row>
    <row r="269" spans="8:17" x14ac:dyDescent="0.2">
      <c r="H269" s="2">
        <v>263</v>
      </c>
      <c r="I269" s="7">
        <f t="shared" si="30"/>
        <v>0.41093750000000001</v>
      </c>
      <c r="J269" s="7">
        <f t="shared" si="28"/>
        <v>-0.32686967945709294</v>
      </c>
      <c r="K269" s="7">
        <f t="shared" si="29"/>
        <v>1.826729916869108</v>
      </c>
      <c r="L269" s="7">
        <f>(Objekte!$L$9-Bilddaten!$K269)/(Objekte!$J$9-Bilddaten!$J269)</f>
        <v>-0.98606426853977724</v>
      </c>
      <c r="M269" s="7">
        <f t="shared" si="32"/>
        <v>1.5044154054874181</v>
      </c>
      <c r="N269" s="7">
        <f>($M269-Objekte!$I$47)/(Objekte!$H$47-Bilddaten!$L269)</f>
        <v>0.89213675871550002</v>
      </c>
      <c r="O269" s="7">
        <f t="shared" si="33"/>
        <v>0.62471122506717092</v>
      </c>
      <c r="P269" s="7">
        <f t="shared" si="34"/>
        <v>0.52382255339338091</v>
      </c>
      <c r="Q269" s="5">
        <f t="shared" si="31"/>
        <v>0.52382255339338091</v>
      </c>
    </row>
    <row r="270" spans="8:17" x14ac:dyDescent="0.2">
      <c r="H270" s="2">
        <v>264</v>
      </c>
      <c r="I270" s="7">
        <f t="shared" si="30"/>
        <v>0.41249999999999998</v>
      </c>
      <c r="J270" s="7">
        <f t="shared" si="28"/>
        <v>-0.32670834299147822</v>
      </c>
      <c r="K270" s="7">
        <f t="shared" si="29"/>
        <v>1.8269146959528759</v>
      </c>
      <c r="L270" s="7">
        <f>(Objekte!$L$9-Bilddaten!$K270)/(Objekte!$J$9-Bilddaten!$J270)</f>
        <v>-0.98089982706584222</v>
      </c>
      <c r="M270" s="7">
        <f t="shared" si="32"/>
        <v>1.5064465388115671</v>
      </c>
      <c r="N270" s="7">
        <f>($M270-Objekte!$I$47)/(Objekte!$H$47-Bilddaten!$L270)</f>
        <v>0.89707293923743525</v>
      </c>
      <c r="O270" s="7">
        <f t="shared" si="33"/>
        <v>0.62650784784812008</v>
      </c>
      <c r="P270" s="7">
        <f t="shared" si="34"/>
        <v>0.52529735923720644</v>
      </c>
      <c r="Q270" s="5">
        <f t="shared" si="31"/>
        <v>0.52529735923720644</v>
      </c>
    </row>
    <row r="271" spans="8:17" x14ac:dyDescent="0.2">
      <c r="H271" s="2">
        <v>265</v>
      </c>
      <c r="I271" s="7">
        <f t="shared" si="30"/>
        <v>0.4140625</v>
      </c>
      <c r="J271" s="7">
        <f t="shared" si="28"/>
        <v>-0.32654700652586344</v>
      </c>
      <c r="K271" s="7">
        <f t="shared" si="29"/>
        <v>1.8270994750366438</v>
      </c>
      <c r="L271" s="7">
        <f>(Objekte!$L$9-Bilddaten!$K271)/(Objekte!$J$9-Bilddaten!$J271)</f>
        <v>-0.97576035265400529</v>
      </c>
      <c r="M271" s="7">
        <f t="shared" si="32"/>
        <v>1.5084678527908575</v>
      </c>
      <c r="N271" s="7">
        <f>($M271-Objekte!$I$47)/(Objekte!$H$47-Bilddaten!$L271)</f>
        <v>0.90202303701141962</v>
      </c>
      <c r="O271" s="7">
        <f t="shared" si="33"/>
        <v>0.62830953609455786</v>
      </c>
      <c r="P271" s="7">
        <f t="shared" si="34"/>
        <v>0.52677840226566808</v>
      </c>
      <c r="Q271" s="5">
        <f t="shared" si="31"/>
        <v>0.52677840226566808</v>
      </c>
    </row>
    <row r="272" spans="8:17" x14ac:dyDescent="0.2">
      <c r="H272" s="2">
        <v>266</v>
      </c>
      <c r="I272" s="7">
        <f t="shared" si="30"/>
        <v>0.41562500000000002</v>
      </c>
      <c r="J272" s="7">
        <f t="shared" si="28"/>
        <v>-0.32638567006024866</v>
      </c>
      <c r="K272" s="7">
        <f t="shared" si="29"/>
        <v>1.8272842541204117</v>
      </c>
      <c r="L272" s="7">
        <f>(Objekte!$L$9-Bilddaten!$K272)/(Objekte!$J$9-Bilddaten!$J272)</f>
        <v>-0.97064566468907876</v>
      </c>
      <c r="M272" s="7">
        <f t="shared" si="32"/>
        <v>1.5104794184597914</v>
      </c>
      <c r="N272" s="7">
        <f>($M272-Objekte!$I$47)/(Objekte!$H$47-Bilddaten!$L272)</f>
        <v>0.90698711097877516</v>
      </c>
      <c r="O272" s="7">
        <f t="shared" si="33"/>
        <v>0.63011631125937095</v>
      </c>
      <c r="P272" s="7">
        <f t="shared" si="34"/>
        <v>0.52826571769860631</v>
      </c>
      <c r="Q272" s="5">
        <f t="shared" si="31"/>
        <v>0.52826571769860631</v>
      </c>
    </row>
    <row r="273" spans="8:17" x14ac:dyDescent="0.2">
      <c r="H273" s="2">
        <v>267</v>
      </c>
      <c r="I273" s="7">
        <f t="shared" si="30"/>
        <v>0.41718749999999999</v>
      </c>
      <c r="J273" s="7">
        <f t="shared" si="28"/>
        <v>-0.32622433359463388</v>
      </c>
      <c r="K273" s="7">
        <f t="shared" si="29"/>
        <v>1.8274690332041799</v>
      </c>
      <c r="L273" s="7">
        <f>(Objekte!$L$9-Bilddaten!$K273)/(Objekte!$J$9-Bilddaten!$J273)</f>
        <v>-0.96555558429380728</v>
      </c>
      <c r="M273" s="7">
        <f t="shared" si="32"/>
        <v>1.5124813061693552</v>
      </c>
      <c r="N273" s="7">
        <f>($M273-Objekte!$I$47)/(Objekte!$H$47-Bilddaten!$L273)</f>
        <v>0.91196522041412953</v>
      </c>
      <c r="O273" s="7">
        <f t="shared" si="33"/>
        <v>0.63192819491675956</v>
      </c>
      <c r="P273" s="7">
        <f t="shared" si="34"/>
        <v>0.52975934100566946</v>
      </c>
      <c r="Q273" s="5">
        <f t="shared" si="31"/>
        <v>0.52975934100566946</v>
      </c>
    </row>
    <row r="274" spans="8:17" x14ac:dyDescent="0.2">
      <c r="H274" s="2">
        <v>268</v>
      </c>
      <c r="I274" s="7">
        <f t="shared" si="30"/>
        <v>0.41875000000000001</v>
      </c>
      <c r="J274" s="7">
        <f t="shared" si="28"/>
        <v>-0.32606299712901909</v>
      </c>
      <c r="K274" s="7">
        <f t="shared" si="29"/>
        <v>1.8276538122879478</v>
      </c>
      <c r="L274" s="7">
        <f>(Objekte!$L$9-Bilddaten!$K274)/(Objekte!$J$9-Bilddaten!$J274)</f>
        <v>-0.9604899343080282</v>
      </c>
      <c r="M274" s="7">
        <f t="shared" si="32"/>
        <v>1.5144735855952174</v>
      </c>
      <c r="N274" s="7">
        <f>($M274-Objekte!$I$47)/(Objekte!$H$47-Bilddaten!$L274)</f>
        <v>0.916957424927763</v>
      </c>
      <c r="O274" s="7">
        <f t="shared" si="33"/>
        <v>0.63374520876309159</v>
      </c>
      <c r="P274" s="7">
        <f t="shared" si="34"/>
        <v>0.53125930790626841</v>
      </c>
      <c r="Q274" s="5">
        <f t="shared" si="31"/>
        <v>0.53125930790626841</v>
      </c>
    </row>
    <row r="275" spans="8:17" x14ac:dyDescent="0.2">
      <c r="H275" s="2">
        <v>269</v>
      </c>
      <c r="I275" s="7">
        <f t="shared" si="30"/>
        <v>0.42031249999999998</v>
      </c>
      <c r="J275" s="7">
        <f t="shared" si="28"/>
        <v>-0.32590166066340437</v>
      </c>
      <c r="K275" s="7">
        <f t="shared" si="29"/>
        <v>1.8278385913717157</v>
      </c>
      <c r="L275" s="7">
        <f>(Objekte!$L$9-Bilddaten!$K275)/(Objekte!$J$9-Bilddaten!$J275)</f>
        <v>-0.95544853926809836</v>
      </c>
      <c r="M275" s="7">
        <f t="shared" si="32"/>
        <v>1.5164563257458186</v>
      </c>
      <c r="N275" s="7">
        <f>($M275-Objekte!$I$47)/(Objekte!$H$47-Bilddaten!$L275)</f>
        <v>0.92196378446800564</v>
      </c>
      <c r="O275" s="7">
        <f t="shared" si="33"/>
        <v>0.63556737461777468</v>
      </c>
      <c r="P275" s="7">
        <f t="shared" si="34"/>
        <v>0.53276565437489953</v>
      </c>
      <c r="Q275" s="5">
        <f t="shared" si="31"/>
        <v>0.53276565437489953</v>
      </c>
    </row>
    <row r="276" spans="8:17" x14ac:dyDescent="0.2">
      <c r="H276" s="2">
        <v>270</v>
      </c>
      <c r="I276" s="7">
        <f t="shared" si="30"/>
        <v>0.421875</v>
      </c>
      <c r="J276" s="7">
        <f t="shared" si="28"/>
        <v>-0.32574032419778959</v>
      </c>
      <c r="K276" s="7">
        <f t="shared" si="29"/>
        <v>1.8280233704554836</v>
      </c>
      <c r="L276" s="7">
        <f>(Objekte!$L$9-Bilddaten!$K276)/(Objekte!$J$9-Bilddaten!$J276)</f>
        <v>-0.9504312253866446</v>
      </c>
      <c r="M276" s="7">
        <f t="shared" si="32"/>
        <v>1.5184295949703355</v>
      </c>
      <c r="N276" s="7">
        <f>($M276-Objekte!$I$47)/(Objekte!$H$47-Bilddaten!$L276)</f>
        <v>0.92698435932362766</v>
      </c>
      <c r="O276" s="7">
        <f t="shared" si="33"/>
        <v>0.63739471442412632</v>
      </c>
      <c r="P276" s="7">
        <f t="shared" si="34"/>
        <v>0.5342784166404374</v>
      </c>
      <c r="Q276" s="5">
        <f t="shared" si="31"/>
        <v>0.5342784166404374</v>
      </c>
    </row>
    <row r="277" spans="8:17" x14ac:dyDescent="0.2">
      <c r="H277" s="2">
        <v>271</v>
      </c>
      <c r="I277" s="7">
        <f t="shared" si="30"/>
        <v>0.42343750000000002</v>
      </c>
      <c r="J277" s="7">
        <f t="shared" si="28"/>
        <v>-0.32557898773217481</v>
      </c>
      <c r="K277" s="7">
        <f t="shared" si="29"/>
        <v>1.8282081495392517</v>
      </c>
      <c r="L277" s="7">
        <f>(Objekte!$L$9-Bilddaten!$K277)/(Objekte!$J$9-Bilddaten!$J277)</f>
        <v>-0.94543782053259251</v>
      </c>
      <c r="M277" s="7">
        <f t="shared" si="32"/>
        <v>1.5203934609665366</v>
      </c>
      <c r="N277" s="7">
        <f>($M277-Objekte!$I$47)/(Objekte!$H$47-Bilddaten!$L277)</f>
        <v>0.93201921012626099</v>
      </c>
      <c r="O277" s="7">
        <f t="shared" si="33"/>
        <v>0.63922725025025606</v>
      </c>
      <c r="P277" s="7">
        <f t="shared" si="34"/>
        <v>0.53579763118948642</v>
      </c>
      <c r="Q277" s="5">
        <f t="shared" si="31"/>
        <v>0.53579763118948642</v>
      </c>
    </row>
    <row r="278" spans="8:17" x14ac:dyDescent="0.2">
      <c r="H278" s="2">
        <v>272</v>
      </c>
      <c r="I278" s="7">
        <f t="shared" si="30"/>
        <v>0.42499999999999999</v>
      </c>
      <c r="J278" s="7">
        <f t="shared" si="28"/>
        <v>-0.32541765126656003</v>
      </c>
      <c r="K278" s="7">
        <f t="shared" si="29"/>
        <v>1.8283929286230196</v>
      </c>
      <c r="L278" s="7">
        <f>(Objekte!$L$9-Bilddaten!$K278)/(Objekte!$J$9-Bilddaten!$J278)</f>
        <v>-0.94046815421149099</v>
      </c>
      <c r="M278" s="7">
        <f t="shared" si="32"/>
        <v>1.5223479907885191</v>
      </c>
      <c r="N278" s="7">
        <f>($M278-Objekte!$I$47)/(Objekte!$H$47-Bilddaten!$L278)</f>
        <v>0.93706839785282958</v>
      </c>
      <c r="O278" s="7">
        <f t="shared" si="33"/>
        <v>0.64106500428994939</v>
      </c>
      <c r="P278" s="7">
        <f t="shared" si="34"/>
        <v>0.53732333476725236</v>
      </c>
      <c r="Q278" s="5">
        <f t="shared" si="31"/>
        <v>0.53732333476725236</v>
      </c>
    </row>
    <row r="279" spans="8:17" x14ac:dyDescent="0.2">
      <c r="H279" s="2">
        <v>273</v>
      </c>
      <c r="I279" s="7">
        <f t="shared" si="30"/>
        <v>0.42656250000000001</v>
      </c>
      <c r="J279" s="7">
        <f t="shared" si="28"/>
        <v>-0.32525631480094525</v>
      </c>
      <c r="K279" s="7">
        <f t="shared" si="29"/>
        <v>1.8285777077067875</v>
      </c>
      <c r="L279" s="7">
        <f>(Objekte!$L$9-Bilddaten!$K279)/(Objekte!$J$9-Bilddaten!$J279)</f>
        <v>-0.93552205754608886</v>
      </c>
      <c r="M279" s="7">
        <f t="shared" si="32"/>
        <v>1.5242932508543487</v>
      </c>
      <c r="N279" s="7">
        <f>($M279-Objekte!$I$47)/(Objekte!$H$47-Bilddaten!$L279)</f>
        <v>0.94213198382803121</v>
      </c>
      <c r="O279" s="7">
        <f t="shared" si="33"/>
        <v>0.64290799886357053</v>
      </c>
      <c r="P279" s="7">
        <f t="shared" si="34"/>
        <v>0.53885556438303139</v>
      </c>
      <c r="Q279" s="5">
        <f t="shared" si="31"/>
        <v>0.53885556438303139</v>
      </c>
    </row>
    <row r="280" spans="8:17" x14ac:dyDescent="0.2">
      <c r="H280" s="2">
        <v>274</v>
      </c>
      <c r="I280" s="7">
        <f t="shared" si="30"/>
        <v>0.42812499999999998</v>
      </c>
      <c r="J280" s="7">
        <f t="shared" si="28"/>
        <v>-0.32509497833533052</v>
      </c>
      <c r="K280" s="7">
        <f t="shared" si="29"/>
        <v>1.8287624867905554</v>
      </c>
      <c r="L280" s="7">
        <f>(Objekte!$L$9-Bilddaten!$K280)/(Objekte!$J$9-Bilddaten!$J280)</f>
        <v>-0.93059936325721837</v>
      </c>
      <c r="M280" s="7">
        <f t="shared" si="32"/>
        <v>1.5262293069535775</v>
      </c>
      <c r="N280" s="7">
        <f>($M280-Objekte!$I$47)/(Objekte!$H$47-Bilddaten!$L280)</f>
        <v>0.94721002972680524</v>
      </c>
      <c r="O280" s="7">
        <f t="shared" si="33"/>
        <v>0.64475625641896162</v>
      </c>
      <c r="P280" s="7">
        <f t="shared" si="34"/>
        <v>0.54039435730877128</v>
      </c>
      <c r="Q280" s="5">
        <f t="shared" si="31"/>
        <v>0.54039435730877128</v>
      </c>
    </row>
    <row r="281" spans="8:17" x14ac:dyDescent="0.2">
      <c r="H281" s="2">
        <v>275</v>
      </c>
      <c r="I281" s="7">
        <f t="shared" si="30"/>
        <v>0.4296875</v>
      </c>
      <c r="J281" s="7">
        <f t="shared" si="28"/>
        <v>-0.32493364186971574</v>
      </c>
      <c r="K281" s="7">
        <f t="shared" si="29"/>
        <v>1.8289472658743235</v>
      </c>
      <c r="L281" s="7">
        <f>(Objekte!$L$9-Bilddaten!$K281)/(Objekte!$J$9-Bilddaten!$J281)</f>
        <v>-0.92569990564492799</v>
      </c>
      <c r="M281" s="7">
        <f t="shared" si="32"/>
        <v>1.5281562242546649</v>
      </c>
      <c r="N281" s="7">
        <f>($M281-Objekte!$I$47)/(Objekte!$H$47-Bilddaten!$L281)</f>
        <v>0.95230259757684677</v>
      </c>
      <c r="O281" s="7">
        <f t="shared" si="33"/>
        <v>0.64660979953235798</v>
      </c>
      <c r="P281" s="7">
        <f t="shared" si="34"/>
        <v>0.54193975108397141</v>
      </c>
      <c r="Q281" s="5">
        <f t="shared" si="31"/>
        <v>0.54193975108397141</v>
      </c>
    </row>
    <row r="282" spans="8:17" x14ac:dyDescent="0.2">
      <c r="H282" s="2">
        <v>276</v>
      </c>
      <c r="I282" s="7">
        <f t="shared" si="30"/>
        <v>0.43125000000000002</v>
      </c>
      <c r="J282" s="7">
        <f t="shared" si="28"/>
        <v>-0.32477230540410096</v>
      </c>
      <c r="K282" s="7">
        <f t="shared" si="29"/>
        <v>1.8291320449580915</v>
      </c>
      <c r="L282" s="7">
        <f>(Objekte!$L$9-Bilddaten!$K282)/(Objekte!$J$9-Bilddaten!$J282)</f>
        <v>-0.92082352056990724</v>
      </c>
      <c r="M282" s="7">
        <f t="shared" si="32"/>
        <v>1.5300740673122821</v>
      </c>
      <c r="N282" s="7">
        <f>($M282-Objekte!$I$47)/(Objekte!$H$47-Bilddaten!$L282)</f>
        <v>0.95740974976111415</v>
      </c>
      <c r="O282" s="7">
        <f t="shared" si="33"/>
        <v>0.64846865090929906</v>
      </c>
      <c r="P282" s="7">
        <f t="shared" si="34"/>
        <v>0.54349178351492</v>
      </c>
      <c r="Q282" s="5">
        <f t="shared" si="31"/>
        <v>0.54349178351492</v>
      </c>
    </row>
    <row r="283" spans="8:17" x14ac:dyDescent="0.2">
      <c r="H283" s="2">
        <v>277</v>
      </c>
      <c r="I283" s="7">
        <f t="shared" si="30"/>
        <v>0.43281249999999999</v>
      </c>
      <c r="J283" s="7">
        <f t="shared" si="28"/>
        <v>-0.32461096893848618</v>
      </c>
      <c r="K283" s="7">
        <f t="shared" si="29"/>
        <v>1.8293168240418594</v>
      </c>
      <c r="L283" s="7">
        <f>(Objekte!$L$9-Bilddaten!$K283)/(Objekte!$J$9-Bilddaten!$J283)</f>
        <v>-0.91597004543513427</v>
      </c>
      <c r="M283" s="7">
        <f t="shared" si="32"/>
        <v>1.5319829000745311</v>
      </c>
      <c r="N283" s="7">
        <f>($M283-Objekte!$I$47)/(Objekte!$H$47-Bilddaten!$L283)</f>
        <v>0.96253154902039961</v>
      </c>
      <c r="O283" s="7">
        <f t="shared" si="33"/>
        <v>0.65033283338556547</v>
      </c>
      <c r="P283" s="7">
        <f t="shared" si="34"/>
        <v>0.54505049268151184</v>
      </c>
      <c r="Q283" s="5">
        <f t="shared" si="31"/>
        <v>0.54505049268151184</v>
      </c>
    </row>
    <row r="284" spans="8:17" x14ac:dyDescent="0.2">
      <c r="H284" s="2">
        <v>278</v>
      </c>
      <c r="I284" s="7">
        <f t="shared" si="30"/>
        <v>0.43437500000000001</v>
      </c>
      <c r="J284" s="7">
        <f t="shared" si="28"/>
        <v>-0.3244496324728714</v>
      </c>
      <c r="K284" s="7">
        <f t="shared" si="29"/>
        <v>1.8295016031256273</v>
      </c>
      <c r="L284" s="7">
        <f>(Objekte!$L$9-Bilddaten!$K284)/(Objekte!$J$9-Bilddaten!$J284)</f>
        <v>-0.91113931916781687</v>
      </c>
      <c r="M284" s="7">
        <f t="shared" si="32"/>
        <v>1.5338827858900468</v>
      </c>
      <c r="N284" s="7">
        <f>($M284-Objekte!$I$47)/(Objekte!$H$47-Bilddaten!$L284)</f>
        <v>0.96766805845588411</v>
      </c>
      <c r="O284" s="7">
        <f t="shared" si="33"/>
        <v>0.65220236992810932</v>
      </c>
      <c r="P284" s="7">
        <f t="shared" si="34"/>
        <v>0.54661591693553924</v>
      </c>
      <c r="Q284" s="5">
        <f t="shared" si="31"/>
        <v>0.54661591693553924</v>
      </c>
    </row>
    <row r="285" spans="8:17" x14ac:dyDescent="0.2">
      <c r="H285" s="2">
        <v>279</v>
      </c>
      <c r="I285" s="7">
        <f t="shared" si="30"/>
        <v>0.43593749999999998</v>
      </c>
      <c r="J285" s="7">
        <f t="shared" si="28"/>
        <v>-0.32428829600725667</v>
      </c>
      <c r="K285" s="7">
        <f t="shared" si="29"/>
        <v>1.8296863822093954</v>
      </c>
      <c r="L285" s="7">
        <f>(Objekte!$L$9-Bilddaten!$K285)/(Objekte!$J$9-Bilddaten!$J285)</f>
        <v>-0.90633118220156839</v>
      </c>
      <c r="M285" s="7">
        <f t="shared" si="32"/>
        <v>1.5357737875150064</v>
      </c>
      <c r="N285" s="7">
        <f>($M285-Objekte!$I$47)/(Objekte!$H$47-Bilddaten!$L285)</f>
        <v>0.97281934153173444</v>
      </c>
      <c r="O285" s="7">
        <f t="shared" si="33"/>
        <v>0.65407728363599815</v>
      </c>
      <c r="P285" s="7">
        <f t="shared" si="34"/>
        <v>0.54818809490512943</v>
      </c>
      <c r="Q285" s="5">
        <f t="shared" si="31"/>
        <v>0.54818809490512943</v>
      </c>
    </row>
    <row r="286" spans="8:17" x14ac:dyDescent="0.2">
      <c r="H286" s="2">
        <v>280</v>
      </c>
      <c r="I286" s="7">
        <f t="shared" si="30"/>
        <v>0.4375</v>
      </c>
      <c r="J286" s="7">
        <f t="shared" si="28"/>
        <v>-0.32412695954164189</v>
      </c>
      <c r="K286" s="7">
        <f t="shared" si="29"/>
        <v>1.8298711612931633</v>
      </c>
      <c r="L286" s="7">
        <f>(Objekte!$L$9-Bilddaten!$K286)/(Objekte!$J$9-Bilddaten!$J286)</f>
        <v>-0.90154547645884775</v>
      </c>
      <c r="M286" s="7">
        <f t="shared" si="32"/>
        <v>1.537655967120036</v>
      </c>
      <c r="N286" s="7">
        <f>($M286-Objekte!$I$47)/(Objekte!$H$47-Bilddaten!$L286)</f>
        <v>0.97798546207770709</v>
      </c>
      <c r="O286" s="7">
        <f t="shared" si="33"/>
        <v>0.6559575977413632</v>
      </c>
      <c r="P286" s="7">
        <f t="shared" si="34"/>
        <v>0.54976706549551979</v>
      </c>
      <c r="Q286" s="5">
        <f t="shared" si="31"/>
        <v>0.54976706549551979</v>
      </c>
    </row>
    <row r="287" spans="8:17" x14ac:dyDescent="0.2">
      <c r="H287" s="2">
        <v>281</v>
      </c>
      <c r="I287" s="7">
        <f t="shared" si="30"/>
        <v>0.43906250000000002</v>
      </c>
      <c r="J287" s="7">
        <f t="shared" si="28"/>
        <v>-0.32396562307602711</v>
      </c>
      <c r="K287" s="7">
        <f t="shared" si="29"/>
        <v>1.8300559403769312</v>
      </c>
      <c r="L287" s="7">
        <f>(Objekte!$L$9-Bilddaten!$K287)/(Objekte!$J$9-Bilddaten!$J287)</f>
        <v>-0.89678204533362071</v>
      </c>
      <c r="M287" s="7">
        <f t="shared" si="32"/>
        <v>1.5395293862970307</v>
      </c>
      <c r="N287" s="7">
        <f>($M287-Objekte!$I$47)/(Objekte!$H$47-Bilddaten!$L287)</f>
        <v>0.9831664842918002</v>
      </c>
      <c r="O287" s="7">
        <f t="shared" si="33"/>
        <v>0.65784333561036512</v>
      </c>
      <c r="P287" s="7">
        <f t="shared" si="34"/>
        <v>0.55135286789418447</v>
      </c>
      <c r="Q287" s="5">
        <f t="shared" si="31"/>
        <v>0.55135286789418447</v>
      </c>
    </row>
    <row r="288" spans="8:17" x14ac:dyDescent="0.2">
      <c r="H288" s="2">
        <v>282</v>
      </c>
      <c r="I288" s="7">
        <f t="shared" si="30"/>
        <v>0.44062499999999999</v>
      </c>
      <c r="J288" s="7">
        <f t="shared" si="28"/>
        <v>-0.32380428661041238</v>
      </c>
      <c r="K288" s="7">
        <f t="shared" si="29"/>
        <v>1.8302407194606991</v>
      </c>
      <c r="L288" s="7">
        <f>(Objekte!$L$9-Bilddaten!$K288)/(Objekte!$J$9-Bilddaten!$J288)</f>
        <v>-0.89204073367428738</v>
      </c>
      <c r="M288" s="7">
        <f t="shared" si="32"/>
        <v>1.5413941060658676</v>
      </c>
      <c r="N288" s="7">
        <f>($M288-Objekte!$I$47)/(Objekte!$H$47-Bilddaten!$L288)</f>
        <v>0.98836247274290134</v>
      </c>
      <c r="O288" s="7">
        <f t="shared" si="33"/>
        <v>0.65973452074415695</v>
      </c>
      <c r="P288" s="7">
        <f t="shared" si="34"/>
        <v>0.55294554157033993</v>
      </c>
      <c r="Q288" s="5">
        <f t="shared" si="31"/>
        <v>0.55294554157033993</v>
      </c>
    </row>
    <row r="289" spans="8:17" x14ac:dyDescent="0.2">
      <c r="H289" s="2">
        <v>283</v>
      </c>
      <c r="I289" s="7">
        <f t="shared" si="30"/>
        <v>0.44218750000000001</v>
      </c>
      <c r="J289" s="7">
        <f t="shared" si="28"/>
        <v>-0.3236429501447976</v>
      </c>
      <c r="K289" s="7">
        <f t="shared" si="29"/>
        <v>1.8304254985444672</v>
      </c>
      <c r="L289" s="7">
        <f>(Objekte!$L$9-Bilddaten!$K289)/(Objekte!$J$9-Bilddaten!$J289)</f>
        <v>-0.88732138776682856</v>
      </c>
      <c r="M289" s="7">
        <f t="shared" si="32"/>
        <v>1.5432501868810349</v>
      </c>
      <c r="N289" s="7">
        <f>($M289-Objekte!$I$47)/(Objekte!$H$47-Bilddaten!$L289)</f>
        <v>0.99357349237347969</v>
      </c>
      <c r="O289" s="7">
        <f t="shared" si="33"/>
        <v>0.66163117677986438</v>
      </c>
      <c r="P289" s="7">
        <f t="shared" si="34"/>
        <v>0.55454512627971375</v>
      </c>
      <c r="Q289" s="5">
        <f t="shared" si="31"/>
        <v>0.55454512627971375</v>
      </c>
    </row>
    <row r="290" spans="8:17" x14ac:dyDescent="0.2">
      <c r="H290" s="2">
        <v>284</v>
      </c>
      <c r="I290" s="7">
        <f t="shared" si="30"/>
        <v>0.44374999999999998</v>
      </c>
      <c r="J290" s="7">
        <f t="shared" si="28"/>
        <v>-0.32348161367918282</v>
      </c>
      <c r="K290" s="7">
        <f t="shared" si="29"/>
        <v>1.8306102776282351</v>
      </c>
      <c r="L290" s="7">
        <f>(Objekte!$L$9-Bilddaten!$K290)/(Objekte!$J$9-Bilddaten!$J290)</f>
        <v>-0.8826238553182113</v>
      </c>
      <c r="M290" s="7">
        <f t="shared" si="32"/>
        <v>1.5450976886381587</v>
      </c>
      <c r="N290" s="7">
        <f>($M290-Objekte!$I$47)/(Objekte!$H$47-Bilddaten!$L290)</f>
        <v>0.99879960850227212</v>
      </c>
      <c r="O290" s="7">
        <f t="shared" si="33"/>
        <v>0.66353332749156313</v>
      </c>
      <c r="P290" s="7">
        <f t="shared" si="34"/>
        <v>0.55615166206386868</v>
      </c>
      <c r="Q290" s="5">
        <f t="shared" si="31"/>
        <v>0.55615166206386868</v>
      </c>
    </row>
    <row r="291" spans="8:17" x14ac:dyDescent="0.2">
      <c r="H291" s="2">
        <v>285</v>
      </c>
      <c r="I291" s="7">
        <f t="shared" si="30"/>
        <v>0.4453125</v>
      </c>
      <c r="J291" s="7">
        <f t="shared" si="28"/>
        <v>-0.32332027721356804</v>
      </c>
      <c r="K291" s="7">
        <f t="shared" si="29"/>
        <v>1.830795056712003</v>
      </c>
      <c r="L291" s="7">
        <f>(Objekte!$L$9-Bilddaten!$K291)/(Objekte!$J$9-Bilddaten!$J291)</f>
        <v>-0.87794798543998398</v>
      </c>
      <c r="M291" s="7">
        <f t="shared" si="32"/>
        <v>1.5469366706804539</v>
      </c>
      <c r="N291" s="7">
        <f>($M291-Objekte!$I$47)/(Objekte!$H$47-Bilddaten!$L291)</f>
        <v>1.0040408868270367</v>
      </c>
      <c r="O291" s="7">
        <f t="shared" si="33"/>
        <v>0.6654409967912821</v>
      </c>
      <c r="P291" s="7">
        <f t="shared" si="34"/>
        <v>0.55776518925743024</v>
      </c>
      <c r="Q291" s="5">
        <f t="shared" si="31"/>
        <v>0.55776518925743024</v>
      </c>
    </row>
    <row r="292" spans="8:17" x14ac:dyDescent="0.2">
      <c r="H292" s="2">
        <v>286</v>
      </c>
      <c r="I292" s="7">
        <f t="shared" si="30"/>
        <v>0.44687500000000002</v>
      </c>
      <c r="J292" s="7">
        <f t="shared" si="28"/>
        <v>-0.32315894074795326</v>
      </c>
      <c r="K292" s="7">
        <f t="shared" si="29"/>
        <v>1.8309798357957709</v>
      </c>
      <c r="L292" s="7">
        <f>(Objekte!$L$9-Bilddaten!$K292)/(Objekte!$J$9-Bilddaten!$J292)</f>
        <v>-0.87329362863213478</v>
      </c>
      <c r="M292" s="7">
        <f t="shared" si="32"/>
        <v>1.5487671918050738</v>
      </c>
      <c r="N292" s="7">
        <f>($M292-Objekte!$I$47)/(Objekte!$H$47-Bilddaten!$L292)</f>
        <v>1.0092973934272917</v>
      </c>
      <c r="O292" s="7">
        <f t="shared" si="33"/>
        <v>0.66735420872999884</v>
      </c>
      <c r="P292" s="7">
        <f t="shared" si="34"/>
        <v>0.5593857484864333</v>
      </c>
      <c r="Q292" s="5">
        <f t="shared" si="31"/>
        <v>0.5593857484864333</v>
      </c>
    </row>
    <row r="293" spans="8:17" x14ac:dyDescent="0.2">
      <c r="H293" s="2">
        <v>287</v>
      </c>
      <c r="I293" s="7">
        <f t="shared" si="30"/>
        <v>0.44843749999999999</v>
      </c>
      <c r="J293" s="7">
        <f t="shared" si="28"/>
        <v>-0.32299760428233854</v>
      </c>
      <c r="K293" s="7">
        <f t="shared" si="29"/>
        <v>1.8311646148795391</v>
      </c>
      <c r="L293" s="7">
        <f>(Objekte!$L$9-Bilddaten!$K293)/(Objekte!$J$9-Bilddaten!$J293)</f>
        <v>-0.86866063676715255</v>
      </c>
      <c r="M293" s="7">
        <f t="shared" si="32"/>
        <v>1.5505893102693782</v>
      </c>
      <c r="N293" s="7">
        <f>($M293-Objekte!$I$47)/(Objekte!$H$47-Bilddaten!$L293)</f>
        <v>1.0145691947670985</v>
      </c>
      <c r="O293" s="7">
        <f t="shared" si="33"/>
        <v>0.66927298749865316</v>
      </c>
      <c r="P293" s="7">
        <f t="shared" si="34"/>
        <v>0.56101338067310758</v>
      </c>
      <c r="Q293" s="5">
        <f t="shared" si="31"/>
        <v>0.56101338067310758</v>
      </c>
    </row>
    <row r="294" spans="8:17" x14ac:dyDescent="0.2">
      <c r="H294" s="2">
        <v>288</v>
      </c>
      <c r="I294" s="7">
        <f t="shared" si="30"/>
        <v>0.45</v>
      </c>
      <c r="J294" s="7">
        <f t="shared" si="28"/>
        <v>-0.32283626781672375</v>
      </c>
      <c r="K294" s="7">
        <f t="shared" si="29"/>
        <v>1.831349393963307</v>
      </c>
      <c r="L294" s="7">
        <f>(Objekte!$L$9-Bilddaten!$K294)/(Objekte!$J$9-Bilddaten!$J294)</f>
        <v>-0.86404886307432172</v>
      </c>
      <c r="M294" s="7">
        <f t="shared" si="32"/>
        <v>1.5524030837971097</v>
      </c>
      <c r="N294" s="7">
        <f>($M294-Objekte!$I$47)/(Objekte!$H$47-Bilddaten!$L294)</f>
        <v>1.019856357697851</v>
      </c>
      <c r="O294" s="7">
        <f t="shared" si="33"/>
        <v>0.67119735742916276</v>
      </c>
      <c r="P294" s="7">
        <f t="shared" si="34"/>
        <v>0.56264812703654077</v>
      </c>
      <c r="Q294" s="5">
        <f t="shared" si="31"/>
        <v>0.56264812703654077</v>
      </c>
    </row>
    <row r="295" spans="8:17" x14ac:dyDescent="0.2">
      <c r="H295" s="2">
        <v>289</v>
      </c>
      <c r="I295" s="7">
        <f t="shared" si="30"/>
        <v>0.45156249999999998</v>
      </c>
      <c r="J295" s="7">
        <f t="shared" si="28"/>
        <v>-0.32267493135110897</v>
      </c>
      <c r="K295" s="7">
        <f t="shared" si="29"/>
        <v>1.8315341730470749</v>
      </c>
      <c r="L295" s="7">
        <f>(Objekte!$L$9-Bilddaten!$K295)/(Objekte!$J$9-Bilddaten!$J295)</f>
        <v>-0.85945816212420878</v>
      </c>
      <c r="M295" s="7">
        <f t="shared" si="32"/>
        <v>1.5542085695844956</v>
      </c>
      <c r="N295" s="7">
        <f>($M295-Objekte!$I$47)/(Objekte!$H$47-Bilddaten!$L295)</f>
        <v>1.0251589494611191</v>
      </c>
      <c r="O295" s="7">
        <f t="shared" si="33"/>
        <v>0.67312734299545762</v>
      </c>
      <c r="P295" s="7">
        <f t="shared" si="34"/>
        <v>0.56429002909837989</v>
      </c>
      <c r="Q295" s="5">
        <f t="shared" si="31"/>
        <v>0.56429002909837989</v>
      </c>
    </row>
    <row r="296" spans="8:17" x14ac:dyDescent="0.2">
      <c r="H296" s="2">
        <v>290</v>
      </c>
      <c r="I296" s="7">
        <f t="shared" si="30"/>
        <v>0.453125</v>
      </c>
      <c r="J296" s="7">
        <f t="shared" si="28"/>
        <v>-0.32251359488549419</v>
      </c>
      <c r="K296" s="7">
        <f t="shared" si="29"/>
        <v>1.8317189521308428</v>
      </c>
      <c r="L296" s="7">
        <f>(Objekte!$L$9-Bilddaten!$K296)/(Objekte!$J$9-Bilddaten!$J296)</f>
        <v>-0.85488838981338522</v>
      </c>
      <c r="M296" s="7">
        <f t="shared" si="32"/>
        <v>1.5560058243062562</v>
      </c>
      <c r="N296" s="7">
        <f>($M296-Objekte!$I$47)/(Objekte!$H$47-Bilddaten!$L296)</f>
        <v>1.0304770376914878</v>
      </c>
      <c r="O296" s="7">
        <f t="shared" si="33"/>
        <v>0.67506296881451311</v>
      </c>
      <c r="P296" s="7">
        <f t="shared" si="34"/>
        <v>0.56593912868241003</v>
      </c>
      <c r="Q296" s="5">
        <f t="shared" si="31"/>
        <v>0.56593912868241003</v>
      </c>
    </row>
    <row r="297" spans="8:17" x14ac:dyDescent="0.2">
      <c r="H297" s="2">
        <v>291</v>
      </c>
      <c r="I297" s="7">
        <f t="shared" si="30"/>
        <v>0.45468750000000002</v>
      </c>
      <c r="J297" s="7">
        <f t="shared" si="28"/>
        <v>-0.32235225841987941</v>
      </c>
      <c r="K297" s="7">
        <f t="shared" si="29"/>
        <v>1.8319037312146107</v>
      </c>
      <c r="L297" s="7">
        <f>(Objekte!$L$9-Bilddaten!$K297)/(Objekte!$J$9-Bilddaten!$J297)</f>
        <v>-0.85033940334934621</v>
      </c>
      <c r="M297" s="7">
        <f t="shared" si="32"/>
        <v>1.5577949041215362</v>
      </c>
      <c r="N297" s="7">
        <f>($M297-Objekte!$I$47)/(Objekte!$H$47-Bilddaten!$L297)</f>
        <v>1.0358106904194357</v>
      </c>
      <c r="O297" s="7">
        <f t="shared" si="33"/>
        <v>0.67700425964739885</v>
      </c>
      <c r="P297" s="7">
        <f t="shared" si="34"/>
        <v>0.56759546791877036</v>
      </c>
      <c r="Q297" s="5">
        <f t="shared" si="31"/>
        <v>0.56759546791877036</v>
      </c>
    </row>
    <row r="298" spans="8:17" x14ac:dyDescent="0.2">
      <c r="H298" s="2">
        <v>292</v>
      </c>
      <c r="I298" s="7">
        <f t="shared" si="30"/>
        <v>0.45624999999999999</v>
      </c>
      <c r="J298" s="7">
        <f t="shared" si="28"/>
        <v>-0.32219092195426469</v>
      </c>
      <c r="K298" s="7">
        <f t="shared" si="29"/>
        <v>1.8320885102983788</v>
      </c>
      <c r="L298" s="7">
        <f>(Objekte!$L$9-Bilddaten!$K298)/(Objekte!$J$9-Bilddaten!$J298)</f>
        <v>-0.8458110612356351</v>
      </c>
      <c r="M298" s="7">
        <f t="shared" si="32"/>
        <v>1.5595758646797546</v>
      </c>
      <c r="N298" s="7">
        <f>($M298-Objekte!$I$47)/(Objekte!$H$47-Bilddaten!$L298)</f>
        <v>1.0411599760742387</v>
      </c>
      <c r="O298" s="7">
        <f t="shared" si="33"/>
        <v>0.67895124040033428</v>
      </c>
      <c r="P298" s="7">
        <f t="shared" si="34"/>
        <v>0.56925908924655599</v>
      </c>
      <c r="Q298" s="5">
        <f t="shared" si="31"/>
        <v>0.56925908924655599</v>
      </c>
    </row>
    <row r="299" spans="8:17" x14ac:dyDescent="0.2">
      <c r="H299" s="2">
        <v>293</v>
      </c>
      <c r="I299" s="7">
        <f t="shared" si="30"/>
        <v>0.45781250000000001</v>
      </c>
      <c r="J299" s="7">
        <f t="shared" si="28"/>
        <v>-0.32202958548864991</v>
      </c>
      <c r="K299" s="7">
        <f t="shared" si="29"/>
        <v>1.8322732893821467</v>
      </c>
      <c r="L299" s="7">
        <f>(Objekte!$L$9-Bilddaten!$K299)/(Objekte!$J$9-Bilddaten!$J299)</f>
        <v>-0.84130322325718243</v>
      </c>
      <c r="M299" s="7">
        <f t="shared" si="32"/>
        <v>1.5613487611263712</v>
      </c>
      <c r="N299" s="7">
        <f>($M299-Objekte!$I$47)/(Objekte!$H$47-Bilddaten!$L299)</f>
        <v>1.0465249634868845</v>
      </c>
      <c r="O299" s="7">
        <f t="shared" si="33"/>
        <v>0.68090393612575018</v>
      </c>
      <c r="P299" s="7">
        <f t="shared" si="34"/>
        <v>0.57093003541507026</v>
      </c>
      <c r="Q299" s="5">
        <f t="shared" si="31"/>
        <v>0.57093003541507026</v>
      </c>
    </row>
    <row r="300" spans="8:17" x14ac:dyDescent="0.2">
      <c r="H300" s="2">
        <v>294</v>
      </c>
      <c r="I300" s="7">
        <f t="shared" si="30"/>
        <v>0.45937499999999998</v>
      </c>
      <c r="J300" s="7">
        <f t="shared" si="28"/>
        <v>-0.32186824902303512</v>
      </c>
      <c r="K300" s="7">
        <f t="shared" si="29"/>
        <v>1.8324580684659146</v>
      </c>
      <c r="L300" s="7">
        <f>(Objekte!$L$9-Bilddaten!$K300)/(Objekte!$J$9-Bilddaten!$J300)</f>
        <v>-0.83681575046581824</v>
      </c>
      <c r="M300" s="7">
        <f t="shared" si="32"/>
        <v>1.5631136481085846</v>
      </c>
      <c r="N300" s="7">
        <f>($M300-Objekte!$I$47)/(Objekte!$H$47-Bilddaten!$L300)</f>
        <v>1.051905721893043</v>
      </c>
      <c r="O300" s="7">
        <f t="shared" si="33"/>
        <v>0.68286237202336952</v>
      </c>
      <c r="P300" s="7">
        <f t="shared" si="34"/>
        <v>0.57260834948967743</v>
      </c>
      <c r="Q300" s="5">
        <f t="shared" si="31"/>
        <v>0.57260834948967743</v>
      </c>
    </row>
    <row r="301" spans="8:17" x14ac:dyDescent="0.2">
      <c r="H301" s="2">
        <v>295</v>
      </c>
      <c r="I301" s="7">
        <f t="shared" si="30"/>
        <v>0.4609375</v>
      </c>
      <c r="J301" s="7">
        <f t="shared" si="28"/>
        <v>-0.32170691255742034</v>
      </c>
      <c r="K301" s="7">
        <f t="shared" si="29"/>
        <v>1.8326428475496825</v>
      </c>
      <c r="L301" s="7">
        <f>(Objekte!$L$9-Bilddaten!$K301)/(Objekte!$J$9-Bilddaten!$J301)</f>
        <v>-0.83234850516600578</v>
      </c>
      <c r="M301" s="7">
        <f t="shared" si="32"/>
        <v>1.5648705797809428</v>
      </c>
      <c r="N301" s="7">
        <f>($M301-Objekte!$I$47)/(Objekte!$H$47-Bilddaten!$L301)</f>
        <v>1.0573023209360328</v>
      </c>
      <c r="O301" s="7">
        <f t="shared" si="33"/>
        <v>0.68482657344128739</v>
      </c>
      <c r="P301" s="7">
        <f t="shared" si="34"/>
        <v>0.57429407485145945</v>
      </c>
      <c r="Q301" s="5">
        <f t="shared" si="31"/>
        <v>0.57429407485145945</v>
      </c>
    </row>
    <row r="302" spans="8:17" x14ac:dyDescent="0.2">
      <c r="H302" s="2">
        <v>296</v>
      </c>
      <c r="I302" s="7">
        <f t="shared" si="30"/>
        <v>0.46250000000000002</v>
      </c>
      <c r="J302" s="7">
        <f t="shared" si="28"/>
        <v>-0.32154557609180556</v>
      </c>
      <c r="K302" s="7">
        <f t="shared" si="29"/>
        <v>1.8328276266334507</v>
      </c>
      <c r="L302" s="7">
        <f>(Objekte!$L$9-Bilddaten!$K302)/(Objekte!$J$9-Bilddaten!$J302)</f>
        <v>-0.82790135090075179</v>
      </c>
      <c r="M302" s="7">
        <f t="shared" si="32"/>
        <v>1.5666196098108844</v>
      </c>
      <c r="N302" s="7">
        <f>($M302-Objekte!$I$47)/(Objekte!$H$47-Bilddaten!$L302)</f>
        <v>1.0627148306698324</v>
      </c>
      <c r="O302" s="7">
        <f t="shared" si="33"/>
        <v>0.6867965658770665</v>
      </c>
      <c r="P302" s="7">
        <f t="shared" si="34"/>
        <v>0.57598725520190275</v>
      </c>
      <c r="Q302" s="5">
        <f t="shared" si="31"/>
        <v>0.57598725520190275</v>
      </c>
    </row>
    <row r="303" spans="8:17" x14ac:dyDescent="0.2">
      <c r="H303" s="2">
        <v>297</v>
      </c>
      <c r="I303" s="7">
        <f t="shared" si="30"/>
        <v>0.46406249999999999</v>
      </c>
      <c r="J303" s="7">
        <f t="shared" si="28"/>
        <v>-0.32138423962619084</v>
      </c>
      <c r="K303" s="7">
        <f t="shared" si="29"/>
        <v>1.8330124057172186</v>
      </c>
      <c r="L303" s="7">
        <f>(Objekte!$L$9-Bilddaten!$K303)/(Objekte!$J$9-Bilddaten!$J303)</f>
        <v>-0.82347415243772537</v>
      </c>
      <c r="M303" s="7">
        <f t="shared" si="32"/>
        <v>1.5683607913841984</v>
      </c>
      <c r="N303" s="7">
        <f>($M303-Objekte!$I$47)/(Objekte!$H$47-Bilddaten!$L303)</f>
        <v>1.0681433215620952</v>
      </c>
      <c r="O303" s="7">
        <f t="shared" si="33"/>
        <v>0.68877237497883526</v>
      </c>
      <c r="P303" s="7">
        <f t="shared" si="34"/>
        <v>0.57768793456340006</v>
      </c>
      <c r="Q303" s="5">
        <f t="shared" si="31"/>
        <v>0.57768793456340006</v>
      </c>
    </row>
    <row r="304" spans="8:17" x14ac:dyDescent="0.2">
      <c r="H304" s="2">
        <v>298</v>
      </c>
      <c r="I304" s="7">
        <f t="shared" si="30"/>
        <v>0.46562500000000001</v>
      </c>
      <c r="J304" s="7">
        <f t="shared" si="28"/>
        <v>-0.32122290316057606</v>
      </c>
      <c r="K304" s="7">
        <f t="shared" si="29"/>
        <v>1.8331971848009865</v>
      </c>
      <c r="L304" s="7">
        <f>(Objekte!$L$9-Bilddaten!$K304)/(Objekte!$J$9-Bilddaten!$J304)</f>
        <v>-0.81906677575552855</v>
      </c>
      <c r="M304" s="7">
        <f t="shared" si="32"/>
        <v>1.5700941772104231</v>
      </c>
      <c r="N304" s="7">
        <f>($M304-Objekte!$I$47)/(Objekte!$H$47-Bilddaten!$L304)</f>
        <v>1.0735878644972341</v>
      </c>
      <c r="O304" s="7">
        <f t="shared" si="33"/>
        <v>0.69075402654641027</v>
      </c>
      <c r="P304" s="7">
        <f t="shared" si="34"/>
        <v>0.57939615728655725</v>
      </c>
      <c r="Q304" s="5">
        <f t="shared" si="31"/>
        <v>0.57939615728655725</v>
      </c>
    </row>
    <row r="305" spans="8:17" x14ac:dyDescent="0.2">
      <c r="H305" s="2">
        <v>299</v>
      </c>
      <c r="I305" s="7">
        <f t="shared" si="30"/>
        <v>0.46718749999999998</v>
      </c>
      <c r="J305" s="7">
        <f t="shared" si="28"/>
        <v>-0.32106156669496128</v>
      </c>
      <c r="K305" s="7">
        <f t="shared" si="29"/>
        <v>1.8333819638847544</v>
      </c>
      <c r="L305" s="7">
        <f>(Objekte!$L$9-Bilddaten!$K305)/(Objekte!$J$9-Bilddaten!$J305)</f>
        <v>-0.81467908803018907</v>
      </c>
      <c r="M305" s="7">
        <f t="shared" si="32"/>
        <v>1.5718198195281596</v>
      </c>
      <c r="N305" s="7">
        <f>($M305-Objekte!$I$47)/(Objekte!$H$47-Bilddaten!$L305)</f>
        <v>1.0790485307794873</v>
      </c>
      <c r="O305" s="7">
        <f t="shared" si="33"/>
        <v>0.6927415465324116</v>
      </c>
      <c r="P305" s="7">
        <f t="shared" si="34"/>
        <v>0.58111196804825294</v>
      </c>
      <c r="Q305" s="5">
        <f t="shared" si="31"/>
        <v>0.58111196804825294</v>
      </c>
    </row>
    <row r="306" spans="8:17" x14ac:dyDescent="0.2">
      <c r="H306" s="2">
        <v>300</v>
      </c>
      <c r="I306" s="7">
        <f t="shared" si="30"/>
        <v>0.46875</v>
      </c>
      <c r="J306" s="7">
        <f t="shared" si="28"/>
        <v>-0.32090023022934655</v>
      </c>
      <c r="K306" s="7">
        <f t="shared" si="29"/>
        <v>1.8335667429685225</v>
      </c>
      <c r="L306" s="7">
        <f>(Objekte!$L$9-Bilddaten!$K306)/(Objekte!$J$9-Bilddaten!$J306)</f>
        <v>-0.81031095762180871</v>
      </c>
      <c r="M306" s="7">
        <f t="shared" si="32"/>
        <v>1.5735377701103217</v>
      </c>
      <c r="N306" s="7">
        <f>($M306-Objekte!$I$47)/(Objekte!$H$47-Bilddaten!$L306)</f>
        <v>1.08452539213604</v>
      </c>
      <c r="O306" s="7">
        <f t="shared" si="33"/>
        <v>0.69473496104339949</v>
      </c>
      <c r="P306" s="7">
        <f t="shared" si="34"/>
        <v>0.58283541185756993</v>
      </c>
      <c r="Q306" s="5">
        <f t="shared" si="31"/>
        <v>0.58283541185756993</v>
      </c>
    </row>
    <row r="307" spans="8:17" x14ac:dyDescent="0.2">
      <c r="H307" s="2">
        <v>301</v>
      </c>
      <c r="I307" s="7">
        <f t="shared" si="30"/>
        <v>0.47031250000000002</v>
      </c>
      <c r="J307" s="7">
        <f t="shared" si="28"/>
        <v>-0.32073889376373177</v>
      </c>
      <c r="K307" s="7">
        <f t="shared" si="29"/>
        <v>1.8337515220522904</v>
      </c>
      <c r="L307" s="7">
        <f>(Objekte!$L$9-Bilddaten!$K307)/(Objekte!$J$9-Bilddaten!$J307)</f>
        <v>-0.80596225406140853</v>
      </c>
      <c r="M307" s="7">
        <f t="shared" si="32"/>
        <v>1.5752480802693105</v>
      </c>
      <c r="N307" s="7">
        <f>($M307-Objekte!$I$47)/(Objekte!$H$47-Bilddaten!$L307)</f>
        <v>1.0900185207201532</v>
      </c>
      <c r="O307" s="7">
        <f t="shared" si="33"/>
        <v>0.69673429634101369</v>
      </c>
      <c r="P307" s="7">
        <f t="shared" si="34"/>
        <v>0.58456653405653081</v>
      </c>
      <c r="Q307" s="5">
        <f t="shared" si="31"/>
        <v>0.58456653405653081</v>
      </c>
    </row>
    <row r="308" spans="8:17" x14ac:dyDescent="0.2">
      <c r="H308" s="2">
        <v>302</v>
      </c>
      <c r="I308" s="7">
        <f t="shared" si="30"/>
        <v>0.47187499999999999</v>
      </c>
      <c r="J308" s="7">
        <f t="shared" si="28"/>
        <v>-0.32057755729811699</v>
      </c>
      <c r="K308" s="7">
        <f t="shared" si="29"/>
        <v>1.8339363011360583</v>
      </c>
      <c r="L308" s="7">
        <f>(Objekte!$L$9-Bilddaten!$K308)/(Objekte!$J$9-Bilddaten!$J308)</f>
        <v>-0.80163284803792456</v>
      </c>
      <c r="M308" s="7">
        <f t="shared" si="32"/>
        <v>1.5769508008621278</v>
      </c>
      <c r="N308" s="7">
        <f>($M308-Objekte!$I$47)/(Objekte!$H$47-Bilddaten!$L308)</f>
        <v>1.0955279891143495</v>
      </c>
      <c r="O308" s="7">
        <f t="shared" si="33"/>
        <v>0.69873957884313143</v>
      </c>
      <c r="P308" s="7">
        <f t="shared" si="34"/>
        <v>0.58630538032622181</v>
      </c>
      <c r="Q308" s="5">
        <f t="shared" si="31"/>
        <v>0.58630538032622181</v>
      </c>
    </row>
    <row r="309" spans="8:17" x14ac:dyDescent="0.2">
      <c r="H309" s="2">
        <v>303</v>
      </c>
      <c r="I309" s="7">
        <f t="shared" si="30"/>
        <v>0.47343750000000001</v>
      </c>
      <c r="J309" s="7">
        <f t="shared" si="28"/>
        <v>-0.32041622083250221</v>
      </c>
      <c r="K309" s="7">
        <f t="shared" si="29"/>
        <v>1.8341210802198262</v>
      </c>
      <c r="L309" s="7">
        <f>(Objekte!$L$9-Bilddaten!$K309)/(Objekte!$J$9-Bilddaten!$J309)</f>
        <v>-0.79732261138540006</v>
      </c>
      <c r="M309" s="7">
        <f t="shared" si="32"/>
        <v>1.5786459822954146</v>
      </c>
      <c r="N309" s="7">
        <f>($M309-Objekte!$I$47)/(Objekte!$H$47-Bilddaten!$L309)</f>
        <v>1.1010538703335979</v>
      </c>
      <c r="O309" s="7">
        <f t="shared" si="33"/>
        <v>0.70075083512502867</v>
      </c>
      <c r="P309" s="7">
        <f t="shared" si="34"/>
        <v>0.58805199668663666</v>
      </c>
      <c r="Q309" s="5">
        <f t="shared" si="31"/>
        <v>0.58805199668663666</v>
      </c>
    </row>
    <row r="310" spans="8:17" x14ac:dyDescent="0.2">
      <c r="H310" s="2">
        <v>304</v>
      </c>
      <c r="I310" s="7">
        <f t="shared" si="30"/>
        <v>0.47499999999999998</v>
      </c>
      <c r="J310" s="7">
        <f t="shared" si="28"/>
        <v>-0.32025488436688743</v>
      </c>
      <c r="K310" s="7">
        <f t="shared" si="29"/>
        <v>1.8343058593035944</v>
      </c>
      <c r="L310" s="7">
        <f>(Objekte!$L$9-Bilddaten!$K310)/(Objekte!$J$9-Bilddaten!$J310)</f>
        <v>-0.79303141707033209</v>
      </c>
      <c r="M310" s="7">
        <f t="shared" si="32"/>
        <v>1.5803336745304262</v>
      </c>
      <c r="N310" s="7">
        <f>($M310-Objekte!$I$47)/(Objekte!$H$47-Bilddaten!$L310)</f>
        <v>1.1065962378285477</v>
      </c>
      <c r="O310" s="7">
        <f t="shared" si="33"/>
        <v>0.70276809192055478</v>
      </c>
      <c r="P310" s="7">
        <f t="shared" si="34"/>
        <v>0.58980642950184714</v>
      </c>
      <c r="Q310" s="5">
        <f t="shared" si="31"/>
        <v>0.58980642950184714</v>
      </c>
    </row>
    <row r="311" spans="8:17" x14ac:dyDescent="0.2">
      <c r="H311" s="2">
        <v>305</v>
      </c>
      <c r="I311" s="7">
        <f t="shared" si="30"/>
        <v>0.4765625</v>
      </c>
      <c r="J311" s="7">
        <f t="shared" si="28"/>
        <v>-0.3200935479012727</v>
      </c>
      <c r="K311" s="7">
        <f t="shared" si="29"/>
        <v>1.8344906383873623</v>
      </c>
      <c r="L311" s="7">
        <f>(Objekte!$L$9-Bilddaten!$K311)/(Objekte!$J$9-Bilddaten!$J311)</f>
        <v>-0.78875913917920504</v>
      </c>
      <c r="M311" s="7">
        <f t="shared" si="32"/>
        <v>1.5820139270879368</v>
      </c>
      <c r="N311" s="7">
        <f>($M311-Objekte!$I$47)/(Objekte!$H$47-Bilddaten!$L311)</f>
        <v>1.1121551654887645</v>
      </c>
      <c r="O311" s="7">
        <f t="shared" si="33"/>
        <v>0.70479137612331255</v>
      </c>
      <c r="P311" s="7">
        <f t="shared" si="34"/>
        <v>0.59156872548041917</v>
      </c>
      <c r="Q311" s="5">
        <f t="shared" si="31"/>
        <v>0.59156872548041917</v>
      </c>
    </row>
    <row r="312" spans="8:17" x14ac:dyDescent="0.2">
      <c r="H312" s="2">
        <v>306</v>
      </c>
      <c r="I312" s="7">
        <f t="shared" si="30"/>
        <v>0.47812500000000002</v>
      </c>
      <c r="J312" s="7">
        <f t="shared" si="28"/>
        <v>-0.31993221143565792</v>
      </c>
      <c r="K312" s="7">
        <f t="shared" si="29"/>
        <v>1.8346754174711302</v>
      </c>
      <c r="L312" s="7">
        <f>(Objekte!$L$9-Bilddaten!$K312)/(Objekte!$J$9-Bilddaten!$J312)</f>
        <v>-0.78450565290615348</v>
      </c>
      <c r="M312" s="7">
        <f t="shared" si="32"/>
        <v>1.5836867890530897</v>
      </c>
      <c r="N312" s="7">
        <f>($M312-Objekte!$I$47)/(Objekte!$H$47-Bilddaten!$L312)</f>
        <v>1.1177307276460409</v>
      </c>
      <c r="O312" s="7">
        <f t="shared" si="33"/>
        <v>0.70682071478786235</v>
      </c>
      <c r="P312" s="7">
        <f t="shared" si="34"/>
        <v>0.59333893168314289</v>
      </c>
      <c r="Q312" s="5">
        <f t="shared" si="31"/>
        <v>0.59333893168314289</v>
      </c>
    </row>
    <row r="313" spans="8:17" x14ac:dyDescent="0.2">
      <c r="H313" s="2">
        <v>307</v>
      </c>
      <c r="I313" s="7">
        <f t="shared" si="30"/>
        <v>0.47968749999999999</v>
      </c>
      <c r="J313" s="7">
        <f t="shared" si="28"/>
        <v>-0.31977087497004314</v>
      </c>
      <c r="K313" s="7">
        <f t="shared" si="29"/>
        <v>1.8348601965548981</v>
      </c>
      <c r="L313" s="7">
        <f>(Objekte!$L$9-Bilddaten!$K313)/(Objekte!$J$9-Bilddaten!$J313)</f>
        <v>-0.78027083454082502</v>
      </c>
      <c r="M313" s="7">
        <f t="shared" si="32"/>
        <v>1.5853523090801727</v>
      </c>
      <c r="N313" s="7">
        <f>($M313-Objekte!$I$47)/(Objekte!$H$47-Bilddaten!$L313)</f>
        <v>1.1233229990776912</v>
      </c>
      <c r="O313" s="7">
        <f t="shared" si="33"/>
        <v>0.70885613513092016</v>
      </c>
      <c r="P313" s="7">
        <f t="shared" si="34"/>
        <v>0.59511709552142578</v>
      </c>
      <c r="Q313" s="5">
        <f t="shared" si="31"/>
        <v>0.59511709552142578</v>
      </c>
    </row>
    <row r="314" spans="8:17" x14ac:dyDescent="0.2">
      <c r="H314" s="2">
        <v>308</v>
      </c>
      <c r="I314" s="7">
        <f t="shared" si="30"/>
        <v>0.48125000000000001</v>
      </c>
      <c r="J314" s="7">
        <f t="shared" si="28"/>
        <v>-0.31960953850442836</v>
      </c>
      <c r="K314" s="7">
        <f t="shared" si="29"/>
        <v>1.8350449756386662</v>
      </c>
      <c r="L314" s="7">
        <f>(Objekte!$L$9-Bilddaten!$K314)/(Objekte!$J$9-Bilddaten!$J314)</f>
        <v>-0.77605456145637797</v>
      </c>
      <c r="M314" s="7">
        <f t="shared" si="32"/>
        <v>1.5870105353973367</v>
      </c>
      <c r="N314" s="7">
        <f>($M314-Objekte!$I$47)/(Objekte!$H$47-Bilddaten!$L314)</f>
        <v>1.1289320550099025</v>
      </c>
      <c r="O314" s="7">
        <f t="shared" si="33"/>
        <v>0.7108976645325793</v>
      </c>
      <c r="P314" s="7">
        <f t="shared" si="34"/>
        <v>0.59690326476333899</v>
      </c>
      <c r="Q314" s="5">
        <f t="shared" si="31"/>
        <v>0.59690326476333899</v>
      </c>
    </row>
    <row r="315" spans="8:17" x14ac:dyDescent="0.2">
      <c r="H315" s="2">
        <v>309</v>
      </c>
      <c r="I315" s="7">
        <f t="shared" si="30"/>
        <v>0.48281249999999998</v>
      </c>
      <c r="J315" s="7">
        <f t="shared" si="28"/>
        <v>-0.31944820203881363</v>
      </c>
      <c r="K315" s="7">
        <f t="shared" si="29"/>
        <v>1.8352297547224341</v>
      </c>
      <c r="L315" s="7">
        <f>(Objekte!$L$9-Bilddaten!$K315)/(Objekte!$J$9-Bilddaten!$J315)</f>
        <v>-0.77185671209765827</v>
      </c>
      <c r="M315" s="7">
        <f t="shared" si="32"/>
        <v>1.5886615158112469</v>
      </c>
      <c r="N315" s="7">
        <f>($M315-Objekte!$I$47)/(Objekte!$H$47-Bilddaten!$L315)</f>
        <v>1.1345579711210918</v>
      </c>
      <c r="O315" s="7">
        <f t="shared" si="33"/>
        <v>0.71294533053753106</v>
      </c>
      <c r="P315" s="7">
        <f t="shared" si="34"/>
        <v>0.59869748753418828</v>
      </c>
      <c r="Q315" s="5">
        <f t="shared" si="31"/>
        <v>0.59869748753418828</v>
      </c>
    </row>
    <row r="316" spans="8:17" x14ac:dyDescent="0.2">
      <c r="H316" s="2">
        <v>310</v>
      </c>
      <c r="I316" s="7">
        <f t="shared" si="30"/>
        <v>0.484375</v>
      </c>
      <c r="J316" s="7">
        <f t="shared" si="28"/>
        <v>-0.31928686557319885</v>
      </c>
      <c r="K316" s="7">
        <f t="shared" si="29"/>
        <v>1.835414533806202</v>
      </c>
      <c r="L316" s="7">
        <f>(Objekte!$L$9-Bilddaten!$K316)/(Objekte!$J$9-Bilddaten!$J316)</f>
        <v>-0.76767716596949698</v>
      </c>
      <c r="M316" s="7">
        <f t="shared" si="32"/>
        <v>1.5903052977116849</v>
      </c>
      <c r="N316" s="7">
        <f>($M316-Objekte!$I$47)/(Objekte!$H$47-Bilddaten!$L316)</f>
        <v>1.1402008235453378</v>
      </c>
      <c r="O316" s="7">
        <f t="shared" si="33"/>
        <v>0.71499916085631354</v>
      </c>
      <c r="P316" s="7">
        <f t="shared" si="34"/>
        <v>0.60049981232444316</v>
      </c>
      <c r="Q316" s="5">
        <f t="shared" si="31"/>
        <v>0.60049981232444316</v>
      </c>
    </row>
    <row r="317" spans="8:17" x14ac:dyDescent="0.2">
      <c r="H317" s="2">
        <v>311</v>
      </c>
      <c r="I317" s="7">
        <f t="shared" si="30"/>
        <v>0.48593750000000002</v>
      </c>
      <c r="J317" s="7">
        <f t="shared" si="28"/>
        <v>-0.31912552910758407</v>
      </c>
      <c r="K317" s="7">
        <f t="shared" si="29"/>
        <v>1.8355993128899699</v>
      </c>
      <c r="L317" s="7">
        <f>(Objekte!$L$9-Bilddaten!$K317)/(Objekte!$J$9-Bilddaten!$J317)</f>
        <v>-0.76351580362519711</v>
      </c>
      <c r="M317" s="7">
        <f t="shared" si="32"/>
        <v>1.5919419280760767</v>
      </c>
      <c r="N317" s="7">
        <f>($M317-Objekte!$I$47)/(Objekte!$H$47-Bilddaten!$L317)</f>
        <v>1.1458606888757923</v>
      </c>
      <c r="O317" s="7">
        <f t="shared" si="33"/>
        <v>0.71705918336655416</v>
      </c>
      <c r="P317" s="7">
        <f t="shared" si="34"/>
        <v>0.60231028798766761</v>
      </c>
      <c r="Q317" s="5">
        <f t="shared" si="31"/>
        <v>0.60231028798766761</v>
      </c>
    </row>
    <row r="318" spans="8:17" x14ac:dyDescent="0.2">
      <c r="H318" s="2">
        <v>312</v>
      </c>
      <c r="I318" s="7">
        <f t="shared" si="30"/>
        <v>0.48749999999999999</v>
      </c>
      <c r="J318" s="7">
        <f t="shared" si="28"/>
        <v>-0.31896419264196929</v>
      </c>
      <c r="K318" s="7">
        <f t="shared" si="29"/>
        <v>1.835784091973738</v>
      </c>
      <c r="L318" s="7">
        <f>(Objekte!$L$9-Bilddaten!$K318)/(Objekte!$J$9-Bilddaten!$J318)</f>
        <v>-0.75937250665514588</v>
      </c>
      <c r="M318" s="7">
        <f t="shared" si="32"/>
        <v>1.5935714534739709</v>
      </c>
      <c r="N318" s="7">
        <f>($M318-Objekte!$I$47)/(Objekte!$H$47-Bilddaten!$L318)</f>
        <v>1.151537644168158</v>
      </c>
      <c r="O318" s="7">
        <f t="shared" si="33"/>
        <v>0.71912542611423536</v>
      </c>
      <c r="P318" s="7">
        <f t="shared" si="34"/>
        <v>0.60412896374750746</v>
      </c>
      <c r="Q318" s="5">
        <f t="shared" si="31"/>
        <v>0.60412896374750746</v>
      </c>
    </row>
    <row r="319" spans="8:17" x14ac:dyDescent="0.2">
      <c r="H319" s="2">
        <v>313</v>
      </c>
      <c r="I319" s="7">
        <f t="shared" si="30"/>
        <v>0.48906250000000001</v>
      </c>
      <c r="J319" s="7">
        <f t="shared" si="28"/>
        <v>-0.31880285617635451</v>
      </c>
      <c r="K319" s="7">
        <f t="shared" si="29"/>
        <v>1.8359688710575059</v>
      </c>
      <c r="L319" s="7">
        <f>(Objekte!$L$9-Bilddaten!$K319)/(Objekte!$J$9-Bilddaten!$J319)</f>
        <v>-0.75524715767559625</v>
      </c>
      <c r="M319" s="7">
        <f t="shared" si="32"/>
        <v>1.5951939200714522</v>
      </c>
      <c r="N319" s="7">
        <f>($M319-Objekte!$I$47)/(Objekte!$H$47-Bilddaten!$L319)</f>
        <v>1.1572317669441692</v>
      </c>
      <c r="O319" s="7">
        <f t="shared" si="33"/>
        <v>0.72119791731496041</v>
      </c>
      <c r="P319" s="7">
        <f t="shared" si="34"/>
        <v>0.60595588919798893</v>
      </c>
      <c r="Q319" s="5">
        <f t="shared" si="31"/>
        <v>0.60595588919798893</v>
      </c>
    </row>
    <row r="320" spans="8:17" x14ac:dyDescent="0.2">
      <c r="H320" s="2">
        <v>314</v>
      </c>
      <c r="I320" s="7">
        <f t="shared" si="30"/>
        <v>0.49062499999999998</v>
      </c>
      <c r="J320" s="7">
        <f t="shared" si="28"/>
        <v>-0.31864151971073978</v>
      </c>
      <c r="K320" s="7">
        <f t="shared" si="29"/>
        <v>1.8361536501412739</v>
      </c>
      <c r="L320" s="7">
        <f>(Objekte!$L$9-Bilddaten!$K320)/(Objekte!$J$9-Bilddaten!$J320)</f>
        <v>-0.75113964031756408</v>
      </c>
      <c r="M320" s="7">
        <f t="shared" si="32"/>
        <v>1.5968093736355067</v>
      </c>
      <c r="N320" s="7">
        <f>($M320-Objekte!$I$47)/(Objekte!$H$47-Bilddaten!$L320)</f>
        <v>1.1629431351951418</v>
      </c>
      <c r="O320" s="7">
        <f t="shared" si="33"/>
        <v>0.72327668535524758</v>
      </c>
      <c r="P320" s="7">
        <f t="shared" si="34"/>
        <v>0.60779111431097343</v>
      </c>
      <c r="Q320" s="5">
        <f t="shared" si="31"/>
        <v>0.60779111431097343</v>
      </c>
    </row>
    <row r="321" spans="8:17" x14ac:dyDescent="0.2">
      <c r="H321" s="2">
        <v>315</v>
      </c>
      <c r="I321" s="7">
        <f t="shared" si="30"/>
        <v>0.4921875</v>
      </c>
      <c r="J321" s="7">
        <f t="shared" si="28"/>
        <v>-0.318480183245125</v>
      </c>
      <c r="K321" s="7">
        <f t="shared" si="29"/>
        <v>1.8363384292250418</v>
      </c>
      <c r="L321" s="7">
        <f>(Objekte!$L$9-Bilddaten!$K321)/(Objekte!$J$9-Bilddaten!$J321)</f>
        <v>-0.74704983921589552</v>
      </c>
      <c r="M321" s="7">
        <f t="shared" si="32"/>
        <v>1.5984178595383223</v>
      </c>
      <c r="N321" s="7">
        <f>($M321-Objekte!$I$47)/(Objekte!$H$47-Bilddaten!$L321)</f>
        <v>1.1686718273855239</v>
      </c>
      <c r="O321" s="7">
        <f t="shared" si="33"/>
        <v>0.72536175879381981</v>
      </c>
      <c r="P321" s="7">
        <f t="shared" si="34"/>
        <v>0.609634689436092</v>
      </c>
      <c r="Q321" s="5">
        <f t="shared" si="31"/>
        <v>0.609634689436092</v>
      </c>
    </row>
    <row r="322" spans="8:17" x14ac:dyDescent="0.2">
      <c r="H322" s="2">
        <v>316</v>
      </c>
      <c r="I322" s="7">
        <f t="shared" si="30"/>
        <v>0.49375000000000002</v>
      </c>
      <c r="J322" s="7">
        <f t="shared" si="28"/>
        <v>-0.31831884677951022</v>
      </c>
      <c r="K322" s="7">
        <f t="shared" si="29"/>
        <v>1.8365232083088099</v>
      </c>
      <c r="L322" s="7">
        <f>(Objekte!$L$9-Bilddaten!$K322)/(Objekte!$J$9-Bilddaten!$J322)</f>
        <v>-0.74297763999846378</v>
      </c>
      <c r="M322" s="7">
        <f t="shared" si="32"/>
        <v>1.6000194227615367</v>
      </c>
      <c r="N322" s="7">
        <f>($M322-Objekte!$I$47)/(Objekte!$H$47-Bilddaten!$L322)</f>
        <v>1.1744179224564897</v>
      </c>
      <c r="O322" s="7">
        <f t="shared" si="33"/>
        <v>0.72745316636291524</v>
      </c>
      <c r="P322" s="7">
        <f t="shared" si="34"/>
        <v>0.61148666530552453</v>
      </c>
      <c r="Q322" s="5">
        <f t="shared" si="31"/>
        <v>0.61148666530552453</v>
      </c>
    </row>
    <row r="323" spans="8:17" x14ac:dyDescent="0.2">
      <c r="H323" s="2">
        <v>317</v>
      </c>
      <c r="I323" s="7">
        <f t="shared" si="30"/>
        <v>0.49531249999999999</v>
      </c>
      <c r="J323" s="7">
        <f t="shared" si="28"/>
        <v>-0.31815751031389544</v>
      </c>
      <c r="K323" s="7">
        <f t="shared" si="29"/>
        <v>1.8367079873925778</v>
      </c>
      <c r="L323" s="7">
        <f>(Objekte!$L$9-Bilddaten!$K323)/(Objekte!$J$9-Bilddaten!$J323)</f>
        <v>-0.73892292927551673</v>
      </c>
      <c r="M323" s="7">
        <f t="shared" si="32"/>
        <v>1.6016141079004287</v>
      </c>
      <c r="N323" s="7">
        <f>($M323-Objekte!$I$47)/(Objekte!$H$47-Bilddaten!$L323)</f>
        <v>1.1801814998295548</v>
      </c>
      <c r="O323" s="7">
        <f t="shared" si="33"/>
        <v>0.72955093696960127</v>
      </c>
      <c r="P323" s="7">
        <f t="shared" si="34"/>
        <v>0.61334709303610357</v>
      </c>
      <c r="Q323" s="5">
        <f t="shared" si="31"/>
        <v>0.61334709303610357</v>
      </c>
    </row>
    <row r="324" spans="8:17" x14ac:dyDescent="0.2">
      <c r="H324" s="2">
        <v>318</v>
      </c>
      <c r="I324" s="7">
        <f t="shared" si="30"/>
        <v>0.49687500000000001</v>
      </c>
      <c r="J324" s="7">
        <f t="shared" si="28"/>
        <v>-0.31799617384828072</v>
      </c>
      <c r="K324" s="7">
        <f t="shared" si="29"/>
        <v>1.8368927664763457</v>
      </c>
      <c r="L324" s="7">
        <f>(Objekte!$L$9-Bilddaten!$K324)/(Objekte!$J$9-Bilddaten!$J324)</f>
        <v>-0.73488559462913638</v>
      </c>
      <c r="M324" s="7">
        <f t="shared" si="32"/>
        <v>1.6032019591680617</v>
      </c>
      <c r="N324" s="7">
        <f>($M324-Objekte!$I$47)/(Objekte!$H$47-Bilddaten!$L324)</f>
        <v>1.1859626394102569</v>
      </c>
      <c r="O324" s="7">
        <f t="shared" si="33"/>
        <v>0.73165509969711506</v>
      </c>
      <c r="P324" s="7">
        <f t="shared" si="34"/>
        <v>0.6152160241363942</v>
      </c>
      <c r="Q324" s="5">
        <f t="shared" si="31"/>
        <v>0.6152160241363942</v>
      </c>
    </row>
    <row r="325" spans="8:17" x14ac:dyDescent="0.2">
      <c r="H325" s="2">
        <v>319</v>
      </c>
      <c r="I325" s="7">
        <f t="shared" si="30"/>
        <v>0.49843749999999998</v>
      </c>
      <c r="J325" s="7">
        <f t="shared" si="28"/>
        <v>-0.31783483738266594</v>
      </c>
      <c r="K325" s="7">
        <f t="shared" si="29"/>
        <v>1.8370775455601136</v>
      </c>
      <c r="L325" s="7">
        <f>(Objekte!$L$9-Bilddaten!$K325)/(Objekte!$J$9-Bilddaten!$J325)</f>
        <v>-0.73086552460285825</v>
      </c>
      <c r="M325" s="7">
        <f t="shared" si="32"/>
        <v>1.6047830203993674</v>
      </c>
      <c r="N325" s="7">
        <f>($M325-Objekte!$I$47)/(Objekte!$H$47-Bilddaten!$L325)</f>
        <v>1.1917614215918351</v>
      </c>
      <c r="O325" s="7">
        <f t="shared" si="33"/>
        <v>0.73376568380620277</v>
      </c>
      <c r="P325" s="7">
        <f t="shared" si="34"/>
        <v>0.61709351050648509</v>
      </c>
      <c r="Q325" s="5">
        <f t="shared" si="31"/>
        <v>0.61709351050648509</v>
      </c>
    </row>
    <row r="326" spans="8:17" x14ac:dyDescent="0.2">
      <c r="H326" s="2">
        <v>320</v>
      </c>
      <c r="I326" s="7">
        <f t="shared" si="30"/>
        <v>0.5</v>
      </c>
      <c r="J326" s="7">
        <f t="shared" ref="J326:J389" si="35">$D$17+$D$22*$I326</f>
        <v>-0.31767350091705115</v>
      </c>
      <c r="K326" s="7">
        <f t="shared" ref="K326:K389" si="36">$E$17+$I326*$E$22</f>
        <v>1.8372623246438815</v>
      </c>
      <c r="L326" s="7">
        <f>(Objekte!$L$9-Bilddaten!$K326)/(Objekte!$J$9-Bilddaten!$J326)</f>
        <v>-0.72686260869141517</v>
      </c>
      <c r="M326" s="7">
        <f t="shared" si="32"/>
        <v>1.606357335055179</v>
      </c>
      <c r="N326" s="7">
        <f>($M326-Objekte!$I$47)/(Objekte!$H$47-Bilddaten!$L326)</f>
        <v>1.1975779272589571</v>
      </c>
      <c r="O326" s="7">
        <f t="shared" si="33"/>
        <v>0.73588271873647559</v>
      </c>
      <c r="P326" s="7">
        <f t="shared" si="34"/>
        <v>0.61897960444313138</v>
      </c>
      <c r="Q326" s="5">
        <f t="shared" si="31"/>
        <v>0.61897960444313138</v>
      </c>
    </row>
    <row r="327" spans="8:17" x14ac:dyDescent="0.2">
      <c r="H327" s="2">
        <v>321</v>
      </c>
      <c r="I327" s="7">
        <f t="shared" ref="I327:I390" si="37">$H327/$B$3</f>
        <v>0.50156250000000002</v>
      </c>
      <c r="J327" s="7">
        <f t="shared" si="35"/>
        <v>-0.31751216445143637</v>
      </c>
      <c r="K327" s="7">
        <f t="shared" si="36"/>
        <v>1.8374471037276496</v>
      </c>
      <c r="L327" s="7">
        <f>(Objekte!$L$9-Bilddaten!$K327)/(Objekte!$J$9-Bilddaten!$J327)</f>
        <v>-0.72287673733060709</v>
      </c>
      <c r="M327" s="7">
        <f t="shared" si="32"/>
        <v>1.6079249462262162</v>
      </c>
      <c r="N327" s="7">
        <f>($M327-Objekte!$I$47)/(Objekte!$H$47-Bilddaten!$L327)</f>
        <v>1.203412237791486</v>
      </c>
      <c r="O327" s="7">
        <f t="shared" si="33"/>
        <v>0.7380062341077821</v>
      </c>
      <c r="P327" s="7">
        <f t="shared" si="34"/>
        <v>0.62087435864394402</v>
      </c>
      <c r="Q327" s="5">
        <f t="shared" ref="Q327:Q390" si="38">IF(AND($D$6&lt;$N327,$D$8&gt;$N327,$H327&lt;$B$3),$P327,0)</f>
        <v>0.62087435864394402</v>
      </c>
    </row>
    <row r="328" spans="8:17" x14ac:dyDescent="0.2">
      <c r="H328" s="2">
        <v>322</v>
      </c>
      <c r="I328" s="7">
        <f t="shared" si="37"/>
        <v>0.50312500000000004</v>
      </c>
      <c r="J328" s="7">
        <f t="shared" si="35"/>
        <v>-0.31735082798582159</v>
      </c>
      <c r="K328" s="7">
        <f t="shared" si="36"/>
        <v>1.8376318828114175</v>
      </c>
      <c r="L328" s="7">
        <f>(Objekte!$L$9-Bilddaten!$K328)/(Objekte!$J$9-Bilddaten!$J328)</f>
        <v>-0.7189078018873164</v>
      </c>
      <c r="M328" s="7">
        <f t="shared" ref="M328:M391" si="39">$K328-$L328*$J328</f>
        <v>1.6094858966370107</v>
      </c>
      <c r="N328" s="7">
        <f>($M328-Objekte!$I$47)/(Objekte!$H$47-Bilddaten!$L328)</f>
        <v>1.2092644350682589</v>
      </c>
      <c r="O328" s="7">
        <f t="shared" ref="O328:O391" si="40">$L328*$N328+$M328</f>
        <v>0.74013625972158126</v>
      </c>
      <c r="P328" s="7">
        <f t="shared" ref="P328:P391" si="41">IF($H327&lt;$B$3,SQRT(($N328-$N327)^2+($O328-$O327)^2)*100,0)</f>
        <v>0.62277782620858024</v>
      </c>
      <c r="Q328" s="5">
        <f t="shared" si="38"/>
        <v>0.62277782620858024</v>
      </c>
    </row>
    <row r="329" spans="8:17" x14ac:dyDescent="0.2">
      <c r="H329" s="2">
        <v>323</v>
      </c>
      <c r="I329" s="7">
        <f t="shared" si="37"/>
        <v>0.50468749999999996</v>
      </c>
      <c r="J329" s="7">
        <f t="shared" si="35"/>
        <v>-0.31718949152020687</v>
      </c>
      <c r="K329" s="7">
        <f t="shared" si="36"/>
        <v>1.8378166618951854</v>
      </c>
      <c r="L329" s="7">
        <f>(Objekte!$L$9-Bilddaten!$K329)/(Objekte!$J$9-Bilddaten!$J329)</f>
        <v>-0.71495569464962183</v>
      </c>
      <c r="M329" s="7">
        <f t="shared" si="39"/>
        <v>1.6110402286497956</v>
      </c>
      <c r="N329" s="7">
        <f>($M329-Objekte!$I$47)/(Objekte!$H$47-Bilddaten!$L329)</f>
        <v>1.2151346014709417</v>
      </c>
      <c r="O329" s="7">
        <f t="shared" si="40"/>
        <v>0.74227282556234708</v>
      </c>
      <c r="P329" s="7">
        <f t="shared" si="41"/>
        <v>0.62469006064698307</v>
      </c>
      <c r="Q329" s="5">
        <f t="shared" si="38"/>
        <v>0.62469006064698307</v>
      </c>
    </row>
    <row r="330" spans="8:17" x14ac:dyDescent="0.2">
      <c r="H330" s="2">
        <v>324</v>
      </c>
      <c r="I330" s="7">
        <f t="shared" si="37"/>
        <v>0.50624999999999998</v>
      </c>
      <c r="J330" s="7">
        <f t="shared" si="35"/>
        <v>-0.31702815505459209</v>
      </c>
      <c r="K330" s="7">
        <f t="shared" si="36"/>
        <v>1.8380014409789533</v>
      </c>
      <c r="L330" s="7">
        <f>(Objekte!$L$9-Bilddaten!$K330)/(Objekte!$J$9-Bilddaten!$J330)</f>
        <v>-0.71102030881706357</v>
      </c>
      <c r="M330" s="7">
        <f t="shared" si="39"/>
        <v>1.6125879842683333</v>
      </c>
      <c r="N330" s="7">
        <f>($M330-Objekte!$I$47)/(Objekte!$H$47-Bilddaten!$L330)</f>
        <v>1.2210228198878801</v>
      </c>
      <c r="O330" s="7">
        <f t="shared" si="40"/>
        <v>0.74441596179897096</v>
      </c>
      <c r="P330" s="7">
        <f t="shared" si="41"/>
        <v>0.62661111587892571</v>
      </c>
      <c r="Q330" s="5">
        <f t="shared" si="38"/>
        <v>0.62661111587892571</v>
      </c>
    </row>
    <row r="331" spans="8:17" x14ac:dyDescent="0.2">
      <c r="H331" s="2">
        <v>325</v>
      </c>
      <c r="I331" s="7">
        <f t="shared" si="37"/>
        <v>0.5078125</v>
      </c>
      <c r="J331" s="7">
        <f t="shared" si="35"/>
        <v>-0.31686681858897731</v>
      </c>
      <c r="K331" s="7">
        <f t="shared" si="36"/>
        <v>1.8381862200627215</v>
      </c>
      <c r="L331" s="7">
        <f>(Objekte!$L$9-Bilddaten!$K331)/(Objekte!$J$9-Bilddaten!$J331)</f>
        <v>-0.70710153849102075</v>
      </c>
      <c r="M331" s="7">
        <f t="shared" si="39"/>
        <v>1.6141292051417004</v>
      </c>
      <c r="N331" s="7">
        <f>($M331-Objekte!$I$47)/(Objekte!$H$47-Bilddaten!$L331)</f>
        <v>1.2269291737180068</v>
      </c>
      <c r="O331" s="7">
        <f t="shared" si="40"/>
        <v>0.74656569878618095</v>
      </c>
      <c r="P331" s="7">
        <f t="shared" si="41"/>
        <v>0.62854104623987195</v>
      </c>
      <c r="Q331" s="5">
        <f t="shared" si="38"/>
        <v>0.62854104623987195</v>
      </c>
    </row>
    <row r="332" spans="8:17" x14ac:dyDescent="0.2">
      <c r="H332" s="2">
        <v>326</v>
      </c>
      <c r="I332" s="7">
        <f t="shared" si="37"/>
        <v>0.50937500000000002</v>
      </c>
      <c r="J332" s="7">
        <f t="shared" si="35"/>
        <v>-0.31670548212336253</v>
      </c>
      <c r="K332" s="7">
        <f t="shared" si="36"/>
        <v>1.8383709991464894</v>
      </c>
      <c r="L332" s="7">
        <f>(Objekte!$L$9-Bilddaten!$K332)/(Objekte!$J$9-Bilddaten!$J332)</f>
        <v>-0.70319927866522092</v>
      </c>
      <c r="M332" s="7">
        <f t="shared" si="39"/>
        <v>1.6156639325680198</v>
      </c>
      <c r="N332" s="7">
        <f>($M332-Objekte!$I$47)/(Objekte!$H$47-Bilddaten!$L332)</f>
        <v>1.2328537468747616</v>
      </c>
      <c r="O332" s="7">
        <f t="shared" si="40"/>
        <v>0.74872206706597255</v>
      </c>
      <c r="P332" s="7">
        <f t="shared" si="41"/>
        <v>0.63047990648259755</v>
      </c>
      <c r="Q332" s="5">
        <f t="shared" si="38"/>
        <v>0.63047990648259755</v>
      </c>
    </row>
    <row r="333" spans="8:17" x14ac:dyDescent="0.2">
      <c r="H333" s="2">
        <v>327</v>
      </c>
      <c r="I333" s="7">
        <f t="shared" si="37"/>
        <v>0.51093750000000004</v>
      </c>
      <c r="J333" s="7">
        <f t="shared" si="35"/>
        <v>-0.3165441456577478</v>
      </c>
      <c r="K333" s="7">
        <f t="shared" si="36"/>
        <v>1.8385557782302573</v>
      </c>
      <c r="L333" s="7">
        <f>(Objekte!$L$9-Bilddaten!$K333)/(Objekte!$J$9-Bilddaten!$J333)</f>
        <v>-0.6993134252163451</v>
      </c>
      <c r="M333" s="7">
        <f t="shared" si="39"/>
        <v>1.617192207498156</v>
      </c>
      <c r="N333" s="7">
        <f>($M333-Objekte!$I$47)/(Objekte!$H$47-Bilddaten!$L333)</f>
        <v>1.2387966237900943</v>
      </c>
      <c r="O333" s="7">
        <f t="shared" si="40"/>
        <v>0.75088509736906106</v>
      </c>
      <c r="P333" s="7">
        <f t="shared" si="41"/>
        <v>0.6324277517857142</v>
      </c>
      <c r="Q333" s="5">
        <f t="shared" si="38"/>
        <v>0.6324277517857142</v>
      </c>
    </row>
    <row r="334" spans="8:17" x14ac:dyDescent="0.2">
      <c r="H334" s="2">
        <v>328</v>
      </c>
      <c r="I334" s="7">
        <f t="shared" si="37"/>
        <v>0.51249999999999996</v>
      </c>
      <c r="J334" s="7">
        <f t="shared" si="35"/>
        <v>-0.31638280919213302</v>
      </c>
      <c r="K334" s="7">
        <f t="shared" si="36"/>
        <v>1.8387405573140252</v>
      </c>
      <c r="L334" s="7">
        <f>(Objekte!$L$9-Bilddaten!$K334)/(Objekte!$J$9-Bilddaten!$J334)</f>
        <v>-0.6954438748947761</v>
      </c>
      <c r="M334" s="7">
        <f t="shared" si="39"/>
        <v>1.6187140705393537</v>
      </c>
      <c r="N334" s="7">
        <f>($M334-Objekte!$I$47)/(Objekte!$H$47-Bilddaten!$L334)</f>
        <v>1.2447578894184566</v>
      </c>
      <c r="O334" s="7">
        <f t="shared" si="40"/>
        <v>0.75305482061633899</v>
      </c>
      <c r="P334" s="7">
        <f t="shared" si="41"/>
        <v>0.63438463775277587</v>
      </c>
      <c r="Q334" s="5">
        <f t="shared" si="38"/>
        <v>0.63438463775277587</v>
      </c>
    </row>
    <row r="335" spans="8:17" x14ac:dyDescent="0.2">
      <c r="H335" s="2">
        <v>329</v>
      </c>
      <c r="I335" s="7">
        <f t="shared" si="37"/>
        <v>0.51406249999999998</v>
      </c>
      <c r="J335" s="7">
        <f t="shared" si="35"/>
        <v>-0.31622147272651824</v>
      </c>
      <c r="K335" s="7">
        <f t="shared" si="36"/>
        <v>1.8389253363977933</v>
      </c>
      <c r="L335" s="7">
        <f>(Objekte!$L$9-Bilddaten!$K335)/(Objekte!$J$9-Bilddaten!$J335)</f>
        <v>-0.69159052531545062</v>
      </c>
      <c r="M335" s="7">
        <f t="shared" si="39"/>
        <v>1.6202295619588352</v>
      </c>
      <c r="N335" s="7">
        <f>($M335-Objekte!$I$47)/(Objekte!$H$47-Bilddaten!$L335)</f>
        <v>1.2507376292408572</v>
      </c>
      <c r="O335" s="7">
        <f t="shared" si="40"/>
        <v>0.75523126792034945</v>
      </c>
      <c r="P335" s="7">
        <f t="shared" si="41"/>
        <v>0.63635062041879331</v>
      </c>
      <c r="Q335" s="5">
        <f t="shared" si="38"/>
        <v>0.63635062041879331</v>
      </c>
    </row>
    <row r="336" spans="8:17" x14ac:dyDescent="0.2">
      <c r="H336" s="2">
        <v>330</v>
      </c>
      <c r="I336" s="7">
        <f t="shared" si="37"/>
        <v>0.515625</v>
      </c>
      <c r="J336" s="7">
        <f t="shared" si="35"/>
        <v>-0.31606013626090346</v>
      </c>
      <c r="K336" s="7">
        <f t="shared" si="36"/>
        <v>1.8391101154815612</v>
      </c>
      <c r="L336" s="7">
        <f>(Objekte!$L$9-Bilddaten!$K336)/(Objekte!$J$9-Bilddaten!$J336)</f>
        <v>-0.68775327494883898</v>
      </c>
      <c r="M336" s="7">
        <f t="shared" si="39"/>
        <v>1.6217387216873487</v>
      </c>
      <c r="N336" s="7">
        <f>($M336-Objekte!$I$47)/(Objekte!$H$47-Bilddaten!$L336)</f>
        <v>1.2567359292689335</v>
      </c>
      <c r="O336" s="7">
        <f t="shared" si="40"/>
        <v>0.75741447058676714</v>
      </c>
      <c r="P336" s="7">
        <f t="shared" si="41"/>
        <v>0.63832575625203969</v>
      </c>
      <c r="Q336" s="5">
        <f t="shared" si="38"/>
        <v>0.63832575625203969</v>
      </c>
    </row>
    <row r="337" spans="8:17" x14ac:dyDescent="0.2">
      <c r="H337" s="2">
        <v>331</v>
      </c>
      <c r="I337" s="7">
        <f t="shared" si="37"/>
        <v>0.51718750000000002</v>
      </c>
      <c r="J337" s="7">
        <f t="shared" si="35"/>
        <v>-0.31589879979528868</v>
      </c>
      <c r="K337" s="7">
        <f t="shared" si="36"/>
        <v>1.8392948945653291</v>
      </c>
      <c r="L337" s="7">
        <f>(Objekte!$L$9-Bilddaten!$K337)/(Objekte!$J$9-Bilddaten!$J337)</f>
        <v>-0.68393202311201051</v>
      </c>
      <c r="M337" s="7">
        <f t="shared" si="39"/>
        <v>1.6232415893226815</v>
      </c>
      <c r="N337" s="7">
        <f>($M337-Objekte!$I$47)/(Objekte!$H$47-Bilddaten!$L337)</f>
        <v>1.2627528760490989</v>
      </c>
      <c r="O337" s="7">
        <f t="shared" si="40"/>
        <v>0.75960446011591143</v>
      </c>
      <c r="P337" s="7">
        <f t="shared" si="41"/>
        <v>0.64031010216226003</v>
      </c>
      <c r="Q337" s="5">
        <f t="shared" si="38"/>
        <v>0.64031010216226003</v>
      </c>
    </row>
    <row r="338" spans="8:17" x14ac:dyDescent="0.2">
      <c r="H338" s="2">
        <v>332</v>
      </c>
      <c r="I338" s="7">
        <f t="shared" si="37"/>
        <v>0.51875000000000004</v>
      </c>
      <c r="J338" s="7">
        <f t="shared" si="35"/>
        <v>-0.31573746332967395</v>
      </c>
      <c r="K338" s="7">
        <f t="shared" si="36"/>
        <v>1.839479673649097</v>
      </c>
      <c r="L338" s="7">
        <f>(Objekte!$L$9-Bilddaten!$K338)/(Objekte!$J$9-Bilddaten!$J338)</f>
        <v>-0.68012666995984006</v>
      </c>
      <c r="M338" s="7">
        <f t="shared" si="39"/>
        <v>1.6247382041331189</v>
      </c>
      <c r="N338" s="7">
        <f>($M338-Objekte!$I$47)/(Objekte!$H$47-Bilddaten!$L338)</f>
        <v>1.2687885566666892</v>
      </c>
      <c r="O338" s="7">
        <f t="shared" si="40"/>
        <v>0.76180126820425176</v>
      </c>
      <c r="P338" s="7">
        <f t="shared" si="41"/>
        <v>0.64230371550032872</v>
      </c>
      <c r="Q338" s="5">
        <f t="shared" si="38"/>
        <v>0.64230371550032872</v>
      </c>
    </row>
    <row r="339" spans="8:17" x14ac:dyDescent="0.2">
      <c r="H339" s="2">
        <v>333</v>
      </c>
      <c r="I339" s="7">
        <f t="shared" si="37"/>
        <v>0.52031249999999996</v>
      </c>
      <c r="J339" s="7">
        <f t="shared" si="35"/>
        <v>-0.31557612686405917</v>
      </c>
      <c r="K339" s="7">
        <f t="shared" si="36"/>
        <v>1.8396644527328652</v>
      </c>
      <c r="L339" s="7">
        <f>(Objekte!$L$9-Bilddaten!$K339)/(Objekte!$J$9-Bilddaten!$J339)</f>
        <v>-0.67633711647630379</v>
      </c>
      <c r="M339" s="7">
        <f t="shared" si="39"/>
        <v>1.6262286050608672</v>
      </c>
      <c r="N339" s="7">
        <f>($M339-Objekte!$I$47)/(Objekte!$H$47-Bilddaten!$L339)</f>
        <v>1.2748430587501747</v>
      </c>
      <c r="O339" s="7">
        <f t="shared" si="40"/>
        <v>0.76400492674594289</v>
      </c>
      <c r="P339" s="7">
        <f t="shared" si="41"/>
        <v>0.64430665406542287</v>
      </c>
      <c r="Q339" s="5">
        <f t="shared" si="38"/>
        <v>0.64430665406542287</v>
      </c>
    </row>
    <row r="340" spans="8:17" x14ac:dyDescent="0.2">
      <c r="H340" s="2">
        <v>334</v>
      </c>
      <c r="I340" s="7">
        <f t="shared" si="37"/>
        <v>0.52187499999999998</v>
      </c>
      <c r="J340" s="7">
        <f t="shared" si="35"/>
        <v>-0.31541479039844439</v>
      </c>
      <c r="K340" s="7">
        <f t="shared" si="36"/>
        <v>1.8398492318166331</v>
      </c>
      <c r="L340" s="7">
        <f>(Objekte!$L$9-Bilddaten!$K340)/(Objekte!$J$9-Bilddaten!$J340)</f>
        <v>-0.67256326446590509</v>
      </c>
      <c r="M340" s="7">
        <f t="shared" si="39"/>
        <v>1.6277128307254261</v>
      </c>
      <c r="N340" s="7">
        <f>($M340-Objekte!$I$47)/(Objekte!$H$47-Bilddaten!$L340)</f>
        <v>1.2809164704753782</v>
      </c>
      <c r="O340" s="7">
        <f t="shared" si="40"/>
        <v>0.76621546783436056</v>
      </c>
      <c r="P340" s="7">
        <f t="shared" si="41"/>
        <v>0.64631897610562161</v>
      </c>
      <c r="Q340" s="5">
        <f t="shared" si="38"/>
        <v>0.64631897610562161</v>
      </c>
    </row>
    <row r="341" spans="8:17" x14ac:dyDescent="0.2">
      <c r="H341" s="2">
        <v>335</v>
      </c>
      <c r="I341" s="7">
        <f t="shared" si="37"/>
        <v>0.5234375</v>
      </c>
      <c r="J341" s="7">
        <f t="shared" si="35"/>
        <v>-0.31525345393282961</v>
      </c>
      <c r="K341" s="7">
        <f t="shared" si="36"/>
        <v>1.840034010900401</v>
      </c>
      <c r="L341" s="7">
        <f>(Objekte!$L$9-Bilddaten!$K341)/(Objekte!$J$9-Bilddaten!$J341)</f>
        <v>-0.66880501654517455</v>
      </c>
      <c r="M341" s="7">
        <f t="shared" si="39"/>
        <v>1.6291909194269314</v>
      </c>
      <c r="N341" s="7">
        <f>($M341-Objekte!$I$47)/(Objekte!$H$47-Bilddaten!$L341)</f>
        <v>1.287008880569787</v>
      </c>
      <c r="O341" s="7">
        <f t="shared" si="40"/>
        <v>0.76843292376366845</v>
      </c>
      <c r="P341" s="7">
        <f t="shared" si="41"/>
        <v>0.64834074032778255</v>
      </c>
      <c r="Q341" s="5">
        <f t="shared" si="38"/>
        <v>0.64834074032778255</v>
      </c>
    </row>
    <row r="342" spans="8:17" x14ac:dyDescent="0.2">
      <c r="H342" s="2">
        <v>336</v>
      </c>
      <c r="I342" s="7">
        <f t="shared" si="37"/>
        <v>0.52500000000000002</v>
      </c>
      <c r="J342" s="7">
        <f t="shared" si="35"/>
        <v>-0.31509211746721488</v>
      </c>
      <c r="K342" s="7">
        <f t="shared" si="36"/>
        <v>1.8402187899841689</v>
      </c>
      <c r="L342" s="7">
        <f>(Objekte!$L$9-Bilddaten!$K342)/(Objekte!$J$9-Bilddaten!$J342)</f>
        <v>-0.66506227613430469</v>
      </c>
      <c r="M342" s="7">
        <f t="shared" si="39"/>
        <v>1.6306629091494453</v>
      </c>
      <c r="N342" s="7">
        <f>($M342-Objekte!$I$47)/(Objekte!$H$47-Bilddaten!$L342)</f>
        <v>1.2931203783168534</v>
      </c>
      <c r="O342" s="7">
        <f t="shared" si="40"/>
        <v>0.77065732703038559</v>
      </c>
      <c r="P342" s="7">
        <f t="shared" si="41"/>
        <v>0.65037200589647082</v>
      </c>
      <c r="Q342" s="5">
        <f t="shared" si="38"/>
        <v>0.65037200589647082</v>
      </c>
    </row>
    <row r="343" spans="8:17" x14ac:dyDescent="0.2">
      <c r="H343" s="2">
        <v>337</v>
      </c>
      <c r="I343" s="7">
        <f t="shared" si="37"/>
        <v>0.52656250000000004</v>
      </c>
      <c r="J343" s="7">
        <f t="shared" si="35"/>
        <v>-0.3149307810016001</v>
      </c>
      <c r="K343" s="7">
        <f t="shared" si="36"/>
        <v>1.840403569067937</v>
      </c>
      <c r="L343" s="7">
        <f>(Objekte!$L$9-Bilddaten!$K343)/(Objekte!$J$9-Bilddaten!$J343)</f>
        <v>-0.66133494744887</v>
      </c>
      <c r="M343" s="7">
        <f t="shared" si="39"/>
        <v>1.6321288375642122</v>
      </c>
      <c r="N343" s="7">
        <f>($M343-Objekte!$I$47)/(Objekte!$H$47-Bilddaten!$L343)</f>
        <v>1.2992510535603681</v>
      </c>
      <c r="O343" s="7">
        <f t="shared" si="40"/>
        <v>0.77288871033497719</v>
      </c>
      <c r="P343" s="7">
        <f t="shared" si="41"/>
        <v>0.65241283244164727</v>
      </c>
      <c r="Q343" s="5">
        <f t="shared" si="38"/>
        <v>0.65241283244164727</v>
      </c>
    </row>
    <row r="344" spans="8:17" x14ac:dyDescent="0.2">
      <c r="H344" s="2">
        <v>338</v>
      </c>
      <c r="I344" s="7">
        <f t="shared" si="37"/>
        <v>0.52812499999999996</v>
      </c>
      <c r="J344" s="7">
        <f t="shared" si="35"/>
        <v>-0.31476944453598532</v>
      </c>
      <c r="K344" s="7">
        <f t="shared" si="36"/>
        <v>1.8405883481517049</v>
      </c>
      <c r="L344" s="7">
        <f>(Objekte!$L$9-Bilddaten!$K344)/(Objekte!$J$9-Bilddaten!$J344)</f>
        <v>-0.6576229354916695</v>
      </c>
      <c r="M344" s="7">
        <f t="shared" si="39"/>
        <v>1.6335887420328681</v>
      </c>
      <c r="N344" s="7">
        <f>($M344-Objekte!$I$47)/(Objekte!$H$47-Bilddaten!$L344)</f>
        <v>1.3054009967088389</v>
      </c>
      <c r="O344" s="7">
        <f t="shared" si="40"/>
        <v>0.77512710658345019</v>
      </c>
      <c r="P344" s="7">
        <f t="shared" si="41"/>
        <v>0.65446328005932752</v>
      </c>
      <c r="Q344" s="5">
        <f t="shared" si="38"/>
        <v>0.65446328005932752</v>
      </c>
    </row>
    <row r="345" spans="8:17" x14ac:dyDescent="0.2">
      <c r="H345" s="2">
        <v>339</v>
      </c>
      <c r="I345" s="7">
        <f t="shared" si="37"/>
        <v>0.52968749999999998</v>
      </c>
      <c r="J345" s="7">
        <f t="shared" si="35"/>
        <v>-0.31460810807037054</v>
      </c>
      <c r="K345" s="7">
        <f t="shared" si="36"/>
        <v>1.8407731272354728</v>
      </c>
      <c r="L345" s="7">
        <f>(Objekte!$L$9-Bilddaten!$K345)/(Objekte!$J$9-Bilddaten!$J345)</f>
        <v>-0.65392614604463728</v>
      </c>
      <c r="M345" s="7">
        <f t="shared" si="39"/>
        <v>1.6350426596106207</v>
      </c>
      <c r="N345" s="7">
        <f>($M345-Objekte!$I$47)/(Objekte!$H$47-Bilddaten!$L345)</f>
        <v>1.3115702987399687</v>
      </c>
      <c r="O345" s="7">
        <f t="shared" si="40"/>
        <v>0.77737254888897933</v>
      </c>
      <c r="P345" s="7">
        <f t="shared" si="41"/>
        <v>0.65652340932187436</v>
      </c>
      <c r="Q345" s="5">
        <f t="shared" si="38"/>
        <v>0.65652340932187436</v>
      </c>
    </row>
    <row r="346" spans="8:17" x14ac:dyDescent="0.2">
      <c r="H346" s="2">
        <v>340</v>
      </c>
      <c r="I346" s="7">
        <f t="shared" si="37"/>
        <v>0.53125</v>
      </c>
      <c r="J346" s="7">
        <f t="shared" si="35"/>
        <v>-0.31444677160475576</v>
      </c>
      <c r="K346" s="7">
        <f t="shared" si="36"/>
        <v>1.8409579063192407</v>
      </c>
      <c r="L346" s="7">
        <f>(Objekte!$L$9-Bilddaten!$K346)/(Objekte!$J$9-Bilddaten!$J346)</f>
        <v>-0.65024448566088255</v>
      </c>
      <c r="M346" s="7">
        <f t="shared" si="39"/>
        <v>1.6364906270493813</v>
      </c>
      <c r="N346" s="7">
        <f>($M346-Objekte!$I$47)/(Objekte!$H$47-Bilddaten!$L346)</f>
        <v>1.3177590512051192</v>
      </c>
      <c r="O346" s="7">
        <f t="shared" si="40"/>
        <v>0.77962507057353603</v>
      </c>
      <c r="P346" s="7">
        <f t="shared" si="41"/>
        <v>0.65859328127687766</v>
      </c>
      <c r="Q346" s="5">
        <f t="shared" si="38"/>
        <v>0.65859328127687766</v>
      </c>
    </row>
    <row r="347" spans="8:17" x14ac:dyDescent="0.2">
      <c r="H347" s="2">
        <v>341</v>
      </c>
      <c r="I347" s="7">
        <f t="shared" si="37"/>
        <v>0.53281250000000002</v>
      </c>
      <c r="J347" s="7">
        <f t="shared" si="35"/>
        <v>-0.31428543513914103</v>
      </c>
      <c r="K347" s="7">
        <f t="shared" si="36"/>
        <v>1.8411426854030088</v>
      </c>
      <c r="L347" s="7">
        <f>(Objekte!$L$9-Bilddaten!$K347)/(Objekte!$J$9-Bilddaten!$J347)</f>
        <v>-0.64657786165681075</v>
      </c>
      <c r="M347" s="7">
        <f t="shared" si="39"/>
        <v>1.6379326808008627</v>
      </c>
      <c r="N347" s="7">
        <f>($M347-Objekte!$I$47)/(Objekte!$H$47-Bilddaten!$L347)</f>
        <v>1.323967346233851</v>
      </c>
      <c r="O347" s="7">
        <f t="shared" si="40"/>
        <v>0.7818847051695369</v>
      </c>
      <c r="P347" s="7">
        <f t="shared" si="41"/>
        <v>0.6606729574549044</v>
      </c>
      <c r="Q347" s="5">
        <f t="shared" si="38"/>
        <v>0.6606729574549044</v>
      </c>
    </row>
    <row r="348" spans="8:17" x14ac:dyDescent="0.2">
      <c r="H348" s="2">
        <v>342</v>
      </c>
      <c r="I348" s="7">
        <f t="shared" si="37"/>
        <v>0.53437500000000004</v>
      </c>
      <c r="J348" s="7">
        <f t="shared" si="35"/>
        <v>-0.31412409867352625</v>
      </c>
      <c r="K348" s="7">
        <f t="shared" si="36"/>
        <v>1.8413274644867768</v>
      </c>
      <c r="L348" s="7">
        <f>(Objekte!$L$9-Bilddaten!$K348)/(Objekte!$J$9-Bilddaten!$J348)</f>
        <v>-0.64292618210435537</v>
      </c>
      <c r="M348" s="7">
        <f t="shared" si="39"/>
        <v>1.6393688570196348</v>
      </c>
      <c r="N348" s="7">
        <f>($M348-Objekte!$I$47)/(Objekte!$H$47-Bilddaten!$L348)</f>
        <v>1.3301952765384761</v>
      </c>
      <c r="O348" s="7">
        <f t="shared" si="40"/>
        <v>0.78415148642150512</v>
      </c>
      <c r="P348" s="7">
        <f t="shared" si="41"/>
        <v>0.66276249987112457</v>
      </c>
      <c r="Q348" s="5">
        <f t="shared" si="38"/>
        <v>0.66276249987112457</v>
      </c>
    </row>
    <row r="349" spans="8:17" x14ac:dyDescent="0.2">
      <c r="H349" s="2">
        <v>343</v>
      </c>
      <c r="I349" s="7">
        <f t="shared" si="37"/>
        <v>0.53593749999999996</v>
      </c>
      <c r="J349" s="7">
        <f t="shared" si="35"/>
        <v>-0.31396276220791147</v>
      </c>
      <c r="K349" s="7">
        <f t="shared" si="36"/>
        <v>1.8415122435705447</v>
      </c>
      <c r="L349" s="7">
        <f>(Objekte!$L$9-Bilddaten!$K349)/(Objekte!$J$9-Bilddaten!$J349)</f>
        <v>-0.63928935582328084</v>
      </c>
      <c r="M349" s="7">
        <f t="shared" si="39"/>
        <v>1.6407991915661511</v>
      </c>
      <c r="N349" s="7">
        <f>($M349-Objekte!$I$47)/(Objekte!$H$47-Bilddaten!$L349)</f>
        <v>1.3364429354187004</v>
      </c>
      <c r="O349" s="7">
        <f t="shared" si="40"/>
        <v>0.78642544828775551</v>
      </c>
      <c r="P349" s="7">
        <f t="shared" si="41"/>
        <v>0.66486197103463651</v>
      </c>
      <c r="Q349" s="5">
        <f t="shared" si="38"/>
        <v>0.66486197103463651</v>
      </c>
    </row>
    <row r="350" spans="8:17" x14ac:dyDescent="0.2">
      <c r="H350" s="2">
        <v>344</v>
      </c>
      <c r="I350" s="7">
        <f t="shared" si="37"/>
        <v>0.53749999999999998</v>
      </c>
      <c r="J350" s="7">
        <f t="shared" si="35"/>
        <v>-0.31380142574229675</v>
      </c>
      <c r="K350" s="7">
        <f t="shared" si="36"/>
        <v>1.8416970226543126</v>
      </c>
      <c r="L350" s="7">
        <f>(Objekte!$L$9-Bilddaten!$K350)/(Objekte!$J$9-Bilddaten!$J350)</f>
        <v>-0.6356672923736032</v>
      </c>
      <c r="M350" s="7">
        <f t="shared" si="39"/>
        <v>1.6422237200097305</v>
      </c>
      <c r="N350" s="7">
        <f>($M350-Objekte!$I$47)/(Objekte!$H$47-Bilddaten!$L350)</f>
        <v>1.3427104167662638</v>
      </c>
      <c r="O350" s="7">
        <f t="shared" si="40"/>
        <v>0.78870662494208732</v>
      </c>
      <c r="P350" s="7">
        <f t="shared" si="41"/>
        <v>0.66697143394843694</v>
      </c>
      <c r="Q350" s="5">
        <f t="shared" si="38"/>
        <v>0.66697143394843694</v>
      </c>
    </row>
    <row r="351" spans="8:17" x14ac:dyDescent="0.2">
      <c r="H351" s="2">
        <v>345</v>
      </c>
      <c r="I351" s="7">
        <f t="shared" si="37"/>
        <v>0.5390625</v>
      </c>
      <c r="J351" s="7">
        <f t="shared" si="35"/>
        <v>-0.31364008927668197</v>
      </c>
      <c r="K351" s="7">
        <f t="shared" si="36"/>
        <v>1.8418818017380807</v>
      </c>
      <c r="L351" s="7">
        <f>(Objekte!$L$9-Bilddaten!$K351)/(Objekte!$J$9-Bilddaten!$J351)</f>
        <v>-0.6320599020480866</v>
      </c>
      <c r="M351" s="7">
        <f t="shared" si="39"/>
        <v>1.6436424776315079</v>
      </c>
      <c r="N351" s="7">
        <f>($M351-Objekte!$I$47)/(Objekte!$H$47-Bilddaten!$L351)</f>
        <v>1.3489978150696564</v>
      </c>
      <c r="O351" s="7">
        <f t="shared" si="40"/>
        <v>0.79099505077549803</v>
      </c>
      <c r="P351" s="7">
        <f t="shared" si="41"/>
        <v>0.66909095211732028</v>
      </c>
      <c r="Q351" s="5">
        <f t="shared" si="38"/>
        <v>0.66909095211732028</v>
      </c>
    </row>
    <row r="352" spans="8:17" x14ac:dyDescent="0.2">
      <c r="H352" s="2">
        <v>346</v>
      </c>
      <c r="I352" s="7">
        <f t="shared" si="37"/>
        <v>0.54062500000000002</v>
      </c>
      <c r="J352" s="7">
        <f t="shared" si="35"/>
        <v>-0.31347875281106719</v>
      </c>
      <c r="K352" s="7">
        <f t="shared" si="36"/>
        <v>1.8420665808218486</v>
      </c>
      <c r="L352" s="7">
        <f>(Objekte!$L$9-Bilddaten!$K352)/(Objekte!$J$9-Bilddaten!$J352)</f>
        <v>-0.62846709586485083</v>
      </c>
      <c r="M352" s="7">
        <f t="shared" si="39"/>
        <v>1.6450554994273419</v>
      </c>
      <c r="N352" s="7">
        <f>($M352-Objekte!$I$47)/(Objekte!$H$47-Bilddaten!$L352)</f>
        <v>1.3553052254188431</v>
      </c>
      <c r="O352" s="7">
        <f t="shared" si="40"/>
        <v>0.79329076039790447</v>
      </c>
      <c r="P352" s="7">
        <f t="shared" si="41"/>
        <v>0.67122058954889718</v>
      </c>
      <c r="Q352" s="5">
        <f t="shared" si="38"/>
        <v>0.67122058954889718</v>
      </c>
    </row>
    <row r="353" spans="8:17" x14ac:dyDescent="0.2">
      <c r="H353" s="2">
        <v>347</v>
      </c>
      <c r="I353" s="7">
        <f t="shared" si="37"/>
        <v>0.54218750000000004</v>
      </c>
      <c r="J353" s="7">
        <f t="shared" si="35"/>
        <v>-0.3133174163454524</v>
      </c>
      <c r="K353" s="7">
        <f t="shared" si="36"/>
        <v>1.8422513599056165</v>
      </c>
      <c r="L353" s="7">
        <f>(Objekte!$L$9-Bilddaten!$K353)/(Objekte!$J$9-Bilddaten!$J353)</f>
        <v>-0.62488878556003646</v>
      </c>
      <c r="M353" s="7">
        <f t="shared" si="39"/>
        <v>1.6464628201106986</v>
      </c>
      <c r="N353" s="7">
        <f>($M353-Objekte!$I$47)/(Objekte!$H$47-Bilddaten!$L353)</f>
        <v>1.3616327435100886</v>
      </c>
      <c r="O353" s="7">
        <f t="shared" si="40"/>
        <v>0.79559378863989871</v>
      </c>
      <c r="P353" s="7">
        <f t="shared" si="41"/>
        <v>0.67336041076426023</v>
      </c>
      <c r="Q353" s="5">
        <f t="shared" si="38"/>
        <v>0.67336041076426023</v>
      </c>
    </row>
    <row r="354" spans="8:17" x14ac:dyDescent="0.2">
      <c r="H354" s="2">
        <v>348</v>
      </c>
      <c r="I354" s="7">
        <f t="shared" si="37"/>
        <v>0.54374999999999996</v>
      </c>
      <c r="J354" s="7">
        <f t="shared" si="35"/>
        <v>-0.31315607987983762</v>
      </c>
      <c r="K354" s="7">
        <f t="shared" si="36"/>
        <v>1.8424361389893844</v>
      </c>
      <c r="L354" s="7">
        <f>(Objekte!$L$9-Bilddaten!$K354)/(Objekte!$J$9-Bilddaten!$J354)</f>
        <v>-0.62132488358058824</v>
      </c>
      <c r="M354" s="7">
        <f t="shared" si="39"/>
        <v>1.6478644741154909</v>
      </c>
      <c r="N354" s="7">
        <f>($M354-Objekte!$I$47)/(Objekte!$H$47-Bilddaten!$L354)</f>
        <v>1.3679804656507781</v>
      </c>
      <c r="O354" s="7">
        <f t="shared" si="40"/>
        <v>0.79790417055450225</v>
      </c>
      <c r="P354" s="7">
        <f t="shared" si="41"/>
        <v>0.67551048079750531</v>
      </c>
      <c r="Q354" s="5">
        <f t="shared" si="38"/>
        <v>0.67551048079750531</v>
      </c>
    </row>
    <row r="355" spans="8:17" x14ac:dyDescent="0.2">
      <c r="H355" s="2">
        <v>349</v>
      </c>
      <c r="I355" s="7">
        <f t="shared" si="37"/>
        <v>0.54531249999999998</v>
      </c>
      <c r="J355" s="7">
        <f t="shared" si="35"/>
        <v>-0.3129947434142229</v>
      </c>
      <c r="K355" s="7">
        <f t="shared" si="36"/>
        <v>1.8426209180731523</v>
      </c>
      <c r="L355" s="7">
        <f>(Objekte!$L$9-Bilddaten!$K355)/(Objekte!$J$9-Bilddaten!$J355)</f>
        <v>-0.61777530307711248</v>
      </c>
      <c r="M355" s="7">
        <f t="shared" si="39"/>
        <v>1.6492604955988877</v>
      </c>
      <c r="N355" s="7">
        <f>($M355-Objekte!$I$47)/(Objekte!$H$47-Bilddaten!$L355)</f>
        <v>1.3743484887643074</v>
      </c>
      <c r="O355" s="7">
        <f t="shared" si="40"/>
        <v>0.8002219414189462</v>
      </c>
      <c r="P355" s="7">
        <f t="shared" si="41"/>
        <v>0.67767086520307152</v>
      </c>
      <c r="Q355" s="5">
        <f t="shared" si="38"/>
        <v>0.67767086520307152</v>
      </c>
    </row>
    <row r="356" spans="8:17" x14ac:dyDescent="0.2">
      <c r="H356" s="2">
        <v>350</v>
      </c>
      <c r="I356" s="7">
        <f t="shared" si="37"/>
        <v>0.546875</v>
      </c>
      <c r="J356" s="7">
        <f t="shared" si="35"/>
        <v>-0.31283340694860812</v>
      </c>
      <c r="K356" s="7">
        <f t="shared" si="36"/>
        <v>1.8428056971569204</v>
      </c>
      <c r="L356" s="7">
        <f>(Objekte!$L$9-Bilddaten!$K356)/(Objekte!$J$9-Bilddaten!$J356)</f>
        <v>-0.61423995789681696</v>
      </c>
      <c r="M356" s="7">
        <f t="shared" si="39"/>
        <v>1.6506509184440896</v>
      </c>
      <c r="N356" s="7">
        <f>($M356-Objekte!$I$47)/(Objekte!$H$47-Bilddaten!$L356)</f>
        <v>1.3807369103950236</v>
      </c>
      <c r="O356" s="7">
        <f t="shared" si="40"/>
        <v>0.80254713673646927</v>
      </c>
      <c r="P356" s="7">
        <f t="shared" si="41"/>
        <v>0.67984163006124854</v>
      </c>
      <c r="Q356" s="5">
        <f t="shared" si="38"/>
        <v>0.67984163006124854</v>
      </c>
    </row>
    <row r="357" spans="8:17" x14ac:dyDescent="0.2">
      <c r="H357" s="2">
        <v>351</v>
      </c>
      <c r="I357" s="7">
        <f t="shared" si="37"/>
        <v>0.54843750000000002</v>
      </c>
      <c r="J357" s="7">
        <f t="shared" si="35"/>
        <v>-0.31267207048299334</v>
      </c>
      <c r="K357" s="7">
        <f t="shared" si="36"/>
        <v>1.8429904762406883</v>
      </c>
      <c r="L357" s="7">
        <f>(Objekte!$L$9-Bilddaten!$K357)/(Objekte!$J$9-Bilddaten!$J357)</f>
        <v>-0.61071876257655466</v>
      </c>
      <c r="M357" s="7">
        <f t="shared" si="39"/>
        <v>1.6520357762630653</v>
      </c>
      <c r="N357" s="7">
        <f>($M357-Objekte!$I$47)/(Objekte!$H$47-Bilddaten!$L357)</f>
        <v>1.387145828713181</v>
      </c>
      <c r="O357" s="7">
        <f t="shared" si="40"/>
        <v>0.80487979223812189</v>
      </c>
      <c r="P357" s="7">
        <f t="shared" si="41"/>
        <v>0.68202284197968654</v>
      </c>
      <c r="Q357" s="5">
        <f t="shared" si="38"/>
        <v>0.68202284197968654</v>
      </c>
    </row>
    <row r="358" spans="8:17" x14ac:dyDescent="0.2">
      <c r="H358" s="2">
        <v>352</v>
      </c>
      <c r="I358" s="7">
        <f t="shared" si="37"/>
        <v>0.55000000000000004</v>
      </c>
      <c r="J358" s="7">
        <f t="shared" si="35"/>
        <v>-0.31251073401737856</v>
      </c>
      <c r="K358" s="7">
        <f t="shared" si="36"/>
        <v>1.8431752553244563</v>
      </c>
      <c r="L358" s="7">
        <f>(Objekte!$L$9-Bilddaten!$K358)/(Objekte!$J$9-Bilddaten!$J358)</f>
        <v>-0.6072116323359189</v>
      </c>
      <c r="M358" s="7">
        <f t="shared" si="39"/>
        <v>1.6534151023992676</v>
      </c>
      <c r="N358" s="7">
        <f>($M358-Objekte!$I$47)/(Objekte!$H$47-Bilddaten!$L358)</f>
        <v>1.3935753425200035</v>
      </c>
      <c r="O358" s="7">
        <f t="shared" si="40"/>
        <v>0.80721994388460894</v>
      </c>
      <c r="P358" s="7">
        <f t="shared" si="41"/>
        <v>0.68421456810474601</v>
      </c>
      <c r="Q358" s="5">
        <f t="shared" si="38"/>
        <v>0.68421456810474601</v>
      </c>
    </row>
    <row r="359" spans="8:17" x14ac:dyDescent="0.2">
      <c r="H359" s="2">
        <v>353</v>
      </c>
      <c r="I359" s="7">
        <f t="shared" si="37"/>
        <v>0.55156249999999996</v>
      </c>
      <c r="J359" s="7">
        <f t="shared" si="35"/>
        <v>-0.31234939755176383</v>
      </c>
      <c r="K359" s="7">
        <f t="shared" si="36"/>
        <v>1.8433600344082242</v>
      </c>
      <c r="L359" s="7">
        <f>(Objekte!$L$9-Bilddaten!$K359)/(Objekte!$J$9-Bilddaten!$J359)</f>
        <v>-0.6037184830704504</v>
      </c>
      <c r="M359" s="7">
        <f t="shared" si="39"/>
        <v>1.6547889299303042</v>
      </c>
      <c r="N359" s="7">
        <f>($M359-Objekte!$I$47)/(Objekte!$H$47-Bilddaten!$L359)</f>
        <v>1.40002555125274</v>
      </c>
      <c r="O359" s="7">
        <f t="shared" si="40"/>
        <v>0.80956762786812897</v>
      </c>
      <c r="P359" s="7">
        <f t="shared" si="41"/>
        <v>0.68641687612082092</v>
      </c>
      <c r="Q359" s="5">
        <f t="shared" si="38"/>
        <v>0.68641687612082092</v>
      </c>
    </row>
    <row r="360" spans="8:17" x14ac:dyDescent="0.2">
      <c r="H360" s="2">
        <v>354</v>
      </c>
      <c r="I360" s="7">
        <f t="shared" si="37"/>
        <v>0.55312499999999998</v>
      </c>
      <c r="J360" s="7">
        <f t="shared" si="35"/>
        <v>-0.31218806108614905</v>
      </c>
      <c r="K360" s="7">
        <f t="shared" si="36"/>
        <v>1.8435448134919923</v>
      </c>
      <c r="L360" s="7">
        <f>(Objekte!$L$9-Bilddaten!$K360)/(Objekte!$J$9-Bilddaten!$J360)</f>
        <v>-0.60023923134490753</v>
      </c>
      <c r="M360" s="7">
        <f t="shared" si="39"/>
        <v>1.6561572916705851</v>
      </c>
      <c r="N360" s="7">
        <f>($M360-Objekte!$I$47)/(Objekte!$H$47-Bilddaten!$L360)</f>
        <v>1.4064965549898032</v>
      </c>
      <c r="O360" s="7">
        <f t="shared" si="40"/>
        <v>0.81192288061424522</v>
      </c>
      <c r="P360" s="7">
        <f t="shared" si="41"/>
        <v>0.68862983425911994</v>
      </c>
      <c r="Q360" s="5">
        <f t="shared" si="38"/>
        <v>0.68862983425911994</v>
      </c>
    </row>
    <row r="361" spans="8:17" x14ac:dyDescent="0.2">
      <c r="H361" s="2">
        <v>355</v>
      </c>
      <c r="I361" s="7">
        <f t="shared" si="37"/>
        <v>0.5546875</v>
      </c>
      <c r="J361" s="7">
        <f t="shared" si="35"/>
        <v>-0.31202672462053427</v>
      </c>
      <c r="K361" s="7">
        <f t="shared" si="36"/>
        <v>1.8437295925757602</v>
      </c>
      <c r="L361" s="7">
        <f>(Objekte!$L$9-Bilddaten!$K361)/(Objekte!$J$9-Bilddaten!$J361)</f>
        <v>-0.59677379438663625</v>
      </c>
      <c r="M361" s="7">
        <f t="shared" si="39"/>
        <v>1.6575202201739299</v>
      </c>
      <c r="N361" s="7">
        <f>($M361-Objekte!$I$47)/(Objekte!$H$47-Bilddaten!$L361)</f>
        <v>1.4129884544559213</v>
      </c>
      <c r="O361" s="7">
        <f t="shared" si="40"/>
        <v>0.81428573878376098</v>
      </c>
      <c r="P361" s="7">
        <f t="shared" si="41"/>
        <v>0.69085351129911221</v>
      </c>
      <c r="Q361" s="5">
        <f t="shared" si="38"/>
        <v>0.69085351129911221</v>
      </c>
    </row>
    <row r="362" spans="8:17" x14ac:dyDescent="0.2">
      <c r="H362" s="2">
        <v>356</v>
      </c>
      <c r="I362" s="7">
        <f t="shared" si="37"/>
        <v>0.55625000000000002</v>
      </c>
      <c r="J362" s="7">
        <f t="shared" si="35"/>
        <v>-0.31186538815491949</v>
      </c>
      <c r="K362" s="7">
        <f t="shared" si="36"/>
        <v>1.8439143716595281</v>
      </c>
      <c r="L362" s="7">
        <f>(Objekte!$L$9-Bilddaten!$K362)/(Objekte!$J$9-Bilddaten!$J362)</f>
        <v>-0.59332209007898828</v>
      </c>
      <c r="M362" s="7">
        <f t="shared" si="39"/>
        <v>1.6588777477361563</v>
      </c>
      <c r="N362" s="7">
        <f>($M362-Objekte!$I$47)/(Objekte!$H$47-Bilddaten!$L362)</f>
        <v>1.4195013510273979</v>
      </c>
      <c r="O362" s="7">
        <f t="shared" si="40"/>
        <v>0.81665623927463293</v>
      </c>
      <c r="P362" s="7">
        <f t="shared" si="41"/>
        <v>0.69308797658000809</v>
      </c>
      <c r="Q362" s="5">
        <f t="shared" si="38"/>
        <v>0.69308797658000809</v>
      </c>
    </row>
    <row r="363" spans="8:17" x14ac:dyDescent="0.2">
      <c r="H363" s="2">
        <v>357</v>
      </c>
      <c r="I363" s="7">
        <f t="shared" si="37"/>
        <v>0.55781250000000004</v>
      </c>
      <c r="J363" s="7">
        <f t="shared" si="35"/>
        <v>-0.31170405168930471</v>
      </c>
      <c r="K363" s="7">
        <f t="shared" si="36"/>
        <v>1.844099150743296</v>
      </c>
      <c r="L363" s="7">
        <f>(Objekte!$L$9-Bilddaten!$K363)/(Objekte!$J$9-Bilddaten!$J363)</f>
        <v>-0.58988403695484615</v>
      </c>
      <c r="M363" s="7">
        <f t="shared" si="39"/>
        <v>1.6602299063976269</v>
      </c>
      <c r="N363" s="7">
        <f>($M363-Objekte!$I$47)/(Objekte!$H$47-Bilddaten!$L363)</f>
        <v>1.4260353467373674</v>
      </c>
      <c r="O363" s="7">
        <f t="shared" si="40"/>
        <v>0.81903441922388487</v>
      </c>
      <c r="P363" s="7">
        <f t="shared" si="41"/>
        <v>0.69533330000024873</v>
      </c>
      <c r="Q363" s="5">
        <f t="shared" si="38"/>
        <v>0.69533330000024873</v>
      </c>
    </row>
    <row r="364" spans="8:17" x14ac:dyDescent="0.2">
      <c r="H364" s="2">
        <v>358</v>
      </c>
      <c r="I364" s="7">
        <f t="shared" si="37"/>
        <v>0.55937499999999996</v>
      </c>
      <c r="J364" s="7">
        <f t="shared" si="35"/>
        <v>-0.31154271522368998</v>
      </c>
      <c r="K364" s="7">
        <f t="shared" si="36"/>
        <v>1.8442839298270641</v>
      </c>
      <c r="L364" s="7">
        <f>(Objekte!$L$9-Bilddaten!$K364)/(Objekte!$J$9-Bilddaten!$J364)</f>
        <v>-0.58645955419020845</v>
      </c>
      <c r="M364" s="7">
        <f t="shared" si="39"/>
        <v>1.6615767279457718</v>
      </c>
      <c r="N364" s="7">
        <f>($M364-Objekte!$I$47)/(Objekte!$H$47-Bilddaten!$L364)</f>
        <v>1.4325905442811331</v>
      </c>
      <c r="O364" s="7">
        <f t="shared" si="40"/>
        <v>0.82142031600955046</v>
      </c>
      <c r="P364" s="7">
        <f t="shared" si="41"/>
        <v>0.69758955202640949</v>
      </c>
      <c r="Q364" s="5">
        <f t="shared" si="38"/>
        <v>0.69758955202640949</v>
      </c>
    </row>
    <row r="365" spans="8:17" x14ac:dyDescent="0.2">
      <c r="H365" s="2">
        <v>359</v>
      </c>
      <c r="I365" s="7">
        <f t="shared" si="37"/>
        <v>0.56093749999999998</v>
      </c>
      <c r="J365" s="7">
        <f t="shared" si="35"/>
        <v>-0.3113813787580752</v>
      </c>
      <c r="K365" s="7">
        <f t="shared" si="36"/>
        <v>1.844468708910832</v>
      </c>
      <c r="L365" s="7">
        <f>(Objekte!$L$9-Bilddaten!$K365)/(Objekte!$J$9-Bilddaten!$J365)</f>
        <v>-0.58304856159786622</v>
      </c>
      <c r="M365" s="7">
        <f t="shared" si="39"/>
        <v>1.6629182439175758</v>
      </c>
      <c r="N365" s="7">
        <f>($M365-Objekte!$I$47)/(Objekte!$H$47-Bilddaten!$L365)</f>
        <v>1.439167047021529</v>
      </c>
      <c r="O365" s="7">
        <f t="shared" si="40"/>
        <v>0.82381396725262468</v>
      </c>
      <c r="P365" s="7">
        <f t="shared" si="41"/>
        <v>0.69985680369562386</v>
      </c>
      <c r="Q365" s="5">
        <f t="shared" si="38"/>
        <v>0.69985680369562386</v>
      </c>
    </row>
    <row r="366" spans="8:17" x14ac:dyDescent="0.2">
      <c r="H366" s="2">
        <v>360</v>
      </c>
      <c r="I366" s="7">
        <f t="shared" si="37"/>
        <v>0.5625</v>
      </c>
      <c r="J366" s="7">
        <f t="shared" si="35"/>
        <v>-0.31122004229246042</v>
      </c>
      <c r="K366" s="7">
        <f t="shared" si="36"/>
        <v>1.8446534879945999</v>
      </c>
      <c r="L366" s="7">
        <f>(Objekte!$L$9-Bilddaten!$K366)/(Objekte!$J$9-Bilddaten!$J366)</f>
        <v>-0.57965097962112933</v>
      </c>
      <c r="M366" s="7">
        <f t="shared" si="39"/>
        <v>1.664254485602046</v>
      </c>
      <c r="N366" s="7">
        <f>($M366-Objekte!$I$47)/(Objekte!$H$47-Bilddaten!$L366)</f>
        <v>1.4457649589943808</v>
      </c>
      <c r="O366" s="7">
        <f t="shared" si="40"/>
        <v>0.82621541081905125</v>
      </c>
      <c r="P366" s="7">
        <f t="shared" si="41"/>
        <v>0.70213512662616162</v>
      </c>
      <c r="Q366" s="5">
        <f t="shared" si="38"/>
        <v>0.70213512662616162</v>
      </c>
    </row>
    <row r="367" spans="8:17" x14ac:dyDescent="0.2">
      <c r="H367" s="2">
        <v>361</v>
      </c>
      <c r="I367" s="7">
        <f t="shared" si="37"/>
        <v>0.56406250000000002</v>
      </c>
      <c r="J367" s="7">
        <f t="shared" si="35"/>
        <v>-0.31105870582684564</v>
      </c>
      <c r="K367" s="7">
        <f t="shared" si="36"/>
        <v>1.8448382670783678</v>
      </c>
      <c r="L367" s="7">
        <f>(Objekte!$L$9-Bilddaten!$K367)/(Objekte!$J$9-Bilddaten!$J367)</f>
        <v>-0.57626672932765077</v>
      </c>
      <c r="M367" s="7">
        <f t="shared" si="39"/>
        <v>1.6655854840426396</v>
      </c>
      <c r="N367" s="7">
        <f>($M367-Objekte!$I$47)/(Objekte!$H$47-Bilddaten!$L367)</f>
        <v>1.4523843849139726</v>
      </c>
      <c r="O367" s="7">
        <f t="shared" si="40"/>
        <v>0.82862468482171281</v>
      </c>
      <c r="P367" s="7">
        <f t="shared" si="41"/>
        <v>0.7044245930180455</v>
      </c>
      <c r="Q367" s="5">
        <f t="shared" si="38"/>
        <v>0.7044245930180455</v>
      </c>
    </row>
    <row r="368" spans="8:17" x14ac:dyDescent="0.2">
      <c r="H368" s="2">
        <v>362</v>
      </c>
      <c r="I368" s="7">
        <f t="shared" si="37"/>
        <v>0.56562500000000004</v>
      </c>
      <c r="J368" s="7">
        <f t="shared" si="35"/>
        <v>-0.31089736936123086</v>
      </c>
      <c r="K368" s="7">
        <f t="shared" si="36"/>
        <v>1.845023046162136</v>
      </c>
      <c r="L368" s="7">
        <f>(Objekte!$L$9-Bilddaten!$K368)/(Objekte!$J$9-Bilddaten!$J368)</f>
        <v>-0.57289573240330915</v>
      </c>
      <c r="M368" s="7">
        <f t="shared" si="39"/>
        <v>1.6669112700396715</v>
      </c>
      <c r="N368" s="7">
        <f>($M368-Objekte!$I$47)/(Objekte!$H$47-Bilddaten!$L368)</f>
        <v>1.4590254301785974</v>
      </c>
      <c r="O368" s="7">
        <f t="shared" si="40"/>
        <v>0.83104182762245071</v>
      </c>
      <c r="P368" s="7">
        <f t="shared" si="41"/>
        <v>0.70672527566201426</v>
      </c>
      <c r="Q368" s="5">
        <f t="shared" si="38"/>
        <v>0.70672527566201426</v>
      </c>
    </row>
    <row r="369" spans="8:17" x14ac:dyDescent="0.2">
      <c r="H369" s="2">
        <v>363</v>
      </c>
      <c r="I369" s="7">
        <f t="shared" si="37"/>
        <v>0.56718749999999996</v>
      </c>
      <c r="J369" s="7">
        <f t="shared" si="35"/>
        <v>-0.31073603289561613</v>
      </c>
      <c r="K369" s="7">
        <f t="shared" si="36"/>
        <v>1.8452078252459039</v>
      </c>
      <c r="L369" s="7">
        <f>(Objekte!$L$9-Bilddaten!$K369)/(Objekte!$J$9-Bilddaten!$J369)</f>
        <v>-0.56953791114617891</v>
      </c>
      <c r="M369" s="7">
        <f t="shared" si="39"/>
        <v>1.6682318741526843</v>
      </c>
      <c r="N369" s="7">
        <f>($M369-Objekte!$I$47)/(Objekte!$H$47-Bilddaten!$L369)</f>
        <v>1.4656882008761283</v>
      </c>
      <c r="O369" s="7">
        <f t="shared" si="40"/>
        <v>0.83346687783409312</v>
      </c>
      <c r="P369" s="7">
        <f t="shared" si="41"/>
        <v>0.70903724794162004</v>
      </c>
      <c r="Q369" s="5">
        <f t="shared" si="38"/>
        <v>0.70903724794162004</v>
      </c>
    </row>
    <row r="370" spans="8:17" x14ac:dyDescent="0.2">
      <c r="H370" s="2">
        <v>364</v>
      </c>
      <c r="I370" s="7">
        <f t="shared" si="37"/>
        <v>0.56874999999999998</v>
      </c>
      <c r="J370" s="7">
        <f t="shared" si="35"/>
        <v>-0.31057469643000135</v>
      </c>
      <c r="K370" s="7">
        <f t="shared" si="36"/>
        <v>1.8453926043296718</v>
      </c>
      <c r="L370" s="7">
        <f>(Objekte!$L$9-Bilddaten!$K370)/(Objekte!$J$9-Bilddaten!$J370)</f>
        <v>-0.56619318846054223</v>
      </c>
      <c r="M370" s="7">
        <f t="shared" si="39"/>
        <v>1.6695473267028043</v>
      </c>
      <c r="N370" s="7">
        <f>($M370-Objekte!$I$47)/(Objekte!$H$47-Bilddaten!$L370)</f>
        <v>1.4723728037897037</v>
      </c>
      <c r="O370" s="7">
        <f t="shared" si="40"/>
        <v>0.83589987432252355</v>
      </c>
      <c r="P370" s="7">
        <f t="shared" si="41"/>
        <v>0.71136058384546308</v>
      </c>
      <c r="Q370" s="5">
        <f t="shared" si="38"/>
        <v>0.71136058384546308</v>
      </c>
    </row>
    <row r="371" spans="8:17" x14ac:dyDescent="0.2">
      <c r="H371" s="2">
        <v>365</v>
      </c>
      <c r="I371" s="7">
        <f t="shared" si="37"/>
        <v>0.5703125</v>
      </c>
      <c r="J371" s="7">
        <f t="shared" si="35"/>
        <v>-0.31041335996438657</v>
      </c>
      <c r="K371" s="7">
        <f t="shared" si="36"/>
        <v>1.8455773834134397</v>
      </c>
      <c r="L371" s="7">
        <f>(Objekte!$L$9-Bilddaten!$K371)/(Objekte!$J$9-Bilddaten!$J371)</f>
        <v>-0.56286148785100176</v>
      </c>
      <c r="M371" s="7">
        <f t="shared" si="39"/>
        <v>1.6708576577750565</v>
      </c>
      <c r="N371" s="7">
        <f>($M371-Objekte!$I$47)/(Objekte!$H$47-Bilddaten!$L371)</f>
        <v>1.4790793464034049</v>
      </c>
      <c r="O371" s="7">
        <f t="shared" si="40"/>
        <v>0.83834085620874876</v>
      </c>
      <c r="P371" s="7">
        <f t="shared" si="41"/>
        <v>0.71369535796633488</v>
      </c>
      <c r="Q371" s="5">
        <f t="shared" si="38"/>
        <v>0.71369535796633488</v>
      </c>
    </row>
    <row r="372" spans="8:17" x14ac:dyDescent="0.2">
      <c r="H372" s="2">
        <v>366</v>
      </c>
      <c r="I372" s="7">
        <f t="shared" si="37"/>
        <v>0.57187500000000002</v>
      </c>
      <c r="J372" s="7">
        <f t="shared" si="35"/>
        <v>-0.31025202349877179</v>
      </c>
      <c r="K372" s="7">
        <f t="shared" si="36"/>
        <v>1.8457621624972078</v>
      </c>
      <c r="L372" s="7">
        <f>(Objekte!$L$9-Bilddaten!$K372)/(Objekte!$J$9-Bilddaten!$J372)</f>
        <v>-0.55954273341664207</v>
      </c>
      <c r="M372" s="7">
        <f t="shared" si="39"/>
        <v>1.6721628972206608</v>
      </c>
      <c r="N372" s="7">
        <f>($M372-Objekte!$I$47)/(Objekte!$H$47-Bilddaten!$L372)</f>
        <v>1.4858079369080317</v>
      </c>
      <c r="O372" s="7">
        <f t="shared" si="40"/>
        <v>0.84078986287099911</v>
      </c>
      <c r="P372" s="7">
        <f t="shared" si="41"/>
        <v>0.7160416455116333</v>
      </c>
      <c r="Q372" s="5">
        <f t="shared" si="38"/>
        <v>0.7160416455116333</v>
      </c>
    </row>
    <row r="373" spans="8:17" x14ac:dyDescent="0.2">
      <c r="H373" s="2">
        <v>367</v>
      </c>
      <c r="I373" s="7">
        <f t="shared" si="37"/>
        <v>0.57343750000000004</v>
      </c>
      <c r="J373" s="7">
        <f t="shared" si="35"/>
        <v>-0.31009068703315701</v>
      </c>
      <c r="K373" s="7">
        <f t="shared" si="36"/>
        <v>1.8459469415809757</v>
      </c>
      <c r="L373" s="7">
        <f>(Objekte!$L$9-Bilddaten!$K373)/(Objekte!$J$9-Bilddaten!$J373)</f>
        <v>-0.55623684984527655</v>
      </c>
      <c r="M373" s="7">
        <f t="shared" si="39"/>
        <v>1.6734630746592949</v>
      </c>
      <c r="N373" s="7">
        <f>($M373-Objekte!$I$47)/(Objekte!$H$47-Bilddaten!$L373)</f>
        <v>1.4925586842068976</v>
      </c>
      <c r="O373" s="7">
        <f t="shared" si="40"/>
        <v>0.84324693394683925</v>
      </c>
      <c r="P373" s="7">
        <f t="shared" si="41"/>
        <v>0.7183995223054922</v>
      </c>
      <c r="Q373" s="5">
        <f t="shared" si="38"/>
        <v>0.7183995223054922</v>
      </c>
    </row>
    <row r="374" spans="8:17" x14ac:dyDescent="0.2">
      <c r="H374" s="2">
        <v>368</v>
      </c>
      <c r="I374" s="7">
        <f t="shared" si="37"/>
        <v>0.57499999999999996</v>
      </c>
      <c r="J374" s="7">
        <f t="shared" si="35"/>
        <v>-0.30992935056754228</v>
      </c>
      <c r="K374" s="7">
        <f t="shared" si="36"/>
        <v>1.8461317206647436</v>
      </c>
      <c r="L374" s="7">
        <f>(Objekte!$L$9-Bilddaten!$K374)/(Objekte!$J$9-Bilddaten!$J374)</f>
        <v>-0.55294376240773524</v>
      </c>
      <c r="M374" s="7">
        <f t="shared" si="39"/>
        <v>1.6747582194813408</v>
      </c>
      <c r="N374" s="7">
        <f>($M374-Objekte!$I$47)/(Objekte!$H$47-Bilddaten!$L374)</f>
        <v>1.499331697921737</v>
      </c>
      <c r="O374" s="7">
        <f t="shared" si="40"/>
        <v>0.8457121093353176</v>
      </c>
      <c r="P374" s="7">
        <f t="shared" si="41"/>
        <v>0.72076906480066161</v>
      </c>
      <c r="Q374" s="5">
        <f t="shared" si="38"/>
        <v>0.72076906480066161</v>
      </c>
    </row>
    <row r="375" spans="8:17" x14ac:dyDescent="0.2">
      <c r="H375" s="2">
        <v>369</v>
      </c>
      <c r="I375" s="7">
        <f t="shared" si="37"/>
        <v>0.57656249999999998</v>
      </c>
      <c r="J375" s="7">
        <f t="shared" si="35"/>
        <v>-0.3097680141019275</v>
      </c>
      <c r="K375" s="7">
        <f t="shared" si="36"/>
        <v>1.8463164997485115</v>
      </c>
      <c r="L375" s="7">
        <f>(Objekte!$L$9-Bilddaten!$K375)/(Objekte!$J$9-Bilddaten!$J375)</f>
        <v>-0.54966339695224287</v>
      </c>
      <c r="M375" s="7">
        <f t="shared" si="39"/>
        <v>1.6760483608500958</v>
      </c>
      <c r="N375" s="7">
        <f>($M375-Objekte!$I$47)/(Objekte!$H$47-Bilddaten!$L375)</f>
        <v>1.5061270883986204</v>
      </c>
      <c r="O375" s="7">
        <f t="shared" si="40"/>
        <v>0.8481854291991191</v>
      </c>
      <c r="P375" s="7">
        <f t="shared" si="41"/>
        <v>0.723150350079376</v>
      </c>
      <c r="Q375" s="5">
        <f t="shared" si="38"/>
        <v>0.723150350079376</v>
      </c>
    </row>
    <row r="376" spans="8:17" x14ac:dyDescent="0.2">
      <c r="H376" s="2">
        <v>370</v>
      </c>
      <c r="I376" s="7">
        <f t="shared" si="37"/>
        <v>0.578125</v>
      </c>
      <c r="J376" s="7">
        <f t="shared" si="35"/>
        <v>-0.30960667763631272</v>
      </c>
      <c r="K376" s="7">
        <f t="shared" si="36"/>
        <v>1.8465012788322797</v>
      </c>
      <c r="L376" s="7">
        <f>(Objekte!$L$9-Bilddaten!$K376)/(Objekte!$J$9-Bilddaten!$J376)</f>
        <v>-0.54639567989884996</v>
      </c>
      <c r="M376" s="7">
        <f t="shared" si="39"/>
        <v>1.6773335277039625</v>
      </c>
      <c r="N376" s="7">
        <f>($M376-Objekte!$I$47)/(Objekte!$H$47-Bilddaten!$L376)</f>
        <v>1.512944966713953</v>
      </c>
      <c r="O376" s="7">
        <f t="shared" si="40"/>
        <v>0.85066693396674919</v>
      </c>
      <c r="P376" s="7">
        <f t="shared" si="41"/>
        <v>0.72554345586224211</v>
      </c>
      <c r="Q376" s="5">
        <f t="shared" si="38"/>
        <v>0.72554345586224211</v>
      </c>
    </row>
    <row r="377" spans="8:17" x14ac:dyDescent="0.2">
      <c r="H377" s="2">
        <v>371</v>
      </c>
      <c r="I377" s="7">
        <f t="shared" si="37"/>
        <v>0.57968750000000002</v>
      </c>
      <c r="J377" s="7">
        <f t="shared" si="35"/>
        <v>-0.30944534117069794</v>
      </c>
      <c r="K377" s="7">
        <f t="shared" si="36"/>
        <v>1.8466860579160476</v>
      </c>
      <c r="L377" s="7">
        <f>(Objekte!$L$9-Bilddaten!$K377)/(Objekte!$J$9-Bilddaten!$J377)</f>
        <v>-0.54314053823394071</v>
      </c>
      <c r="M377" s="7">
        <f t="shared" si="39"/>
        <v>1.6786137487586092</v>
      </c>
      <c r="N377" s="7">
        <f>($M377-Objekte!$I$47)/(Objekte!$H$47-Bilddaten!$L377)</f>
        <v>1.5197854446805081</v>
      </c>
      <c r="O377" s="7">
        <f t="shared" si="40"/>
        <v>0.85315666433472914</v>
      </c>
      <c r="P377" s="7">
        <f t="shared" si="41"/>
        <v>0.72794846051192708</v>
      </c>
      <c r="Q377" s="5">
        <f t="shared" si="38"/>
        <v>0.72794846051192708</v>
      </c>
    </row>
    <row r="378" spans="8:17" x14ac:dyDescent="0.2">
      <c r="H378" s="2">
        <v>372</v>
      </c>
      <c r="I378" s="7">
        <f t="shared" si="37"/>
        <v>0.58125000000000004</v>
      </c>
      <c r="J378" s="7">
        <f t="shared" si="35"/>
        <v>-0.30928400470508322</v>
      </c>
      <c r="K378" s="7">
        <f t="shared" si="36"/>
        <v>1.8468708369998155</v>
      </c>
      <c r="L378" s="7">
        <f>(Objekte!$L$9-Bilddaten!$K378)/(Objekte!$J$9-Bilddaten!$J378)</f>
        <v>-0.53989789950477929</v>
      </c>
      <c r="M378" s="7">
        <f t="shared" si="39"/>
        <v>1.6798890525091148</v>
      </c>
      <c r="N378" s="7">
        <f>($M378-Objekte!$I$47)/(Objekte!$H$47-Bilddaten!$L378)</f>
        <v>1.5266486348535719</v>
      </c>
      <c r="O378" s="7">
        <f t="shared" si="40"/>
        <v>0.85565466126983247</v>
      </c>
      <c r="P378" s="7">
        <f t="shared" si="41"/>
        <v>0.7303654430449541</v>
      </c>
      <c r="Q378" s="5">
        <f t="shared" si="38"/>
        <v>0.7303654430449541</v>
      </c>
    </row>
    <row r="379" spans="8:17" x14ac:dyDescent="0.2">
      <c r="H379" s="2">
        <v>373</v>
      </c>
      <c r="I379" s="7">
        <f t="shared" si="37"/>
        <v>0.58281249999999996</v>
      </c>
      <c r="J379" s="7">
        <f t="shared" si="35"/>
        <v>-0.30912266823946843</v>
      </c>
      <c r="K379" s="7">
        <f t="shared" si="36"/>
        <v>1.8470556160835834</v>
      </c>
      <c r="L379" s="7">
        <f>(Objekte!$L$9-Bilddaten!$K379)/(Objekte!$J$9-Bilddaten!$J379)</f>
        <v>-0.53666769181414398</v>
      </c>
      <c r="M379" s="7">
        <f t="shared" si="39"/>
        <v>1.6811594672320784</v>
      </c>
      <c r="N379" s="7">
        <f>($M379-Objekte!$I$47)/(Objekte!$H$47-Bilddaten!$L379)</f>
        <v>1.5335346505370955</v>
      </c>
      <c r="O379" s="7">
        <f t="shared" si="40"/>
        <v>0.85816096601132552</v>
      </c>
      <c r="P379" s="7">
        <f t="shared" si="41"/>
        <v>0.73279448313263584</v>
      </c>
      <c r="Q379" s="5">
        <f t="shared" si="38"/>
        <v>0.73279448313263584</v>
      </c>
    </row>
    <row r="380" spans="8:17" x14ac:dyDescent="0.2">
      <c r="H380" s="2">
        <v>374</v>
      </c>
      <c r="I380" s="7">
        <f t="shared" si="37"/>
        <v>0.58437499999999998</v>
      </c>
      <c r="J380" s="7">
        <f t="shared" si="35"/>
        <v>-0.30896133177385365</v>
      </c>
      <c r="K380" s="7">
        <f t="shared" si="36"/>
        <v>1.8472403951673515</v>
      </c>
      <c r="L380" s="7">
        <f>(Objekte!$L$9-Bilddaten!$K380)/(Objekte!$J$9-Bilddaten!$J380)</f>
        <v>-0.53344984381500948</v>
      </c>
      <c r="M380" s="7">
        <f t="shared" si="39"/>
        <v>1.6824250209877119</v>
      </c>
      <c r="N380" s="7">
        <f>($M380-Objekte!$I$47)/(Objekte!$H$47-Bilddaten!$L380)</f>
        <v>1.5404436057899404</v>
      </c>
      <c r="O380" s="7">
        <f t="shared" si="40"/>
        <v>0.86067562007323806</v>
      </c>
      <c r="P380" s="7">
        <f t="shared" si="41"/>
        <v>0.73523566111082506</v>
      </c>
      <c r="Q380" s="5">
        <f t="shared" si="38"/>
        <v>0.73523566111082506</v>
      </c>
    </row>
    <row r="381" spans="8:17" x14ac:dyDescent="0.2">
      <c r="H381" s="2">
        <v>375</v>
      </c>
      <c r="I381" s="7">
        <f t="shared" si="37"/>
        <v>0.5859375</v>
      </c>
      <c r="J381" s="7">
        <f t="shared" si="35"/>
        <v>-0.30879999530823887</v>
      </c>
      <c r="K381" s="7">
        <f t="shared" si="36"/>
        <v>1.8474251742511194</v>
      </c>
      <c r="L381" s="7">
        <f>(Objekte!$L$9-Bilddaten!$K381)/(Objekte!$J$9-Bilddaten!$J381)</f>
        <v>-0.53024428470530371</v>
      </c>
      <c r="M381" s="7">
        <f t="shared" si="39"/>
        <v>1.6836857416219011</v>
      </c>
      <c r="N381" s="7">
        <f>($M381-Objekte!$I$47)/(Objekte!$H$47-Bilddaten!$L381)</f>
        <v>1.5473756154321532</v>
      </c>
      <c r="O381" s="7">
        <f t="shared" si="40"/>
        <v>0.8631986652466499</v>
      </c>
      <c r="P381" s="7">
        <f t="shared" si="41"/>
        <v>0.73768905798315354</v>
      </c>
      <c r="Q381" s="5">
        <f t="shared" si="38"/>
        <v>0.73768905798315354</v>
      </c>
    </row>
    <row r="382" spans="8:17" x14ac:dyDescent="0.2">
      <c r="H382" s="2">
        <v>376</v>
      </c>
      <c r="I382" s="7">
        <f t="shared" si="37"/>
        <v>0.58750000000000002</v>
      </c>
      <c r="J382" s="7">
        <f t="shared" si="35"/>
        <v>-0.30863865884262409</v>
      </c>
      <c r="K382" s="7">
        <f t="shared" si="36"/>
        <v>1.8476099533348873</v>
      </c>
      <c r="L382" s="7">
        <f>(Objekte!$L$9-Bilddaten!$K382)/(Objekte!$J$9-Bilddaten!$J382)</f>
        <v>-0.52705094422269894</v>
      </c>
      <c r="M382" s="7">
        <f t="shared" si="39"/>
        <v>1.6849416567682549</v>
      </c>
      <c r="N382" s="7">
        <f>($M382-Objekte!$I$47)/(Objekte!$H$47-Bilddaten!$L382)</f>
        <v>1.5543307950513614</v>
      </c>
      <c r="O382" s="7">
        <f t="shared" si="40"/>
        <v>0.8657301436020165</v>
      </c>
      <c r="P382" s="7">
        <f t="shared" si="41"/>
        <v>0.74015475543388198</v>
      </c>
      <c r="Q382" s="5">
        <f t="shared" si="38"/>
        <v>0.74015475543388198</v>
      </c>
    </row>
    <row r="383" spans="8:17" x14ac:dyDescent="0.2">
      <c r="H383" s="2">
        <v>377</v>
      </c>
      <c r="I383" s="7">
        <f t="shared" si="37"/>
        <v>0.58906250000000004</v>
      </c>
      <c r="J383" s="7">
        <f t="shared" si="35"/>
        <v>-0.30847732237700937</v>
      </c>
      <c r="K383" s="7">
        <f t="shared" si="36"/>
        <v>1.8477947324186552</v>
      </c>
      <c r="L383" s="7">
        <f>(Objekte!$L$9-Bilddaten!$K383)/(Objekte!$J$9-Bilddaten!$J383)</f>
        <v>-0.52386975263948921</v>
      </c>
      <c r="M383" s="7">
        <f t="shared" si="39"/>
        <v>1.6861927938501193</v>
      </c>
      <c r="N383" s="7">
        <f>($M383-Objekte!$I$47)/(Objekte!$H$47-Bilddaten!$L383)</f>
        <v>1.5613092610091732</v>
      </c>
      <c r="O383" s="7">
        <f t="shared" si="40"/>
        <v>0.86827009749150008</v>
      </c>
      <c r="P383" s="7">
        <f t="shared" si="41"/>
        <v>0.74263283582831974</v>
      </c>
      <c r="Q383" s="5">
        <f t="shared" si="38"/>
        <v>0.74263283582831974</v>
      </c>
    </row>
    <row r="384" spans="8:17" x14ac:dyDescent="0.2">
      <c r="H384" s="2">
        <v>378</v>
      </c>
      <c r="I384" s="7">
        <f t="shared" si="37"/>
        <v>0.59062499999999996</v>
      </c>
      <c r="J384" s="7">
        <f t="shared" si="35"/>
        <v>-0.30831598591139459</v>
      </c>
      <c r="K384" s="7">
        <f t="shared" si="36"/>
        <v>1.8479795115024231</v>
      </c>
      <c r="L384" s="7">
        <f>(Objekte!$L$9-Bilddaten!$K384)/(Objekte!$J$9-Bilddaten!$J384)</f>
        <v>-0.52070064075751132</v>
      </c>
      <c r="M384" s="7">
        <f t="shared" si="39"/>
        <v>1.6874391800825761</v>
      </c>
      <c r="N384" s="7">
        <f>($M384-Objekte!$I$47)/(Objekte!$H$47-Bilddaten!$L384)</f>
        <v>1.5683111304476771</v>
      </c>
      <c r="O384" s="7">
        <f t="shared" si="40"/>
        <v>0.87081856955133374</v>
      </c>
      <c r="P384" s="7">
        <f t="shared" si="41"/>
        <v>0.74512338222342522</v>
      </c>
      <c r="Q384" s="5">
        <f t="shared" si="38"/>
        <v>0.74512338222342522</v>
      </c>
    </row>
    <row r="385" spans="8:17" x14ac:dyDescent="0.2">
      <c r="H385" s="2">
        <v>379</v>
      </c>
      <c r="I385" s="7">
        <f t="shared" si="37"/>
        <v>0.59218749999999998</v>
      </c>
      <c r="J385" s="7">
        <f t="shared" si="35"/>
        <v>-0.3081546494457798</v>
      </c>
      <c r="K385" s="7">
        <f t="shared" si="36"/>
        <v>1.8481642905861912</v>
      </c>
      <c r="L385" s="7">
        <f>(Objekte!$L$9-Bilddaten!$K385)/(Objekte!$J$9-Bilddaten!$J385)</f>
        <v>-0.51754353990312663</v>
      </c>
      <c r="M385" s="7">
        <f t="shared" si="39"/>
        <v>1.6886808424744153</v>
      </c>
      <c r="N385" s="7">
        <f>($M385-Objekte!$I$47)/(Objekte!$H$47-Bilddaten!$L385)</f>
        <v>1.5753365212959964</v>
      </c>
      <c r="O385" s="7">
        <f t="shared" si="40"/>
        <v>0.87337560270420811</v>
      </c>
      <c r="P385" s="7">
        <f t="shared" si="41"/>
        <v>0.74762647837370988</v>
      </c>
      <c r="Q385" s="5">
        <f t="shared" si="38"/>
        <v>0.74762647837370988</v>
      </c>
    </row>
    <row r="386" spans="8:17" x14ac:dyDescent="0.2">
      <c r="H386" s="2">
        <v>380</v>
      </c>
      <c r="I386" s="7">
        <f t="shared" si="37"/>
        <v>0.59375</v>
      </c>
      <c r="J386" s="7">
        <f t="shared" si="35"/>
        <v>-0.30799331298016508</v>
      </c>
      <c r="K386" s="7">
        <f t="shared" si="36"/>
        <v>1.8483490696699592</v>
      </c>
      <c r="L386" s="7">
        <f>(Objekte!$L$9-Bilddaten!$K386)/(Objekte!$J$9-Bilddaten!$J386)</f>
        <v>-0.51439838192226961</v>
      </c>
      <c r="M386" s="7">
        <f t="shared" si="39"/>
        <v>1.6899178078300832</v>
      </c>
      <c r="N386" s="7">
        <f>($M386-Objekte!$I$47)/(Objekte!$H$47-Bilddaten!$L386)</f>
        <v>1.5823855522768904</v>
      </c>
      <c r="O386" s="7">
        <f t="shared" si="40"/>
        <v>0.87594124016167374</v>
      </c>
      <c r="P386" s="7">
        <f t="shared" si="41"/>
        <v>0.75014220873613813</v>
      </c>
      <c r="Q386" s="5">
        <f t="shared" si="38"/>
        <v>0.75014220873613813</v>
      </c>
    </row>
    <row r="387" spans="8:17" x14ac:dyDescent="0.2">
      <c r="H387" s="2">
        <v>381</v>
      </c>
      <c r="I387" s="7">
        <f t="shared" si="37"/>
        <v>0.59531250000000002</v>
      </c>
      <c r="J387" s="7">
        <f t="shared" si="35"/>
        <v>-0.3078319765145503</v>
      </c>
      <c r="K387" s="7">
        <f t="shared" si="36"/>
        <v>1.8485338487537271</v>
      </c>
      <c r="L387" s="7">
        <f>(Objekte!$L$9-Bilddaten!$K387)/(Objekte!$J$9-Bilddaten!$J387)</f>
        <v>-0.51126509917552776</v>
      </c>
      <c r="M387" s="7">
        <f t="shared" si="39"/>
        <v>1.6911501027516167</v>
      </c>
      <c r="N387" s="7">
        <f>($M387-Objekte!$I$47)/(Objekte!$H$47-Bilddaten!$L387)</f>
        <v>1.5894583429134768</v>
      </c>
      <c r="O387" s="7">
        <f t="shared" si="40"/>
        <v>0.87851552542658795</v>
      </c>
      <c r="P387" s="7">
        <f t="shared" si="41"/>
        <v>0.75267065848310144</v>
      </c>
      <c r="Q387" s="5">
        <f t="shared" si="38"/>
        <v>0.75267065848310144</v>
      </c>
    </row>
    <row r="388" spans="8:17" x14ac:dyDescent="0.2">
      <c r="H388" s="2">
        <v>382</v>
      </c>
      <c r="I388" s="7">
        <f t="shared" si="37"/>
        <v>0.59687500000000004</v>
      </c>
      <c r="J388" s="7">
        <f t="shared" si="35"/>
        <v>-0.30767064004893552</v>
      </c>
      <c r="K388" s="7">
        <f t="shared" si="36"/>
        <v>1.8487186278374952</v>
      </c>
      <c r="L388" s="7">
        <f>(Objekte!$L$9-Bilddaten!$K388)/(Objekte!$J$9-Bilddaten!$J388)</f>
        <v>-0.50814362453330153</v>
      </c>
      <c r="M388" s="7">
        <f t="shared" si="39"/>
        <v>1.6923777536405482</v>
      </c>
      <c r="N388" s="7">
        <f>($M388-Objekte!$I$47)/(Objekte!$H$47-Bilddaten!$L388)</f>
        <v>1.5965550135359692</v>
      </c>
      <c r="O388" s="7">
        <f t="shared" si="40"/>
        <v>0.88109850229556652</v>
      </c>
      <c r="P388" s="7">
        <f t="shared" si="41"/>
        <v>0.75521191350392014</v>
      </c>
      <c r="Q388" s="5">
        <f t="shared" si="38"/>
        <v>0.75521191350392014</v>
      </c>
    </row>
    <row r="389" spans="8:17" x14ac:dyDescent="0.2">
      <c r="H389" s="2">
        <v>383</v>
      </c>
      <c r="I389" s="7">
        <f t="shared" si="37"/>
        <v>0.59843749999999996</v>
      </c>
      <c r="J389" s="7">
        <f t="shared" si="35"/>
        <v>-0.30750930358332074</v>
      </c>
      <c r="K389" s="7">
        <f t="shared" si="36"/>
        <v>1.8489034069212631</v>
      </c>
      <c r="L389" s="7">
        <f>(Objekte!$L$9-Bilddaten!$K389)/(Objekte!$J$9-Bilddaten!$J389)</f>
        <v>-0.50503389137101717</v>
      </c>
      <c r="M389" s="7">
        <f t="shared" si="39"/>
        <v>1.6936007866997871</v>
      </c>
      <c r="N389" s="7">
        <f>($M389-Objekte!$I$47)/(Objekte!$H$47-Bilddaten!$L389)</f>
        <v>1.603675685288483</v>
      </c>
      <c r="O389" s="7">
        <f t="shared" si="40"/>
        <v>0.88369021486146182</v>
      </c>
      <c r="P389" s="7">
        <f t="shared" si="41"/>
        <v>0.75776606041223749</v>
      </c>
      <c r="Q389" s="5">
        <f t="shared" si="38"/>
        <v>0.75776606041223749</v>
      </c>
    </row>
    <row r="390" spans="8:17" x14ac:dyDescent="0.2">
      <c r="H390" s="2">
        <v>384</v>
      </c>
      <c r="I390" s="7">
        <f t="shared" si="37"/>
        <v>0.6</v>
      </c>
      <c r="J390" s="7">
        <f t="shared" ref="J390:J453" si="42">$D$17+$D$22*$I390</f>
        <v>-0.30734796711770596</v>
      </c>
      <c r="K390" s="7">
        <f t="shared" ref="K390:K453" si="43">$E$17+$I390*$E$22</f>
        <v>1.849088186005031</v>
      </c>
      <c r="L390" s="7">
        <f>(Objekte!$L$9-Bilddaten!$K390)/(Objekte!$J$9-Bilddaten!$J390)</f>
        <v>-0.50193583356437155</v>
      </c>
      <c r="M390" s="7">
        <f t="shared" si="39"/>
        <v>1.6948192279354901</v>
      </c>
      <c r="N390" s="7">
        <f>($M390-Objekte!$I$47)/(Objekte!$H$47-Bilddaten!$L390)</f>
        <v>1.6108204801359645</v>
      </c>
      <c r="O390" s="7">
        <f t="shared" si="40"/>
        <v>0.88629070751588357</v>
      </c>
      <c r="P390" s="7">
        <f t="shared" si="41"/>
        <v>0.76033318655901527</v>
      </c>
      <c r="Q390" s="5">
        <f t="shared" si="38"/>
        <v>0.76033318655901527</v>
      </c>
    </row>
    <row r="391" spans="8:17" x14ac:dyDescent="0.2">
      <c r="H391" s="2">
        <v>385</v>
      </c>
      <c r="I391" s="7">
        <f t="shared" ref="I391:I454" si="44">$H391/$B$3</f>
        <v>0.6015625</v>
      </c>
      <c r="J391" s="7">
        <f t="shared" si="42"/>
        <v>-0.30718663065209123</v>
      </c>
      <c r="K391" s="7">
        <f t="shared" si="43"/>
        <v>1.8492729650887989</v>
      </c>
      <c r="L391" s="7">
        <f>(Objekte!$L$9-Bilddaten!$K391)/(Objekte!$J$9-Bilddaten!$J391)</f>
        <v>-0.49884938548465507</v>
      </c>
      <c r="M391" s="7">
        <f t="shared" si="39"/>
        <v>1.6960331031589015</v>
      </c>
      <c r="N391" s="7">
        <f>($M391-Objekte!$I$47)/(Objekte!$H$47-Bilddaten!$L391)</f>
        <v>1.6179895208711312</v>
      </c>
      <c r="O391" s="7">
        <f t="shared" si="40"/>
        <v>0.88890002495172626</v>
      </c>
      <c r="P391" s="7">
        <f t="shared" si="41"/>
        <v>0.76291338003388887</v>
      </c>
      <c r="Q391" s="5">
        <f t="shared" ref="Q391:Q454" si="45">IF(AND($D$6&lt;$N391,$D$8&gt;$N391,$H391&lt;$B$3),$P391,0)</f>
        <v>0.76291338003388887</v>
      </c>
    </row>
    <row r="392" spans="8:17" x14ac:dyDescent="0.2">
      <c r="H392" s="2">
        <v>386</v>
      </c>
      <c r="I392" s="7">
        <f t="shared" si="44"/>
        <v>0.60312500000000002</v>
      </c>
      <c r="J392" s="7">
        <f t="shared" si="42"/>
        <v>-0.30702529418647645</v>
      </c>
      <c r="K392" s="7">
        <f t="shared" si="43"/>
        <v>1.8494577441725668</v>
      </c>
      <c r="L392" s="7">
        <f>(Objekte!$L$9-Bilddaten!$K392)/(Objekte!$J$9-Bilddaten!$J392)</f>
        <v>-0.49577448199411461</v>
      </c>
      <c r="M392" s="7">
        <f t="shared" ref="M392:M455" si="46">$K392-$L392*$J392</f>
        <v>1.6972424379881759</v>
      </c>
      <c r="N392" s="7">
        <f>($M392-Objekte!$I$47)/(Objekte!$H$47-Bilddaten!$L392)</f>
        <v>1.6251829311215136</v>
      </c>
      <c r="O392" s="7">
        <f t="shared" ref="O392:O455" si="47">$L392*$N392+$M392</f>
        <v>0.89151821216573057</v>
      </c>
      <c r="P392" s="7">
        <f t="shared" ref="P392:P455" si="48">IF($H391&lt;$B$3,SQRT(($N392-$N391)^2+($O392-$O391)^2)*100,0)</f>
        <v>0.76550672967571831</v>
      </c>
      <c r="Q392" s="5">
        <f t="shared" si="45"/>
        <v>0.76550672967571831</v>
      </c>
    </row>
    <row r="393" spans="8:17" x14ac:dyDescent="0.2">
      <c r="H393" s="2">
        <v>387</v>
      </c>
      <c r="I393" s="7">
        <f t="shared" si="44"/>
        <v>0.60468750000000004</v>
      </c>
      <c r="J393" s="7">
        <f t="shared" si="42"/>
        <v>-0.30686395772086167</v>
      </c>
      <c r="K393" s="7">
        <f t="shared" si="43"/>
        <v>1.8496425232563349</v>
      </c>
      <c r="L393" s="7">
        <f>(Objekte!$L$9-Bilddaten!$K393)/(Objekte!$J$9-Bilddaten!$J393)</f>
        <v>-0.4927110584413697</v>
      </c>
      <c r="M393" s="7">
        <f t="shared" si="46"/>
        <v>1.6984472578501815</v>
      </c>
      <c r="N393" s="7">
        <f>($M393-Objekte!$I$47)/(Objekte!$H$47-Bilddaten!$L393)</f>
        <v>1.6324008353565638</v>
      </c>
      <c r="O393" s="7">
        <f t="shared" si="47"/>
        <v>0.89414531446107282</v>
      </c>
      <c r="P393" s="7">
        <f t="shared" si="48"/>
        <v>0.76811332508001762</v>
      </c>
      <c r="Q393" s="5">
        <f t="shared" si="45"/>
        <v>0.76811332508001762</v>
      </c>
    </row>
    <row r="394" spans="8:17" x14ac:dyDescent="0.2">
      <c r="H394" s="2">
        <v>388</v>
      </c>
      <c r="I394" s="7">
        <f t="shared" si="44"/>
        <v>0.60624999999999996</v>
      </c>
      <c r="J394" s="7">
        <f t="shared" si="42"/>
        <v>-0.30670262125524694</v>
      </c>
      <c r="K394" s="7">
        <f t="shared" si="43"/>
        <v>1.8498273023401028</v>
      </c>
      <c r="L394" s="7">
        <f>(Objekte!$L$9-Bilddaten!$K394)/(Objekte!$J$9-Bilddaten!$J394)</f>
        <v>-0.48965905065689086</v>
      </c>
      <c r="M394" s="7">
        <f t="shared" si="46"/>
        <v>1.6996475879822786</v>
      </c>
      <c r="N394" s="7">
        <f>($M394-Objekte!$I$47)/(Objekte!$H$47-Bilddaten!$L394)</f>
        <v>1.6396433588948138</v>
      </c>
      <c r="O394" s="7">
        <f t="shared" si="47"/>
        <v>0.89678137744996822</v>
      </c>
      <c r="P394" s="7">
        <f t="shared" si="48"/>
        <v>0.77073325660393233</v>
      </c>
      <c r="Q394" s="5">
        <f t="shared" si="45"/>
        <v>0.77073325660393233</v>
      </c>
    </row>
    <row r="395" spans="8:17" x14ac:dyDescent="0.2">
      <c r="H395" s="2">
        <v>389</v>
      </c>
      <c r="I395" s="7">
        <f t="shared" si="44"/>
        <v>0.60781249999999998</v>
      </c>
      <c r="J395" s="7">
        <f t="shared" si="42"/>
        <v>-0.30654128478963216</v>
      </c>
      <c r="K395" s="7">
        <f t="shared" si="43"/>
        <v>1.8500120814238707</v>
      </c>
      <c r="L395" s="7">
        <f>(Objekte!$L$9-Bilddaten!$K395)/(Objekte!$J$9-Bilddaten!$J395)</f>
        <v>-0.4866183949485029</v>
      </c>
      <c r="M395" s="7">
        <f t="shared" si="46"/>
        <v>1.7008434534340879</v>
      </c>
      <c r="N395" s="7">
        <f>($M395-Objekte!$I$47)/(Objekte!$H$47-Bilddaten!$L395)</f>
        <v>1.6469106279111656</v>
      </c>
      <c r="O395" s="7">
        <f t="shared" si="47"/>
        <v>0.89942644705632546</v>
      </c>
      <c r="P395" s="7">
        <f t="shared" si="48"/>
        <v>0.77336661538045026</v>
      </c>
      <c r="Q395" s="5">
        <f t="shared" si="45"/>
        <v>0.77336661538045026</v>
      </c>
    </row>
    <row r="396" spans="8:17" x14ac:dyDescent="0.2">
      <c r="H396" s="2">
        <v>390</v>
      </c>
      <c r="I396" s="7">
        <f t="shared" si="44"/>
        <v>0.609375</v>
      </c>
      <c r="J396" s="7">
        <f t="shared" si="42"/>
        <v>-0.30637994832401738</v>
      </c>
      <c r="K396" s="7">
        <f t="shared" si="43"/>
        <v>1.8501968605076387</v>
      </c>
      <c r="L396" s="7">
        <f>(Objekte!$L$9-Bilddaten!$K396)/(Objekte!$J$9-Bilddaten!$J396)</f>
        <v>-0.48358902809696613</v>
      </c>
      <c r="M396" s="7">
        <f t="shared" si="46"/>
        <v>1.7020348790692283</v>
      </c>
      <c r="N396" s="7">
        <f>($M396-Objekte!$I$47)/(Objekte!$H$47-Bilddaten!$L396)</f>
        <v>1.6542027694441903</v>
      </c>
      <c r="O396" s="7">
        <f t="shared" si="47"/>
        <v>0.90208056951840265</v>
      </c>
      <c r="P396" s="7">
        <f t="shared" si="48"/>
        <v>0.7760134933193279</v>
      </c>
      <c r="Q396" s="5">
        <f t="shared" si="45"/>
        <v>0.7760134933193279</v>
      </c>
    </row>
    <row r="397" spans="8:17" x14ac:dyDescent="0.2">
      <c r="H397" s="2">
        <v>391</v>
      </c>
      <c r="I397" s="7">
        <f t="shared" si="44"/>
        <v>0.61093750000000002</v>
      </c>
      <c r="J397" s="7">
        <f t="shared" si="42"/>
        <v>-0.3062186118584026</v>
      </c>
      <c r="K397" s="7">
        <f t="shared" si="43"/>
        <v>1.8503816395914068</v>
      </c>
      <c r="L397" s="7">
        <f>(Objekte!$L$9-Bilddaten!$K397)/(Objekte!$J$9-Bilddaten!$J397)</f>
        <v>-0.48057088735158865</v>
      </c>
      <c r="M397" s="7">
        <f t="shared" si="46"/>
        <v>1.7032218895670426</v>
      </c>
      <c r="N397" s="7">
        <f>($M397-Objekte!$I$47)/(Objekte!$H$47-Bilddaten!$L397)</f>
        <v>1.661519911403545</v>
      </c>
      <c r="O397" s="7">
        <f t="shared" si="47"/>
        <v>0.90474379139150796</v>
      </c>
      <c r="P397" s="7">
        <f t="shared" si="48"/>
        <v>0.77867398311961189</v>
      </c>
      <c r="Q397" s="5">
        <f t="shared" si="45"/>
        <v>0.77867398311961189</v>
      </c>
    </row>
    <row r="398" spans="8:17" x14ac:dyDescent="0.2">
      <c r="H398" s="2">
        <v>392</v>
      </c>
      <c r="I398" s="7">
        <f t="shared" si="44"/>
        <v>0.61250000000000004</v>
      </c>
      <c r="J398" s="7">
        <f t="shared" si="42"/>
        <v>-0.30605727539278782</v>
      </c>
      <c r="K398" s="7">
        <f t="shared" si="43"/>
        <v>1.8505664186751747</v>
      </c>
      <c r="L398" s="7">
        <f>(Objekte!$L$9-Bilddaten!$K398)/(Objekte!$J$9-Bilddaten!$J398)</f>
        <v>-0.47756391042590413</v>
      </c>
      <c r="M398" s="7">
        <f t="shared" si="46"/>
        <v>1.704404509424297</v>
      </c>
      <c r="N398" s="7">
        <f>($M398-Objekte!$I$47)/(Objekte!$H$47-Bilddaten!$L398)</f>
        <v>1.6688621825774268</v>
      </c>
      <c r="O398" s="7">
        <f t="shared" si="47"/>
        <v>0.90741615955071186</v>
      </c>
      <c r="P398" s="7">
        <f t="shared" si="48"/>
        <v>0.78134817827356473</v>
      </c>
      <c r="Q398" s="5">
        <f t="shared" si="45"/>
        <v>0.78134817827356473</v>
      </c>
    </row>
    <row r="399" spans="8:17" x14ac:dyDescent="0.2">
      <c r="H399" s="2">
        <v>393</v>
      </c>
      <c r="I399" s="7">
        <f t="shared" si="44"/>
        <v>0.61406249999999996</v>
      </c>
      <c r="J399" s="7">
        <f t="shared" si="42"/>
        <v>-0.30589593892717304</v>
      </c>
      <c r="K399" s="7">
        <f t="shared" si="43"/>
        <v>1.8507511977589426</v>
      </c>
      <c r="L399" s="7">
        <f>(Objekte!$L$9-Bilddaten!$K399)/(Objekte!$J$9-Bilddaten!$J399)</f>
        <v>-0.47456803549337145</v>
      </c>
      <c r="M399" s="7">
        <f t="shared" si="46"/>
        <v>1.7055827629568738</v>
      </c>
      <c r="N399" s="7">
        <f>($M399-Objekte!$I$47)/(Objekte!$H$47-Bilddaten!$L399)</f>
        <v>1.6762297126401677</v>
      </c>
      <c r="O399" s="7">
        <f t="shared" si="47"/>
        <v>0.91009772119361088</v>
      </c>
      <c r="P399" s="7">
        <f t="shared" si="48"/>
        <v>0.78403617308169316</v>
      </c>
      <c r="Q399" s="5">
        <f t="shared" si="45"/>
        <v>0.78403617308169316</v>
      </c>
    </row>
    <row r="400" spans="8:17" x14ac:dyDescent="0.2">
      <c r="H400" s="2">
        <v>394</v>
      </c>
      <c r="I400" s="7">
        <f t="shared" si="44"/>
        <v>0.61562499999999998</v>
      </c>
      <c r="J400" s="7">
        <f t="shared" si="42"/>
        <v>-0.30573460246155831</v>
      </c>
      <c r="K400" s="7">
        <f t="shared" si="43"/>
        <v>1.8509359768427105</v>
      </c>
      <c r="L400" s="7">
        <f>(Objekte!$L$9-Bilddaten!$K400)/(Objekte!$J$9-Bilddaten!$J400)</f>
        <v>-0.47158320118314806</v>
      </c>
      <c r="M400" s="7">
        <f t="shared" si="46"/>
        <v>1.7067566743014317</v>
      </c>
      <c r="N400" s="7">
        <f>($M400-Objekte!$I$47)/(Objekte!$H$47-Bilddaten!$L400)</f>
        <v>1.6836226321598393</v>
      </c>
      <c r="O400" s="7">
        <f t="shared" si="47"/>
        <v>0.91278852384309694</v>
      </c>
      <c r="P400" s="7">
        <f t="shared" si="48"/>
        <v>0.7867380626537801</v>
      </c>
      <c r="Q400" s="5">
        <f t="shared" si="45"/>
        <v>0.7867380626537801</v>
      </c>
    </row>
    <row r="401" spans="8:17" x14ac:dyDescent="0.2">
      <c r="H401" s="2">
        <v>395</v>
      </c>
      <c r="I401" s="7">
        <f t="shared" si="44"/>
        <v>0.6171875</v>
      </c>
      <c r="J401" s="7">
        <f t="shared" si="42"/>
        <v>-0.30557326599594353</v>
      </c>
      <c r="K401" s="7">
        <f t="shared" si="43"/>
        <v>1.8511207559264786</v>
      </c>
      <c r="L401" s="7">
        <f>(Objekte!$L$9-Bilddaten!$K401)/(Objekte!$J$9-Bilddaten!$J401)</f>
        <v>-0.4686093465758927</v>
      </c>
      <c r="M401" s="7">
        <f t="shared" si="46"/>
        <v>1.7079262674170581</v>
      </c>
      <c r="N401" s="7">
        <f>($M401-Objekte!$I$47)/(Objekte!$H$47-Bilddaten!$L401)</f>
        <v>1.6910410726059852</v>
      </c>
      <c r="O401" s="7">
        <f t="shared" si="47"/>
        <v>0.91548861535017068</v>
      </c>
      <c r="P401" s="7">
        <f t="shared" si="48"/>
        <v>0.78945394292248261</v>
      </c>
      <c r="Q401" s="5">
        <f t="shared" si="45"/>
        <v>0.78945394292248261</v>
      </c>
    </row>
    <row r="402" spans="8:17" x14ac:dyDescent="0.2">
      <c r="H402" s="2">
        <v>396</v>
      </c>
      <c r="I402" s="7">
        <f t="shared" si="44"/>
        <v>0.61875000000000002</v>
      </c>
      <c r="J402" s="7">
        <f t="shared" si="42"/>
        <v>-0.30541192953032875</v>
      </c>
      <c r="K402" s="7">
        <f t="shared" si="43"/>
        <v>1.8513055350102465</v>
      </c>
      <c r="L402" s="7">
        <f>(Objekte!$L$9-Bilddaten!$K402)/(Objekte!$J$9-Bilddaten!$J402)</f>
        <v>-0.46564641119963313</v>
      </c>
      <c r="M402" s="7">
        <f t="shared" si="46"/>
        <v>1.7090915660868937</v>
      </c>
      <c r="N402" s="7">
        <f>($M402-Objekte!$I$47)/(Objekte!$H$47-Bilddaten!$L402)</f>
        <v>1.698485166357383</v>
      </c>
      <c r="O402" s="7">
        <f t="shared" si="47"/>
        <v>0.91819804389676651</v>
      </c>
      <c r="P402" s="7">
        <f t="shared" si="48"/>
        <v>0.79218391064643356</v>
      </c>
      <c r="Q402" s="5">
        <f t="shared" si="45"/>
        <v>0.79218391064643356</v>
      </c>
    </row>
    <row r="403" spans="8:17" x14ac:dyDescent="0.2">
      <c r="H403" s="2">
        <v>397</v>
      </c>
      <c r="I403" s="7">
        <f t="shared" si="44"/>
        <v>0.62031250000000004</v>
      </c>
      <c r="J403" s="7">
        <f t="shared" si="42"/>
        <v>-0.30525059306471397</v>
      </c>
      <c r="K403" s="7">
        <f t="shared" si="43"/>
        <v>1.8514903140940144</v>
      </c>
      <c r="L403" s="7">
        <f>(Objekte!$L$9-Bilddaten!$K403)/(Objekte!$J$9-Bilddaten!$J403)</f>
        <v>-0.46269433502565044</v>
      </c>
      <c r="M403" s="7">
        <f t="shared" si="46"/>
        <v>1.7102525939197513</v>
      </c>
      <c r="N403" s="7">
        <f>($M403-Objekte!$I$47)/(Objekte!$H$47-Bilddaten!$L403)</f>
        <v>1.7059550467099593</v>
      </c>
      <c r="O403" s="7">
        <f t="shared" si="47"/>
        <v>0.92091685799863421</v>
      </c>
      <c r="P403" s="7">
        <f t="shared" si="48"/>
        <v>0.79492806342662659</v>
      </c>
      <c r="Q403" s="5">
        <f t="shared" si="45"/>
        <v>0.79492806342662659</v>
      </c>
    </row>
    <row r="404" spans="8:17" x14ac:dyDescent="0.2">
      <c r="H404" s="2">
        <v>398</v>
      </c>
      <c r="I404" s="7">
        <f t="shared" si="44"/>
        <v>0.62187499999999996</v>
      </c>
      <c r="J404" s="7">
        <f t="shared" si="42"/>
        <v>-0.30508925659909925</v>
      </c>
      <c r="K404" s="7">
        <f t="shared" si="43"/>
        <v>1.8516750931777823</v>
      </c>
      <c r="L404" s="7">
        <f>(Objekte!$L$9-Bilddaten!$K404)/(Objekte!$J$9-Bilddaten!$J404)</f>
        <v>-0.45975305846443609</v>
      </c>
      <c r="M404" s="7">
        <f t="shared" si="46"/>
        <v>1.7114093743517054</v>
      </c>
      <c r="N404" s="7">
        <f>($M404-Objekte!$I$47)/(Objekte!$H$47-Bilddaten!$L404)</f>
        <v>1.7134508478847195</v>
      </c>
      <c r="O404" s="7">
        <f t="shared" si="47"/>
        <v>0.9236451065082244</v>
      </c>
      <c r="P404" s="7">
        <f t="shared" si="48"/>
        <v>0.79768649970785066</v>
      </c>
      <c r="Q404" s="5">
        <f t="shared" si="45"/>
        <v>0.79768649970785066</v>
      </c>
    </row>
    <row r="405" spans="8:17" x14ac:dyDescent="0.2">
      <c r="H405" s="2">
        <v>399</v>
      </c>
      <c r="I405" s="7">
        <f t="shared" si="44"/>
        <v>0.62343749999999998</v>
      </c>
      <c r="J405" s="7">
        <f t="shared" si="42"/>
        <v>-0.30492792013348446</v>
      </c>
      <c r="K405" s="7">
        <f t="shared" si="43"/>
        <v>1.8518598722615505</v>
      </c>
      <c r="L405" s="7">
        <f>(Objekte!$L$9-Bilddaten!$K405)/(Objekte!$J$9-Bilddaten!$J405)</f>
        <v>-0.45682252236167603</v>
      </c>
      <c r="M405" s="7">
        <f t="shared" si="46"/>
        <v>1.7125619306476725</v>
      </c>
      <c r="N405" s="7">
        <f>($M405-Objekte!$I$47)/(Objekte!$H$47-Bilddaten!$L405)</f>
        <v>1.7209727050358019</v>
      </c>
      <c r="O405" s="7">
        <f t="shared" si="47"/>
        <v>0.92638283861762083</v>
      </c>
      <c r="P405" s="7">
        <f t="shared" si="48"/>
        <v>0.8004593187920942</v>
      </c>
      <c r="Q405" s="5">
        <f t="shared" si="45"/>
        <v>0.8004593187920942</v>
      </c>
    </row>
    <row r="406" spans="8:17" x14ac:dyDescent="0.2">
      <c r="H406" s="2">
        <v>400</v>
      </c>
      <c r="I406" s="7">
        <f t="shared" si="44"/>
        <v>0.625</v>
      </c>
      <c r="J406" s="7">
        <f t="shared" si="42"/>
        <v>-0.30476658366786968</v>
      </c>
      <c r="K406" s="7">
        <f t="shared" si="43"/>
        <v>1.8520446513453184</v>
      </c>
      <c r="L406" s="7">
        <f>(Objekte!$L$9-Bilddaten!$K406)/(Objekte!$J$9-Bilddaten!$J406)</f>
        <v>-0.45390266799429668</v>
      </c>
      <c r="M406" s="7">
        <f t="shared" si="46"/>
        <v>1.7137102859029654</v>
      </c>
      <c r="N406" s="7">
        <f>($M406-Objekte!$I$47)/(Objekte!$H$47-Bilddaten!$L406)</f>
        <v>1.7285207542585723</v>
      </c>
      <c r="O406" s="7">
        <f t="shared" si="47"/>
        <v>0.92913010386148531</v>
      </c>
      <c r="P406" s="7">
        <f t="shared" si="48"/>
        <v>0.80324662084263287</v>
      </c>
      <c r="Q406" s="5">
        <f t="shared" si="45"/>
        <v>0.80324662084263287</v>
      </c>
    </row>
    <row r="407" spans="8:17" x14ac:dyDescent="0.2">
      <c r="H407" s="2">
        <v>401</v>
      </c>
      <c r="I407" s="7">
        <f t="shared" si="44"/>
        <v>0.62656250000000002</v>
      </c>
      <c r="J407" s="7">
        <f t="shared" si="42"/>
        <v>-0.3046052472022549</v>
      </c>
      <c r="K407" s="7">
        <f t="shared" si="43"/>
        <v>1.8522294304290863</v>
      </c>
      <c r="L407" s="7">
        <f>(Objekte!$L$9-Bilddaten!$K407)/(Objekte!$J$9-Bilddaten!$J407)</f>
        <v>-0.45099343706652645</v>
      </c>
      <c r="M407" s="7">
        <f t="shared" si="46"/>
        <v>1.7148544630448423</v>
      </c>
      <c r="N407" s="7">
        <f>($M407-Objekte!$I$47)/(Objekte!$H$47-Bilddaten!$L407)</f>
        <v>1.7360951325978717</v>
      </c>
      <c r="O407" s="7">
        <f t="shared" si="47"/>
        <v>0.93188695212006123</v>
      </c>
      <c r="P407" s="7">
        <f t="shared" si="48"/>
        <v>0.80604850690055385</v>
      </c>
      <c r="Q407" s="5">
        <f t="shared" si="45"/>
        <v>0.80604850690055385</v>
      </c>
    </row>
    <row r="408" spans="8:17" x14ac:dyDescent="0.2">
      <c r="H408" s="2">
        <v>402</v>
      </c>
      <c r="I408" s="7">
        <f t="shared" si="44"/>
        <v>0.62812500000000004</v>
      </c>
      <c r="J408" s="7">
        <f t="shared" si="42"/>
        <v>-0.30444391073664012</v>
      </c>
      <c r="K408" s="7">
        <f t="shared" si="43"/>
        <v>1.8524142095128542</v>
      </c>
      <c r="L408" s="7">
        <f>(Objekte!$L$9-Bilddaten!$K408)/(Objekte!$J$9-Bilddaten!$J408)</f>
        <v>-0.44809477170602624</v>
      </c>
      <c r="M408" s="7">
        <f t="shared" si="46"/>
        <v>1.7159944848340296</v>
      </c>
      <c r="N408" s="7">
        <f>($M408-Objekte!$I$47)/(Objekte!$H$47-Bilddaten!$L408)</f>
        <v>1.7436959780562871</v>
      </c>
      <c r="O408" s="7">
        <f t="shared" si="47"/>
        <v>0.93465343362218156</v>
      </c>
      <c r="P408" s="7">
        <f t="shared" si="48"/>
        <v>0.80886507888699777</v>
      </c>
      <c r="Q408" s="5">
        <f t="shared" si="45"/>
        <v>0.80886507888699777</v>
      </c>
    </row>
    <row r="409" spans="8:17" x14ac:dyDescent="0.2">
      <c r="H409" s="2">
        <v>403</v>
      </c>
      <c r="I409" s="7">
        <f t="shared" si="44"/>
        <v>0.62968749999999996</v>
      </c>
      <c r="J409" s="7">
        <f t="shared" si="42"/>
        <v>-0.3042825742710254</v>
      </c>
      <c r="K409" s="7">
        <f t="shared" si="43"/>
        <v>1.8525989885966223</v>
      </c>
      <c r="L409" s="7">
        <f>(Objekte!$L$9-Bilddaten!$K409)/(Objekte!$J$9-Bilddaten!$J409)</f>
        <v>-0.44520661446004722</v>
      </c>
      <c r="M409" s="7">
        <f t="shared" si="46"/>
        <v>1.7171303738662311</v>
      </c>
      <c r="N409" s="7">
        <f>($M409-Objekte!$I$47)/(Objekte!$H$47-Bilddaten!$L409)</f>
        <v>1.7513234296025399</v>
      </c>
      <c r="O409" s="7">
        <f t="shared" si="47"/>
        <v>0.93742959894832545</v>
      </c>
      <c r="P409" s="7">
        <f t="shared" si="48"/>
        <v>0.81169643961593851</v>
      </c>
      <c r="Q409" s="5">
        <f t="shared" si="45"/>
        <v>0.81169643961593851</v>
      </c>
    </row>
    <row r="410" spans="8:17" x14ac:dyDescent="0.2">
      <c r="H410" s="2">
        <v>404</v>
      </c>
      <c r="I410" s="7">
        <f t="shared" si="44"/>
        <v>0.63124999999999998</v>
      </c>
      <c r="J410" s="7">
        <f t="shared" si="42"/>
        <v>-0.30412123780541062</v>
      </c>
      <c r="K410" s="7">
        <f t="shared" si="43"/>
        <v>1.8527837676803902</v>
      </c>
      <c r="L410" s="7">
        <f>(Objekte!$L$9-Bilddaten!$K410)/(Objekte!$J$9-Bilddaten!$J410)</f>
        <v>-0.44232890829164401</v>
      </c>
      <c r="M410" s="7">
        <f t="shared" si="46"/>
        <v>1.7182621525736195</v>
      </c>
      <c r="N410" s="7">
        <f>($M410-Objekte!$I$47)/(Objekte!$H$47-Bilddaten!$L410)</f>
        <v>1.7589776271799384</v>
      </c>
      <c r="O410" s="7">
        <f t="shared" si="47"/>
        <v>0.94021549903369095</v>
      </c>
      <c r="P410" s="7">
        <f t="shared" si="48"/>
        <v>0.81454269280064417</v>
      </c>
      <c r="Q410" s="5">
        <f t="shared" si="45"/>
        <v>0.81454269280064417</v>
      </c>
    </row>
    <row r="411" spans="8:17" x14ac:dyDescent="0.2">
      <c r="H411" s="2">
        <v>405</v>
      </c>
      <c r="I411" s="7">
        <f t="shared" si="44"/>
        <v>0.6328125</v>
      </c>
      <c r="J411" s="7">
        <f t="shared" si="42"/>
        <v>-0.30395990133979583</v>
      </c>
      <c r="K411" s="7">
        <f t="shared" si="43"/>
        <v>1.8529685467641581</v>
      </c>
      <c r="L411" s="7">
        <f>(Objekte!$L$9-Bilddaten!$K411)/(Objekte!$J$9-Bilddaten!$J411)</f>
        <v>-0.43946159657590644</v>
      </c>
      <c r="M411" s="7">
        <f t="shared" si="46"/>
        <v>1.7193898432263164</v>
      </c>
      <c r="N411" s="7">
        <f>($M411-Objekte!$I$47)/(Objekte!$H$47-Bilddaten!$L411)</f>
        <v>1.7666587117149659</v>
      </c>
      <c r="O411" s="7">
        <f t="shared" si="47"/>
        <v>0.94301118517132343</v>
      </c>
      <c r="P411" s="7">
        <f t="shared" si="48"/>
        <v>0.81740394306847219</v>
      </c>
      <c r="Q411" s="5">
        <f t="shared" si="45"/>
        <v>0.81740394306847219</v>
      </c>
    </row>
    <row r="412" spans="8:17" x14ac:dyDescent="0.2">
      <c r="H412" s="2">
        <v>406</v>
      </c>
      <c r="I412" s="7">
        <f t="shared" si="44"/>
        <v>0.63437500000000002</v>
      </c>
      <c r="J412" s="7">
        <f t="shared" si="42"/>
        <v>-0.30379856487418105</v>
      </c>
      <c r="K412" s="7">
        <f t="shared" si="43"/>
        <v>1.853153325847926</v>
      </c>
      <c r="L412" s="7">
        <f>(Objekte!$L$9-Bilddaten!$K412)/(Objekte!$J$9-Bilddaten!$J412)</f>
        <v>-0.43660462309625464</v>
      </c>
      <c r="M412" s="7">
        <f t="shared" si="46"/>
        <v>1.7205134679338512</v>
      </c>
      <c r="N412" s="7">
        <f>($M412-Objekte!$I$47)/(Objekte!$H$47-Bilddaten!$L412)</f>
        <v>1.7743668251259102</v>
      </c>
      <c r="O412" s="7">
        <f t="shared" si="47"/>
        <v>0.94581670901525516</v>
      </c>
      <c r="P412" s="7">
        <f t="shared" si="48"/>
        <v>0.82028029596503127</v>
      </c>
      <c r="Q412" s="5">
        <f t="shared" si="45"/>
        <v>0.82028029596503127</v>
      </c>
    </row>
    <row r="413" spans="8:17" x14ac:dyDescent="0.2">
      <c r="H413" s="2">
        <v>407</v>
      </c>
      <c r="I413" s="7">
        <f t="shared" si="44"/>
        <v>0.63593750000000004</v>
      </c>
      <c r="J413" s="7">
        <f t="shared" si="42"/>
        <v>-0.30363722840856633</v>
      </c>
      <c r="K413" s="7">
        <f t="shared" si="43"/>
        <v>1.8533381049316942</v>
      </c>
      <c r="L413" s="7">
        <f>(Objekte!$L$9-Bilddaten!$K413)/(Objekte!$J$9-Bilddaten!$J413)</f>
        <v>-0.43375793204076013</v>
      </c>
      <c r="M413" s="7">
        <f t="shared" si="46"/>
        <v>1.7216330486466065</v>
      </c>
      <c r="N413" s="7">
        <f>($M413-Objekte!$I$47)/(Objekte!$H$47-Bilddaten!$L413)</f>
        <v>1.7821021103316139</v>
      </c>
      <c r="O413" s="7">
        <f t="shared" si="47"/>
        <v>0.94863212258369112</v>
      </c>
      <c r="P413" s="7">
        <f t="shared" si="48"/>
        <v>0.82317185796717351</v>
      </c>
      <c r="Q413" s="5">
        <f t="shared" si="45"/>
        <v>0.82317185796717351</v>
      </c>
    </row>
    <row r="414" spans="8:17" x14ac:dyDescent="0.2">
      <c r="H414" s="2">
        <v>408</v>
      </c>
      <c r="I414" s="7">
        <f t="shared" si="44"/>
        <v>0.63749999999999996</v>
      </c>
      <c r="J414" s="7">
        <f t="shared" si="42"/>
        <v>-0.30347589194295155</v>
      </c>
      <c r="K414" s="7">
        <f t="shared" si="43"/>
        <v>1.8535228840154621</v>
      </c>
      <c r="L414" s="7">
        <f>(Objekte!$L$9-Bilddaten!$K414)/(Objekte!$J$9-Bilddaten!$J414)</f>
        <v>-0.43092146799852082</v>
      </c>
      <c r="M414" s="7">
        <f t="shared" si="46"/>
        <v>1.7227486071572449</v>
      </c>
      <c r="N414" s="7">
        <f>($M414-Objekte!$I$47)/(Objekte!$H$47-Bilddaten!$L414)</f>
        <v>1.7898647112602846</v>
      </c>
      <c r="O414" s="7">
        <f t="shared" si="47"/>
        <v>0.95145747826221438</v>
      </c>
      <c r="P414" s="7">
        <f t="shared" si="48"/>
        <v>0.82607873648921692</v>
      </c>
      <c r="Q414" s="5">
        <f t="shared" si="45"/>
        <v>0.82607873648921692</v>
      </c>
    </row>
    <row r="415" spans="8:17" x14ac:dyDescent="0.2">
      <c r="H415" s="2">
        <v>409</v>
      </c>
      <c r="I415" s="7">
        <f t="shared" si="44"/>
        <v>0.63906249999999998</v>
      </c>
      <c r="J415" s="7">
        <f t="shared" si="42"/>
        <v>-0.30331455547733677</v>
      </c>
      <c r="K415" s="7">
        <f t="shared" si="43"/>
        <v>1.85370766309923</v>
      </c>
      <c r="L415" s="7">
        <f>(Objekte!$L$9-Bilddaten!$K415)/(Objekte!$J$9-Bilddaten!$J415)</f>
        <v>-0.42809517595605207</v>
      </c>
      <c r="M415" s="7">
        <f t="shared" si="46"/>
        <v>1.7238601651021277</v>
      </c>
      <c r="N415" s="7">
        <f>($M415-Objekte!$I$47)/(Objekte!$H$47-Bilddaten!$L415)</f>
        <v>1.7976547728584575</v>
      </c>
      <c r="O415" s="7">
        <f t="shared" si="47"/>
        <v>0.95429282880704946</v>
      </c>
      <c r="P415" s="7">
        <f t="shared" si="48"/>
        <v>0.82900103989938279</v>
      </c>
      <c r="Q415" s="5">
        <f t="shared" si="45"/>
        <v>0.82900103989938279</v>
      </c>
    </row>
    <row r="416" spans="8:17" x14ac:dyDescent="0.2">
      <c r="H416" s="2">
        <v>410</v>
      </c>
      <c r="I416" s="7">
        <f t="shared" si="44"/>
        <v>0.640625</v>
      </c>
      <c r="J416" s="7">
        <f t="shared" si="42"/>
        <v>-0.30315321901172199</v>
      </c>
      <c r="K416" s="7">
        <f t="shared" si="43"/>
        <v>1.8538924421829979</v>
      </c>
      <c r="L416" s="7">
        <f>(Objekte!$L$9-Bilddaten!$K416)/(Objekte!$J$9-Bilddaten!$J416)</f>
        <v>-0.42527900129373902</v>
      </c>
      <c r="M416" s="7">
        <f t="shared" si="46"/>
        <v>1.7249677439627107</v>
      </c>
      <c r="N416" s="7">
        <f>($M416-Objekte!$I$47)/(Objekte!$H$47-Bilddaten!$L416)</f>
        <v>1.8054724410999927</v>
      </c>
      <c r="O416" s="7">
        <f t="shared" si="47"/>
        <v>0.95713822734833676</v>
      </c>
      <c r="P416" s="7">
        <f t="shared" si="48"/>
        <v>0.83193887752326856</v>
      </c>
      <c r="Q416" s="5">
        <f t="shared" si="45"/>
        <v>0.83193887752326856</v>
      </c>
    </row>
    <row r="417" spans="8:17" x14ac:dyDescent="0.2">
      <c r="H417" s="2">
        <v>411</v>
      </c>
      <c r="I417" s="7">
        <f t="shared" si="44"/>
        <v>0.64218750000000002</v>
      </c>
      <c r="J417" s="7">
        <f t="shared" si="42"/>
        <v>-0.30299188254610721</v>
      </c>
      <c r="K417" s="7">
        <f t="shared" si="43"/>
        <v>1.854077221266766</v>
      </c>
      <c r="L417" s="7">
        <f>(Objekte!$L$9-Bilddaten!$K417)/(Objekte!$J$9-Bilddaten!$J417)</f>
        <v>-0.42247288978231318</v>
      </c>
      <c r="M417" s="7">
        <f t="shared" si="46"/>
        <v>1.7260713650669288</v>
      </c>
      <c r="N417" s="7">
        <f>($M417-Objekte!$I$47)/(Objekte!$H$47-Bilddaten!$L417)</f>
        <v>1.8133178629952074</v>
      </c>
      <c r="O417" s="7">
        <f t="shared" si="47"/>
        <v>0.9599937273934549</v>
      </c>
      <c r="P417" s="7">
        <f t="shared" si="48"/>
        <v>0.83489235965831576</v>
      </c>
      <c r="Q417" s="5">
        <f t="shared" si="45"/>
        <v>0.83489235965831576</v>
      </c>
    </row>
    <row r="418" spans="8:17" x14ac:dyDescent="0.2">
      <c r="H418" s="2">
        <v>412</v>
      </c>
      <c r="I418" s="7">
        <f t="shared" si="44"/>
        <v>0.64375000000000004</v>
      </c>
      <c r="J418" s="7">
        <f t="shared" si="42"/>
        <v>-0.30283054608049242</v>
      </c>
      <c r="K418" s="7">
        <f t="shared" si="43"/>
        <v>1.8542620003505339</v>
      </c>
      <c r="L418" s="7">
        <f>(Objekte!$L$9-Bilddaten!$K418)/(Objekte!$J$9-Bilddaten!$J418)</f>
        <v>-0.4196767875793817</v>
      </c>
      <c r="M418" s="7">
        <f t="shared" si="46"/>
        <v>1.727171049590563</v>
      </c>
      <c r="N418" s="7">
        <f>($M418-Objekte!$I$47)/(Objekte!$H$47-Bilddaten!$L418)</f>
        <v>1.821191186600061</v>
      </c>
      <c r="O418" s="7">
        <f t="shared" si="47"/>
        <v>0.96285938283036709</v>
      </c>
      <c r="P418" s="7">
        <f t="shared" si="48"/>
        <v>0.83786159757951262</v>
      </c>
      <c r="Q418" s="5">
        <f t="shared" si="45"/>
        <v>0.83786159757951262</v>
      </c>
    </row>
    <row r="419" spans="8:17" x14ac:dyDescent="0.2">
      <c r="H419" s="2">
        <v>413</v>
      </c>
      <c r="I419" s="7">
        <f t="shared" si="44"/>
        <v>0.64531249999999996</v>
      </c>
      <c r="J419" s="7">
        <f t="shared" si="42"/>
        <v>-0.3026692096148777</v>
      </c>
      <c r="K419" s="7">
        <f t="shared" si="43"/>
        <v>1.8544467794343018</v>
      </c>
      <c r="L419" s="7">
        <f>(Objekte!$L$9-Bilddaten!$K419)/(Objekte!$J$9-Bilddaten!$J419)</f>
        <v>-0.41689064122596875</v>
      </c>
      <c r="M419" s="7">
        <f t="shared" si="46"/>
        <v>1.7282668185585983</v>
      </c>
      <c r="N419" s="7">
        <f>($M419-Objekte!$I$47)/(Objekte!$H$47-Bilddaten!$L419)</f>
        <v>1.8290925610255115</v>
      </c>
      <c r="O419" s="7">
        <f t="shared" si="47"/>
        <v>0.96573524793102339</v>
      </c>
      <c r="P419" s="7">
        <f t="shared" si="48"/>
        <v>0.84084670355741609</v>
      </c>
      <c r="Q419" s="5">
        <f t="shared" si="45"/>
        <v>0.84084670355741609</v>
      </c>
    </row>
    <row r="420" spans="8:17" x14ac:dyDescent="0.2">
      <c r="H420" s="2">
        <v>414</v>
      </c>
      <c r="I420" s="7">
        <f t="shared" si="44"/>
        <v>0.64687499999999998</v>
      </c>
      <c r="J420" s="7">
        <f t="shared" si="42"/>
        <v>-0.30250787314926292</v>
      </c>
      <c r="K420" s="7">
        <f t="shared" si="43"/>
        <v>1.8546315585180697</v>
      </c>
      <c r="L420" s="7">
        <f>(Objekte!$L$9-Bilddaten!$K420)/(Objekte!$J$9-Bilddaten!$J420)</f>
        <v>-0.41411439764311764</v>
      </c>
      <c r="M420" s="7">
        <f t="shared" si="46"/>
        <v>1.7293586928465621</v>
      </c>
      <c r="N420" s="7">
        <f>($M420-Objekte!$I$47)/(Objekte!$H$47-Bilddaten!$L420)</f>
        <v>1.8370221364469042</v>
      </c>
      <c r="O420" s="7">
        <f t="shared" si="47"/>
        <v>0.96862137735477927</v>
      </c>
      <c r="P420" s="7">
        <f t="shared" si="48"/>
        <v>0.843847790861736</v>
      </c>
      <c r="Q420" s="5">
        <f t="shared" si="45"/>
        <v>0.843847790861736</v>
      </c>
    </row>
    <row r="421" spans="8:17" x14ac:dyDescent="0.2">
      <c r="H421" s="2">
        <v>415</v>
      </c>
      <c r="I421" s="7">
        <f t="shared" si="44"/>
        <v>0.6484375</v>
      </c>
      <c r="J421" s="7">
        <f t="shared" si="42"/>
        <v>-0.30234653668364819</v>
      </c>
      <c r="K421" s="7">
        <f t="shared" si="43"/>
        <v>1.8548163376018376</v>
      </c>
      <c r="L421" s="7">
        <f>(Objekte!$L$9-Bilddaten!$K421)/(Objekte!$J$9-Bilddaten!$J421)</f>
        <v>-0.4113480041285193</v>
      </c>
      <c r="M421" s="7">
        <f t="shared" si="46"/>
        <v>1.7304466931818487</v>
      </c>
      <c r="N421" s="7">
        <f>($M421-Objekte!$I$47)/(Objekte!$H$47-Bilddaten!$L421)</f>
        <v>1.8449800641134861</v>
      </c>
      <c r="O421" s="7">
        <f t="shared" si="47"/>
        <v>0.97151782615185867</v>
      </c>
      <c r="P421" s="7">
        <f t="shared" si="48"/>
        <v>0.84686497377476722</v>
      </c>
      <c r="Q421" s="5">
        <f t="shared" si="45"/>
        <v>0.84686497377476722</v>
      </c>
    </row>
    <row r="422" spans="8:17" x14ac:dyDescent="0.2">
      <c r="H422" s="2">
        <v>416</v>
      </c>
      <c r="I422" s="7">
        <f t="shared" si="44"/>
        <v>0.65</v>
      </c>
      <c r="J422" s="7">
        <f t="shared" si="42"/>
        <v>-0.30218520021803341</v>
      </c>
      <c r="K422" s="7">
        <f t="shared" si="43"/>
        <v>1.8550011166856057</v>
      </c>
      <c r="L422" s="7">
        <f>(Objekte!$L$9-Bilddaten!$K422)/(Objekte!$J$9-Bilddaten!$J422)</f>
        <v>-0.40859140835317276</v>
      </c>
      <c r="M422" s="7">
        <f t="shared" si="46"/>
        <v>1.731530840145034</v>
      </c>
      <c r="N422" s="7">
        <f>($M422-Objekte!$I$47)/(Objekte!$H$47-Bilddaten!$L422)</f>
        <v>1.8529664963580377</v>
      </c>
      <c r="O422" s="7">
        <f t="shared" si="47"/>
        <v>0.97442464976685927</v>
      </c>
      <c r="P422" s="7">
        <f t="shared" si="48"/>
        <v>0.84989836760366622</v>
      </c>
      <c r="Q422" s="5">
        <f t="shared" si="45"/>
        <v>0.84989836760366622</v>
      </c>
    </row>
    <row r="423" spans="8:17" x14ac:dyDescent="0.2">
      <c r="H423" s="2">
        <v>417</v>
      </c>
      <c r="I423" s="7">
        <f t="shared" si="44"/>
        <v>0.65156250000000004</v>
      </c>
      <c r="J423" s="7">
        <f t="shared" si="42"/>
        <v>-0.30202386375241863</v>
      </c>
      <c r="K423" s="7">
        <f t="shared" si="43"/>
        <v>1.8551858957693736</v>
      </c>
      <c r="L423" s="7">
        <f>(Objekte!$L$9-Bilddaten!$K423)/(Objekte!$J$9-Bilddaten!$J423)</f>
        <v>-0.40584455835809735</v>
      </c>
      <c r="M423" s="7">
        <f t="shared" si="46"/>
        <v>1.7326111541711671</v>
      </c>
      <c r="N423" s="7">
        <f>($M423-Objekte!$I$47)/(Objekte!$H$47-Bilddaten!$L423)</f>
        <v>1.8609815866065571</v>
      </c>
      <c r="O423" s="7">
        <f t="shared" si="47"/>
        <v>0.97734190404227761</v>
      </c>
      <c r="P423" s="7">
        <f t="shared" si="48"/>
        <v>0.85294808868627991</v>
      </c>
      <c r="Q423" s="5">
        <f t="shared" si="45"/>
        <v>0.85294808868627991</v>
      </c>
    </row>
    <row r="424" spans="8:17" x14ac:dyDescent="0.2">
      <c r="H424" s="2">
        <v>418</v>
      </c>
      <c r="I424" s="7">
        <f t="shared" si="44"/>
        <v>0.65312499999999996</v>
      </c>
      <c r="J424" s="7">
        <f t="shared" si="42"/>
        <v>-0.30186252728680385</v>
      </c>
      <c r="K424" s="7">
        <f t="shared" si="43"/>
        <v>1.8553706748531416</v>
      </c>
      <c r="L424" s="7">
        <f>(Objekte!$L$9-Bilddaten!$K424)/(Objekte!$J$9-Bilddaten!$J424)</f>
        <v>-0.40310740255105226</v>
      </c>
      <c r="M424" s="7">
        <f t="shared" si="46"/>
        <v>1.7336876555510619</v>
      </c>
      <c r="N424" s="7">
        <f>($M424-Objekte!$I$47)/(Objekte!$H$47-Bilddaten!$L424)</f>
        <v>1.8690254893881331</v>
      </c>
      <c r="O424" s="7">
        <f t="shared" si="47"/>
        <v>0.98026964522210225</v>
      </c>
      <c r="P424" s="7">
        <f t="shared" si="48"/>
        <v>0.85601425441102597</v>
      </c>
      <c r="Q424" s="5">
        <f t="shared" si="45"/>
        <v>0.85601425441102597</v>
      </c>
    </row>
    <row r="425" spans="8:17" x14ac:dyDescent="0.2">
      <c r="H425" s="2">
        <v>419</v>
      </c>
      <c r="I425" s="7">
        <f t="shared" si="44"/>
        <v>0.65468749999999998</v>
      </c>
      <c r="J425" s="7">
        <f t="shared" si="42"/>
        <v>-0.30170119082118907</v>
      </c>
      <c r="K425" s="7">
        <f t="shared" si="43"/>
        <v>1.8555554539369095</v>
      </c>
      <c r="L425" s="7">
        <f>(Objekte!$L$9-Bilddaten!$K425)/(Objekte!$J$9-Bilddaten!$J425)</f>
        <v>-0.40037988970331656</v>
      </c>
      <c r="M425" s="7">
        <f t="shared" si="46"/>
        <v>1.7347603644325624</v>
      </c>
      <c r="N425" s="7">
        <f>($M425-Objekte!$I$47)/(Objekte!$H$47-Bilddaten!$L425)</f>
        <v>1.8770983603448441</v>
      </c>
      <c r="O425" s="7">
        <f t="shared" si="47"/>
        <v>0.98320792995541739</v>
      </c>
      <c r="P425" s="7">
        <f t="shared" si="48"/>
        <v>0.8590969832198323</v>
      </c>
      <c r="Q425" s="5">
        <f t="shared" si="45"/>
        <v>0.8590969832198323</v>
      </c>
    </row>
    <row r="426" spans="8:17" x14ac:dyDescent="0.2">
      <c r="H426" s="2">
        <v>420</v>
      </c>
      <c r="I426" s="7">
        <f t="shared" si="44"/>
        <v>0.65625</v>
      </c>
      <c r="J426" s="7">
        <f t="shared" si="42"/>
        <v>-0.30153985435557429</v>
      </c>
      <c r="K426" s="7">
        <f t="shared" si="43"/>
        <v>1.8557402330206776</v>
      </c>
      <c r="L426" s="7">
        <f>(Objekte!$L$9-Bilddaten!$K426)/(Objekte!$J$9-Bilddaten!$J426)</f>
        <v>-0.3976619689464882</v>
      </c>
      <c r="M426" s="7">
        <f t="shared" si="46"/>
        <v>1.7358293008218026</v>
      </c>
      <c r="N426" s="7">
        <f>($M426-Objekte!$I$47)/(Objekte!$H$47-Bilddaten!$L426)</f>
        <v>1.8852003562418149</v>
      </c>
      <c r="O426" s="7">
        <f t="shared" si="47"/>
        <v>0.98615681530006161</v>
      </c>
      <c r="P426" s="7">
        <f t="shared" si="48"/>
        <v>0.86219639462473496</v>
      </c>
      <c r="Q426" s="5">
        <f t="shared" si="45"/>
        <v>0.86219639462473496</v>
      </c>
    </row>
    <row r="427" spans="8:17" x14ac:dyDescent="0.2">
      <c r="H427" s="2">
        <v>421</v>
      </c>
      <c r="I427" s="7">
        <f t="shared" si="44"/>
        <v>0.65781250000000002</v>
      </c>
      <c r="J427" s="7">
        <f t="shared" si="42"/>
        <v>-0.30137851788995956</v>
      </c>
      <c r="K427" s="7">
        <f t="shared" si="43"/>
        <v>1.8559250121044455</v>
      </c>
      <c r="L427" s="7">
        <f>(Objekte!$L$9-Bilddaten!$K427)/(Objekte!$J$9-Bilddaten!$J427)</f>
        <v>-0.39495358976933159</v>
      </c>
      <c r="M427" s="7">
        <f t="shared" si="46"/>
        <v>1.7368944845844452</v>
      </c>
      <c r="N427" s="7">
        <f>($M427-Objekte!$I$47)/(Objekte!$H$47-Bilddaten!$L427)</f>
        <v>1.8933316349773301</v>
      </c>
      <c r="O427" s="7">
        <f t="shared" si="47"/>
        <v>0.98911635872631087</v>
      </c>
      <c r="P427" s="7">
        <f t="shared" si="48"/>
        <v>0.86531260921413433</v>
      </c>
      <c r="Q427" s="5">
        <f t="shared" si="45"/>
        <v>0.86531260921413433</v>
      </c>
    </row>
    <row r="428" spans="8:17" x14ac:dyDescent="0.2">
      <c r="H428" s="2">
        <v>422</v>
      </c>
      <c r="I428" s="7">
        <f t="shared" si="44"/>
        <v>0.65937500000000004</v>
      </c>
      <c r="J428" s="7">
        <f t="shared" si="42"/>
        <v>-0.30121718142434478</v>
      </c>
      <c r="K428" s="7">
        <f t="shared" si="43"/>
        <v>1.8561097911882134</v>
      </c>
      <c r="L428" s="7">
        <f>(Objekte!$L$9-Bilddaten!$K428)/(Objekte!$J$9-Bilddaten!$J428)</f>
        <v>-0.39225470201463308</v>
      </c>
      <c r="M428" s="7">
        <f t="shared" si="46"/>
        <v>1.7379559354469194</v>
      </c>
      <c r="N428" s="7">
        <f>($M428-Objekte!$I$47)/(Objekte!$H$47-Bilddaten!$L428)</f>
        <v>1.9014923555931418</v>
      </c>
      <c r="O428" s="7">
        <f t="shared" si="47"/>
        <v>0.99208661812062882</v>
      </c>
      <c r="P428" s="7">
        <f t="shared" si="48"/>
        <v>0.86844574867326629</v>
      </c>
      <c r="Q428" s="5">
        <f t="shared" si="45"/>
        <v>0.86844574867326629</v>
      </c>
    </row>
    <row r="429" spans="8:17" x14ac:dyDescent="0.2">
      <c r="H429" s="2">
        <v>423</v>
      </c>
      <c r="I429" s="7">
        <f t="shared" si="44"/>
        <v>0.66093749999999996</v>
      </c>
      <c r="J429" s="7">
        <f t="shared" si="42"/>
        <v>-0.30105584495873</v>
      </c>
      <c r="K429" s="7">
        <f t="shared" si="43"/>
        <v>1.8562945702719813</v>
      </c>
      <c r="L429" s="7">
        <f>(Objekte!$L$9-Bilddaten!$K429)/(Objekte!$J$9-Bilddaten!$J429)</f>
        <v>-0.38956525587611557</v>
      </c>
      <c r="M429" s="7">
        <f t="shared" si="46"/>
        <v>1.7390136729976335</v>
      </c>
      <c r="N429" s="7">
        <f>($M429-Objekte!$I$47)/(Objekte!$H$47-Bilddaten!$L429)</f>
        <v>1.9096826782848031</v>
      </c>
      <c r="O429" s="7">
        <f t="shared" si="47"/>
        <v>0.99506765178942858</v>
      </c>
      <c r="P429" s="7">
        <f t="shared" si="48"/>
        <v>0.87159593578710515</v>
      </c>
      <c r="Q429" s="5">
        <f t="shared" si="45"/>
        <v>0.87159593578710515</v>
      </c>
    </row>
    <row r="430" spans="8:17" x14ac:dyDescent="0.2">
      <c r="H430" s="2">
        <v>424</v>
      </c>
      <c r="I430" s="7">
        <f t="shared" si="44"/>
        <v>0.66249999999999998</v>
      </c>
      <c r="J430" s="7">
        <f t="shared" si="42"/>
        <v>-0.30089450849311528</v>
      </c>
      <c r="K430" s="7">
        <f t="shared" si="43"/>
        <v>1.8564793493557494</v>
      </c>
      <c r="L430" s="7">
        <f>(Objekte!$L$9-Bilddaten!$K430)/(Objekte!$J$9-Bilddaten!$J430)</f>
        <v>-0.3868852018953694</v>
      </c>
      <c r="M430" s="7">
        <f t="shared" si="46"/>
        <v>1.7400677166881826</v>
      </c>
      <c r="N430" s="7">
        <f>($M430-Objekte!$I$47)/(Objekte!$H$47-Bilddaten!$L430)</f>
        <v>1.9179027644121678</v>
      </c>
      <c r="O430" s="7">
        <f t="shared" si="47"/>
        <v>0.99805951846289398</v>
      </c>
      <c r="P430" s="7">
        <f t="shared" si="48"/>
        <v>0.87476329445791423</v>
      </c>
      <c r="Q430" s="5">
        <f t="shared" si="45"/>
        <v>0.87476329445791423</v>
      </c>
    </row>
    <row r="431" spans="8:17" x14ac:dyDescent="0.2">
      <c r="H431" s="2">
        <v>425</v>
      </c>
      <c r="I431" s="7">
        <f t="shared" si="44"/>
        <v>0.6640625</v>
      </c>
      <c r="J431" s="7">
        <f t="shared" si="42"/>
        <v>-0.30073317202750049</v>
      </c>
      <c r="K431" s="7">
        <f t="shared" si="43"/>
        <v>1.8566641284395173</v>
      </c>
      <c r="L431" s="7">
        <f>(Objekte!$L$9-Bilddaten!$K431)/(Objekte!$J$9-Bilddaten!$J431)</f>
        <v>-0.38421449095882926</v>
      </c>
      <c r="M431" s="7">
        <f t="shared" si="46"/>
        <v>1.7411180858345372</v>
      </c>
      <c r="N431" s="7">
        <f>($M431-Objekte!$I$47)/(Objekte!$H$47-Bilddaten!$L431)</f>
        <v>1.9261527765099615</v>
      </c>
      <c r="O431" s="7">
        <f t="shared" si="47"/>
        <v>1.0010622772988267</v>
      </c>
      <c r="P431" s="7">
        <f t="shared" si="48"/>
        <v>0.87794794971293777</v>
      </c>
      <c r="Q431" s="5">
        <f t="shared" si="45"/>
        <v>0.87794794971293777</v>
      </c>
    </row>
    <row r="432" spans="8:17" x14ac:dyDescent="0.2">
      <c r="H432" s="2">
        <v>426</v>
      </c>
      <c r="I432" s="7">
        <f t="shared" si="44"/>
        <v>0.66562500000000002</v>
      </c>
      <c r="J432" s="7">
        <f t="shared" si="42"/>
        <v>-0.30057183556188571</v>
      </c>
      <c r="K432" s="7">
        <f t="shared" si="43"/>
        <v>1.8568489075232852</v>
      </c>
      <c r="L432" s="7">
        <f>(Objekte!$L$9-Bilddaten!$K432)/(Objekte!$J$9-Bilddaten!$J432)</f>
        <v>-0.38155307429476099</v>
      </c>
      <c r="M432" s="7">
        <f t="shared" si="46"/>
        <v>1.7421647996182283</v>
      </c>
      <c r="N432" s="7">
        <f>($M432-Objekte!$I$47)/(Objekte!$H$47-Bilddaten!$L432)</f>
        <v>1.9344328782985312</v>
      </c>
      <c r="O432" s="7">
        <f t="shared" si="47"/>
        <v>1.0040759878865604</v>
      </c>
      <c r="P432" s="7">
        <f t="shared" si="48"/>
        <v>0.88115002772338558</v>
      </c>
      <c r="Q432" s="5">
        <f t="shared" si="45"/>
        <v>0.88115002772338558</v>
      </c>
    </row>
    <row r="433" spans="8:17" x14ac:dyDescent="0.2">
      <c r="H433" s="2">
        <v>427</v>
      </c>
      <c r="I433" s="7">
        <f t="shared" si="44"/>
        <v>0.66718750000000004</v>
      </c>
      <c r="J433" s="7">
        <f t="shared" si="42"/>
        <v>-0.30041049909627093</v>
      </c>
      <c r="K433" s="7">
        <f t="shared" si="43"/>
        <v>1.8570336866070531</v>
      </c>
      <c r="L433" s="7">
        <f>(Objekte!$L$9-Bilddaten!$K433)/(Objekte!$J$9-Bilddaten!$J433)</f>
        <v>-0.37890090347030159</v>
      </c>
      <c r="M433" s="7">
        <f t="shared" si="46"/>
        <v>1.7432078770875119</v>
      </c>
      <c r="N433" s="7">
        <f>($M433-Objekte!$I$47)/(Objekte!$H$47-Bilddaten!$L433)</f>
        <v>1.9427432346946518</v>
      </c>
      <c r="O433" s="7">
        <f t="shared" si="47"/>
        <v>1.0071007102508922</v>
      </c>
      <c r="P433" s="7">
        <f t="shared" si="48"/>
        <v>0.884369655810468</v>
      </c>
      <c r="Q433" s="5">
        <f t="shared" si="45"/>
        <v>0.884369655810468</v>
      </c>
    </row>
    <row r="434" spans="8:17" x14ac:dyDescent="0.2">
      <c r="H434" s="2">
        <v>428</v>
      </c>
      <c r="I434" s="7">
        <f t="shared" si="44"/>
        <v>0.66874999999999996</v>
      </c>
      <c r="J434" s="7">
        <f t="shared" si="42"/>
        <v>-0.30024916263065615</v>
      </c>
      <c r="K434" s="7">
        <f t="shared" si="43"/>
        <v>1.8572184656908213</v>
      </c>
      <c r="L434" s="7">
        <f>(Objekte!$L$9-Bilddaten!$K434)/(Objekte!$J$9-Bilddaten!$J434)</f>
        <v>-0.37625793038851646</v>
      </c>
      <c r="M434" s="7">
        <f t="shared" si="46"/>
        <v>1.7442473371585254</v>
      </c>
      <c r="N434" s="7">
        <f>($M434-Objekte!$I$47)/(Objekte!$H$47-Bilddaten!$L434)</f>
        <v>1.951084011822487</v>
      </c>
      <c r="O434" s="7">
        <f t="shared" si="47"/>
        <v>1.0101365048560726</v>
      </c>
      <c r="P434" s="7">
        <f t="shared" si="48"/>
        <v>0.88760696246177351</v>
      </c>
      <c r="Q434" s="5">
        <f t="shared" si="45"/>
        <v>0.88760696246177351</v>
      </c>
    </row>
    <row r="435" spans="8:17" x14ac:dyDescent="0.2">
      <c r="H435" s="2">
        <v>429</v>
      </c>
      <c r="I435" s="7">
        <f t="shared" si="44"/>
        <v>0.67031249999999998</v>
      </c>
      <c r="J435" s="7">
        <f t="shared" si="42"/>
        <v>-0.30008782616504137</v>
      </c>
      <c r="K435" s="7">
        <f t="shared" si="43"/>
        <v>1.8574032447745892</v>
      </c>
      <c r="L435" s="7">
        <f>(Objekte!$L$9-Bilddaten!$K435)/(Objekte!$J$9-Bilddaten!$J435)</f>
        <v>-0.37362410728550155</v>
      </c>
      <c r="M435" s="7">
        <f t="shared" si="46"/>
        <v>1.7452831986164288</v>
      </c>
      <c r="N435" s="7">
        <f>($M435-Objekte!$I$47)/(Objekte!$H$47-Bilddaten!$L435)</f>
        <v>1.9594553770246315</v>
      </c>
      <c r="O435" s="7">
        <f t="shared" si="47"/>
        <v>1.013183432609825</v>
      </c>
      <c r="P435" s="7">
        <f t="shared" si="48"/>
        <v>0.89086207734003997</v>
      </c>
      <c r="Q435" s="5">
        <f t="shared" si="45"/>
        <v>0.89086207734003997</v>
      </c>
    </row>
    <row r="436" spans="8:17" x14ac:dyDescent="0.2">
      <c r="H436" s="2">
        <v>430</v>
      </c>
      <c r="I436" s="7">
        <f t="shared" si="44"/>
        <v>0.671875</v>
      </c>
      <c r="J436" s="7">
        <f t="shared" si="42"/>
        <v>-0.29992648969942665</v>
      </c>
      <c r="K436" s="7">
        <f t="shared" si="43"/>
        <v>1.8575880238583571</v>
      </c>
      <c r="L436" s="7">
        <f>(Objekte!$L$9-Bilddaten!$K436)/(Objekte!$J$9-Bilddaten!$J436)</f>
        <v>-0.37099938672749194</v>
      </c>
      <c r="M436" s="7">
        <f t="shared" si="46"/>
        <v>1.7463154801165404</v>
      </c>
      <c r="N436" s="7">
        <f>($M436-Objekte!$I$47)/(Objekte!$H$47-Bilddaten!$L436)</f>
        <v>1.9678574988733435</v>
      </c>
      <c r="O436" s="7">
        <f t="shared" si="47"/>
        <v>1.0162415548674337</v>
      </c>
      <c r="P436" s="7">
        <f t="shared" si="48"/>
        <v>0.89413513130334965</v>
      </c>
      <c r="Q436" s="5">
        <f t="shared" si="45"/>
        <v>0.89413513130334965</v>
      </c>
    </row>
    <row r="437" spans="8:17" x14ac:dyDescent="0.2">
      <c r="H437" s="2">
        <v>431</v>
      </c>
      <c r="I437" s="7">
        <f t="shared" si="44"/>
        <v>0.67343750000000002</v>
      </c>
      <c r="J437" s="7">
        <f t="shared" si="42"/>
        <v>-0.29976515323381187</v>
      </c>
      <c r="K437" s="7">
        <f t="shared" si="43"/>
        <v>1.857772802942125</v>
      </c>
      <c r="L437" s="7">
        <f>(Objekte!$L$9-Bilddaten!$K437)/(Objekte!$J$9-Bilddaten!$J437)</f>
        <v>-0.3683837216080228</v>
      </c>
      <c r="M437" s="7">
        <f t="shared" si="46"/>
        <v>1.7473442001854542</v>
      </c>
      <c r="N437" s="7">
        <f>($M437-Objekte!$I$47)/(Objekte!$H$47-Bilddaten!$L437)</f>
        <v>1.9762905471818355</v>
      </c>
      <c r="O437" s="7">
        <f t="shared" si="47"/>
        <v>1.0193109334358539</v>
      </c>
      <c r="P437" s="7">
        <f t="shared" si="48"/>
        <v>0.89742625641128249</v>
      </c>
      <c r="Q437" s="5">
        <f t="shared" si="45"/>
        <v>0.89742625641128249</v>
      </c>
    </row>
    <row r="438" spans="8:17" x14ac:dyDescent="0.2">
      <c r="H438" s="2">
        <v>432</v>
      </c>
      <c r="I438" s="7">
        <f t="shared" si="44"/>
        <v>0.67500000000000004</v>
      </c>
      <c r="J438" s="7">
        <f t="shared" si="42"/>
        <v>-0.29960381676819708</v>
      </c>
      <c r="K438" s="7">
        <f t="shared" si="43"/>
        <v>1.8579575820258931</v>
      </c>
      <c r="L438" s="7">
        <f>(Objekte!$L$9-Bilddaten!$K438)/(Objekte!$J$9-Bilddaten!$J438)</f>
        <v>-0.36577706514510805</v>
      </c>
      <c r="M438" s="7">
        <f t="shared" si="46"/>
        <v>1.7483693772221494</v>
      </c>
      <c r="N438" s="7">
        <f>($M438-Objekte!$I$47)/(Objekte!$H$47-Bilddaten!$L438)</f>
        <v>1.9847546930157247</v>
      </c>
      <c r="O438" s="7">
        <f t="shared" si="47"/>
        <v>1.0223916305778777</v>
      </c>
      <c r="P438" s="7">
        <f t="shared" si="48"/>
        <v>0.90073558594194614</v>
      </c>
      <c r="Q438" s="5">
        <f t="shared" si="45"/>
        <v>0.90073558594194614</v>
      </c>
    </row>
    <row r="439" spans="8:17" x14ac:dyDescent="0.2">
      <c r="H439" s="2">
        <v>433</v>
      </c>
      <c r="I439" s="7">
        <f t="shared" si="44"/>
        <v>0.67656249999999996</v>
      </c>
      <c r="J439" s="7">
        <f t="shared" si="42"/>
        <v>-0.29944248030258236</v>
      </c>
      <c r="K439" s="7">
        <f t="shared" si="43"/>
        <v>1.858142361109661</v>
      </c>
      <c r="L439" s="7">
        <f>(Objekte!$L$9-Bilddaten!$K439)/(Objekte!$J$9-Bilddaten!$J439)</f>
        <v>-0.36317937087846003</v>
      </c>
      <c r="M439" s="7">
        <f t="shared" si="46"/>
        <v>1.7493910294990835</v>
      </c>
      <c r="N439" s="7">
        <f>($M439-Objekte!$I$47)/(Objekte!$H$47-Bilddaten!$L439)</f>
        <v>1.99325010870457</v>
      </c>
      <c r="O439" s="7">
        <f t="shared" si="47"/>
        <v>1.0254837090163358</v>
      </c>
      <c r="P439" s="7">
        <f t="shared" si="48"/>
        <v>0.90406325440123614</v>
      </c>
      <c r="Q439" s="5">
        <f t="shared" si="45"/>
        <v>0.90406325440123614</v>
      </c>
    </row>
    <row r="440" spans="8:17" x14ac:dyDescent="0.2">
      <c r="H440" s="2">
        <v>434</v>
      </c>
      <c r="I440" s="7">
        <f t="shared" si="44"/>
        <v>0.67812499999999998</v>
      </c>
      <c r="J440" s="7">
        <f t="shared" si="42"/>
        <v>-0.29928114383696758</v>
      </c>
      <c r="K440" s="7">
        <f t="shared" si="43"/>
        <v>1.8583271401934289</v>
      </c>
      <c r="L440" s="7">
        <f>(Objekte!$L$9-Bilddaten!$K440)/(Objekte!$J$9-Bilddaten!$J440)</f>
        <v>-0.36059059266671406</v>
      </c>
      <c r="M440" s="7">
        <f t="shared" si="46"/>
        <v>1.7504091751632846</v>
      </c>
      <c r="N440" s="7">
        <f>($M440-Objekte!$I$47)/(Objekte!$H$47-Bilddaten!$L440)</f>
        <v>2.0017769678536195</v>
      </c>
      <c r="O440" s="7">
        <f t="shared" si="47"/>
        <v>1.0285872319383702</v>
      </c>
      <c r="P440" s="7">
        <f t="shared" si="48"/>
        <v>0.90740939754513295</v>
      </c>
      <c r="Q440" s="5">
        <f t="shared" si="45"/>
        <v>0.90740939754513295</v>
      </c>
    </row>
    <row r="441" spans="8:17" x14ac:dyDescent="0.2">
      <c r="H441" s="2">
        <v>435</v>
      </c>
      <c r="I441" s="7">
        <f t="shared" si="44"/>
        <v>0.6796875</v>
      </c>
      <c r="J441" s="7">
        <f t="shared" si="42"/>
        <v>-0.2991198073713528</v>
      </c>
      <c r="K441" s="7">
        <f t="shared" si="43"/>
        <v>1.8585119192771968</v>
      </c>
      <c r="L441" s="7">
        <f>(Objekte!$L$9-Bilddaten!$K441)/(Objekte!$J$9-Bilddaten!$J441)</f>
        <v>-0.35801068468470759</v>
      </c>
      <c r="M441" s="7">
        <f t="shared" si="46"/>
        <v>1.7514238322374209</v>
      </c>
      <c r="N441" s="7">
        <f>($M441-Objekte!$I$47)/(Objekte!$H$47-Bilddaten!$L441)</f>
        <v>2.0103354453555973</v>
      </c>
      <c r="O441" s="7">
        <f t="shared" si="47"/>
        <v>1.031702262999727</v>
      </c>
      <c r="P441" s="7">
        <f t="shared" si="48"/>
        <v>0.91077415238399162</v>
      </c>
      <c r="Q441" s="5">
        <f t="shared" si="45"/>
        <v>0.91077415238399162</v>
      </c>
    </row>
    <row r="442" spans="8:17" x14ac:dyDescent="0.2">
      <c r="H442" s="2">
        <v>436</v>
      </c>
      <c r="I442" s="7">
        <f t="shared" si="44"/>
        <v>0.68125000000000002</v>
      </c>
      <c r="J442" s="7">
        <f t="shared" si="42"/>
        <v>-0.29895847090573802</v>
      </c>
      <c r="K442" s="7">
        <f t="shared" si="43"/>
        <v>1.858696698360965</v>
      </c>
      <c r="L442" s="7">
        <f>(Objekte!$L$9-Bilddaten!$K442)/(Objekte!$J$9-Bilddaten!$J442)</f>
        <v>-0.35543960142077052</v>
      </c>
      <c r="M442" s="7">
        <f t="shared" si="46"/>
        <v>1.7524350186208664</v>
      </c>
      <c r="N442" s="7">
        <f>($M442-Objekte!$I$47)/(Objekte!$H$47-Bilddaten!$L442)</f>
        <v>2.0189257174026807</v>
      </c>
      <c r="O442" s="7">
        <f t="shared" si="47"/>
        <v>1.0348288663291143</v>
      </c>
      <c r="P442" s="7">
        <f t="shared" si="48"/>
        <v>0.91415765720272901</v>
      </c>
      <c r="Q442" s="5">
        <f t="shared" si="45"/>
        <v>0.91415765720272901</v>
      </c>
    </row>
    <row r="443" spans="8:17" x14ac:dyDescent="0.2">
      <c r="H443" s="2">
        <v>437</v>
      </c>
      <c r="I443" s="7">
        <f t="shared" si="44"/>
        <v>0.68281250000000004</v>
      </c>
      <c r="J443" s="7">
        <f t="shared" si="42"/>
        <v>-0.29879713444012324</v>
      </c>
      <c r="K443" s="7">
        <f t="shared" si="43"/>
        <v>1.8588814774447329</v>
      </c>
      <c r="L443" s="7">
        <f>(Objekte!$L$9-Bilddaten!$K443)/(Objekte!$J$9-Bilddaten!$J443)</f>
        <v>-0.35287729767405845</v>
      </c>
      <c r="M443" s="7">
        <f t="shared" si="46"/>
        <v>1.7534427520907498</v>
      </c>
      <c r="N443" s="7">
        <f>($M443-Objekte!$I$47)/(Objekte!$H$47-Bilddaten!$L443)</f>
        <v>2.0275479614985605</v>
      </c>
      <c r="O443" s="7">
        <f t="shared" si="47"/>
        <v>1.0379671065325919</v>
      </c>
      <c r="P443" s="7">
        <f t="shared" si="48"/>
        <v>0.91756005156969689</v>
      </c>
      <c r="Q443" s="5">
        <f t="shared" si="45"/>
        <v>0.91756005156969689</v>
      </c>
    </row>
    <row r="444" spans="8:17" x14ac:dyDescent="0.2">
      <c r="H444" s="2">
        <v>438</v>
      </c>
      <c r="I444" s="7">
        <f t="shared" si="44"/>
        <v>0.68437499999999996</v>
      </c>
      <c r="J444" s="7">
        <f t="shared" si="42"/>
        <v>-0.29863579797450851</v>
      </c>
      <c r="K444" s="7">
        <f t="shared" si="43"/>
        <v>1.8590662565285008</v>
      </c>
      <c r="L444" s="7">
        <f>(Objekte!$L$9-Bilddaten!$K444)/(Objekte!$J$9-Bilddaten!$J444)</f>
        <v>-0.35032372855189015</v>
      </c>
      <c r="M444" s="7">
        <f t="shared" si="46"/>
        <v>1.7544470503030019</v>
      </c>
      <c r="N444" s="7">
        <f>($M444-Objekte!$I$47)/(Objekte!$H$47-Bilddaten!$L444)</f>
        <v>2.0362023564707106</v>
      </c>
      <c r="O444" s="7">
        <f t="shared" si="47"/>
        <v>1.0411170486980375</v>
      </c>
      <c r="P444" s="7">
        <f t="shared" si="48"/>
        <v>0.92098147635892957</v>
      </c>
      <c r="Q444" s="5">
        <f t="shared" si="45"/>
        <v>0.92098147635892957</v>
      </c>
    </row>
    <row r="445" spans="8:17" x14ac:dyDescent="0.2">
      <c r="H445" s="2">
        <v>439</v>
      </c>
      <c r="I445" s="7">
        <f t="shared" si="44"/>
        <v>0.68593749999999998</v>
      </c>
      <c r="J445" s="7">
        <f t="shared" si="42"/>
        <v>-0.29847446150889373</v>
      </c>
      <c r="K445" s="7">
        <f t="shared" si="43"/>
        <v>1.8592510356122687</v>
      </c>
      <c r="L445" s="7">
        <f>(Objekte!$L$9-Bilddaten!$K445)/(Objekte!$J$9-Bilddaten!$J445)</f>
        <v>-0.34777884946713417</v>
      </c>
      <c r="M445" s="7">
        <f t="shared" si="46"/>
        <v>1.7554479307933832</v>
      </c>
      <c r="N445" s="7">
        <f>($M445-Objekte!$I$47)/(Objekte!$H$47-Bilddaten!$L445)</f>
        <v>2.0448890824827259</v>
      </c>
      <c r="O445" s="7">
        <f t="shared" si="47"/>
        <v>1.0442787583996371</v>
      </c>
      <c r="P445" s="7">
        <f t="shared" si="48"/>
        <v>0.92442207375751217</v>
      </c>
      <c r="Q445" s="5">
        <f t="shared" si="45"/>
        <v>0.92442207375751217</v>
      </c>
    </row>
    <row r="446" spans="8:17" x14ac:dyDescent="0.2">
      <c r="H446" s="2">
        <v>440</v>
      </c>
      <c r="I446" s="7">
        <f t="shared" si="44"/>
        <v>0.6875</v>
      </c>
      <c r="J446" s="7">
        <f t="shared" si="42"/>
        <v>-0.29831312504327895</v>
      </c>
      <c r="K446" s="7">
        <f t="shared" si="43"/>
        <v>1.8594358146960368</v>
      </c>
      <c r="L446" s="7">
        <f>(Objekte!$L$9-Bilddaten!$K446)/(Objekte!$J$9-Bilddaten!$J446)</f>
        <v>-0.3452426161356103</v>
      </c>
      <c r="M446" s="7">
        <f t="shared" si="46"/>
        <v>1.7564454109785057</v>
      </c>
      <c r="N446" s="7">
        <f>($M446-Objekte!$I$47)/(Objekte!$H$47-Bilddaten!$L446)</f>
        <v>2.0536083210468337</v>
      </c>
      <c r="O446" s="7">
        <f t="shared" si="47"/>
        <v>1.0474523017024384</v>
      </c>
      <c r="P446" s="7">
        <f t="shared" si="48"/>
        <v>0.92788198728382576</v>
      </c>
      <c r="Q446" s="5">
        <f t="shared" si="45"/>
        <v>0.92788198728382576</v>
      </c>
    </row>
    <row r="447" spans="8:17" x14ac:dyDescent="0.2">
      <c r="H447" s="2">
        <v>441</v>
      </c>
      <c r="I447" s="7">
        <f t="shared" si="44"/>
        <v>0.68906250000000002</v>
      </c>
      <c r="J447" s="7">
        <f t="shared" si="42"/>
        <v>-0.29815178857766417</v>
      </c>
      <c r="K447" s="7">
        <f t="shared" si="43"/>
        <v>1.8596205937798047</v>
      </c>
      <c r="L447" s="7">
        <f>(Objekte!$L$9-Bilddaten!$K447)/(Objekte!$J$9-Bilddaten!$J447)</f>
        <v>-0.34271498457352934</v>
      </c>
      <c r="M447" s="7">
        <f t="shared" si="46"/>
        <v>1.7574395081568404</v>
      </c>
      <c r="N447" s="7">
        <f>($M447-Objekte!$I$47)/(Objekte!$H$47-Bilddaten!$L447)</f>
        <v>2.0623602550365092</v>
      </c>
      <c r="O447" s="7">
        <f t="shared" si="47"/>
        <v>1.0506377451669431</v>
      </c>
      <c r="P447" s="7">
        <f t="shared" si="48"/>
        <v>0.93136136179891926</v>
      </c>
      <c r="Q447" s="5">
        <f t="shared" si="45"/>
        <v>0.93136136179891926</v>
      </c>
    </row>
    <row r="448" spans="8:17" x14ac:dyDescent="0.2">
      <c r="H448" s="2">
        <v>442</v>
      </c>
      <c r="I448" s="7">
        <f t="shared" si="44"/>
        <v>0.69062500000000004</v>
      </c>
      <c r="J448" s="7">
        <f t="shared" si="42"/>
        <v>-0.29799045211204939</v>
      </c>
      <c r="K448" s="7">
        <f t="shared" si="43"/>
        <v>1.8598053728635726</v>
      </c>
      <c r="L448" s="7">
        <f>(Objekte!$L$9-Bilddaten!$K448)/(Objekte!$J$9-Bilddaten!$J448)</f>
        <v>-0.3401959110949368</v>
      </c>
      <c r="M448" s="7">
        <f t="shared" si="46"/>
        <v>1.7584302395097218</v>
      </c>
      <c r="N448" s="7">
        <f>($M448-Objekte!$I$47)/(Objekte!$H$47-Bilddaten!$L448)</f>
        <v>2.0711450686993054</v>
      </c>
      <c r="O448" s="7">
        <f t="shared" si="47"/>
        <v>1.053835155853776</v>
      </c>
      <c r="P448" s="7">
        <f t="shared" si="48"/>
        <v>0.93486034352903802</v>
      </c>
      <c r="Q448" s="5">
        <f t="shared" si="45"/>
        <v>0.93486034352903802</v>
      </c>
    </row>
    <row r="449" spans="8:17" x14ac:dyDescent="0.2">
      <c r="H449" s="2">
        <v>443</v>
      </c>
      <c r="I449" s="7">
        <f t="shared" si="44"/>
        <v>0.69218749999999996</v>
      </c>
      <c r="J449" s="7">
        <f t="shared" si="42"/>
        <v>-0.29782911564643466</v>
      </c>
      <c r="K449" s="7">
        <f t="shared" si="43"/>
        <v>1.8599901519473405</v>
      </c>
      <c r="L449" s="7">
        <f>(Objekte!$L$9-Bilddaten!$K449)/(Objekte!$J$9-Bilddaten!$J449)</f>
        <v>-0.33768535230920554</v>
      </c>
      <c r="M449" s="7">
        <f t="shared" si="46"/>
        <v>1.7594176221023352</v>
      </c>
      <c r="N449" s="7">
        <f>($M449-Objekte!$I$47)/(Objekte!$H$47-Bilddaten!$L449)</f>
        <v>2.079962947669753</v>
      </c>
      <c r="O449" s="7">
        <f t="shared" si="47"/>
        <v>1.0570446013283812</v>
      </c>
      <c r="P449" s="7">
        <f t="shared" si="48"/>
        <v>0.93837908007332604</v>
      </c>
      <c r="Q449" s="5">
        <f t="shared" si="45"/>
        <v>0.93837908007332604</v>
      </c>
    </row>
    <row r="450" spans="8:17" x14ac:dyDescent="0.2">
      <c r="H450" s="2">
        <v>444</v>
      </c>
      <c r="I450" s="7">
        <f t="shared" si="44"/>
        <v>0.69374999999999998</v>
      </c>
      <c r="J450" s="7">
        <f t="shared" si="42"/>
        <v>-0.29766777918081988</v>
      </c>
      <c r="K450" s="7">
        <f t="shared" si="43"/>
        <v>1.8601749310311084</v>
      </c>
      <c r="L450" s="7">
        <f>(Objekte!$L$9-Bilddaten!$K450)/(Objekte!$J$9-Bilddaten!$J450)</f>
        <v>-0.3351832651185413</v>
      </c>
      <c r="M450" s="7">
        <f t="shared" si="46"/>
        <v>1.7604016728846963</v>
      </c>
      <c r="N450" s="7">
        <f>($M450-Objekte!$I$47)/(Objekte!$H$47-Bilddaten!$L450)</f>
        <v>2.0888140789824443</v>
      </c>
      <c r="O450" s="7">
        <f t="shared" si="47"/>
        <v>1.0602661496657819</v>
      </c>
      <c r="P450" s="7">
        <f t="shared" si="48"/>
        <v>0.94191772042315025</v>
      </c>
      <c r="Q450" s="5">
        <f t="shared" si="45"/>
        <v>0.94191772042315025</v>
      </c>
    </row>
    <row r="451" spans="8:17" x14ac:dyDescent="0.2">
      <c r="H451" s="2">
        <v>445</v>
      </c>
      <c r="I451" s="7">
        <f t="shared" si="44"/>
        <v>0.6953125</v>
      </c>
      <c r="J451" s="7">
        <f t="shared" si="42"/>
        <v>-0.2975064427152051</v>
      </c>
      <c r="K451" s="7">
        <f t="shared" si="43"/>
        <v>1.8603597101148766</v>
      </c>
      <c r="L451" s="7">
        <f>(Objekte!$L$9-Bilddaten!$K451)/(Objekte!$J$9-Bilddaten!$J451)</f>
        <v>-0.33268960671551534</v>
      </c>
      <c r="M451" s="7">
        <f t="shared" si="46"/>
        <v>1.7613824086926231</v>
      </c>
      <c r="N451" s="7">
        <f>($M451-Objekte!$I$47)/(Objekte!$H$47-Bilddaten!$L451)</f>
        <v>2.0976986510852629</v>
      </c>
      <c r="O451" s="7">
        <f t="shared" si="47"/>
        <v>1.0634998694553999</v>
      </c>
      <c r="P451" s="7">
        <f t="shared" si="48"/>
        <v>0.94547641497791313</v>
      </c>
      <c r="Q451" s="5">
        <f t="shared" si="45"/>
        <v>0.94547641497791313</v>
      </c>
    </row>
    <row r="452" spans="8:17" x14ac:dyDescent="0.2">
      <c r="H452" s="2">
        <v>446</v>
      </c>
      <c r="I452" s="7">
        <f t="shared" si="44"/>
        <v>0.69687500000000002</v>
      </c>
      <c r="J452" s="7">
        <f t="shared" si="42"/>
        <v>-0.29734510624959032</v>
      </c>
      <c r="K452" s="7">
        <f t="shared" si="43"/>
        <v>1.8605444891986445</v>
      </c>
      <c r="L452" s="7">
        <f>(Objekte!$L$9-Bilddaten!$K452)/(Objekte!$J$9-Bilddaten!$J452)</f>
        <v>-0.33020433458063181</v>
      </c>
      <c r="M452" s="7">
        <f t="shared" si="46"/>
        <v>1.7623598462486911</v>
      </c>
      <c r="N452" s="7">
        <f>($M452-Objekte!$I$47)/(Objekte!$H$47-Bilddaten!$L452)</f>
        <v>2.106616853852727</v>
      </c>
      <c r="O452" s="7">
        <f t="shared" si="47"/>
        <v>1.0667458298059074</v>
      </c>
      <c r="P452" s="7">
        <f t="shared" si="48"/>
        <v>0.94905531555685274</v>
      </c>
      <c r="Q452" s="5">
        <f t="shared" si="45"/>
        <v>0.94905531555685274</v>
      </c>
    </row>
    <row r="453" spans="8:17" x14ac:dyDescent="0.2">
      <c r="H453" s="2">
        <v>447</v>
      </c>
      <c r="I453" s="7">
        <f t="shared" si="44"/>
        <v>0.69843750000000004</v>
      </c>
      <c r="J453" s="7">
        <f t="shared" si="42"/>
        <v>-0.29718376978397554</v>
      </c>
      <c r="K453" s="7">
        <f t="shared" si="43"/>
        <v>1.8607292682824124</v>
      </c>
      <c r="L453" s="7">
        <f>(Objekte!$L$9-Bilddaten!$K453)/(Objekte!$J$9-Bilddaten!$J453)</f>
        <v>-0.32772740647989701</v>
      </c>
      <c r="M453" s="7">
        <f t="shared" si="46"/>
        <v>1.7633340021631914</v>
      </c>
      <c r="N453" s="7">
        <f>($M453-Objekte!$I$47)/(Objekte!$H$47-Bilddaten!$L453)</f>
        <v>2.115568878599567</v>
      </c>
      <c r="O453" s="7">
        <f t="shared" si="47"/>
        <v>1.0700041003501712</v>
      </c>
      <c r="P453" s="7">
        <f t="shared" si="48"/>
        <v>0.95265457542413023</v>
      </c>
      <c r="Q453" s="5">
        <f t="shared" si="45"/>
        <v>0.95265457542413023</v>
      </c>
    </row>
    <row r="454" spans="8:17" x14ac:dyDescent="0.2">
      <c r="H454" s="2">
        <v>448</v>
      </c>
      <c r="I454" s="7">
        <f t="shared" si="44"/>
        <v>0.7</v>
      </c>
      <c r="J454" s="7">
        <f t="shared" ref="J454:J517" si="49">$D$17+$D$22*$I454</f>
        <v>-0.29702243331836081</v>
      </c>
      <c r="K454" s="7">
        <f t="shared" ref="K454:K517" si="50">$E$17+$I454*$E$22</f>
        <v>1.8609140473661805</v>
      </c>
      <c r="L454" s="7">
        <f>(Objekte!$L$9-Bilddaten!$K454)/(Objekte!$J$9-Bilddaten!$J454)</f>
        <v>-0.32525878046243462</v>
      </c>
      <c r="M454" s="7">
        <f t="shared" si="46"/>
        <v>1.7643048929350655</v>
      </c>
      <c r="N454" s="7">
        <f>($M454-Objekte!$I$47)/(Objekte!$H$47-Bilddaten!$L454)</f>
        <v>2.1245549180943741</v>
      </c>
      <c r="O454" s="7">
        <f t="shared" si="47"/>
        <v>1.0732747512502216</v>
      </c>
      <c r="P454" s="7">
        <f t="shared" si="48"/>
        <v>0.95627434929644717</v>
      </c>
      <c r="Q454" s="5">
        <f t="shared" si="45"/>
        <v>0.95627434929644717</v>
      </c>
    </row>
    <row r="455" spans="8:17" x14ac:dyDescent="0.2">
      <c r="H455" s="2">
        <v>449</v>
      </c>
      <c r="I455" s="7">
        <f t="shared" ref="I455:I518" si="51">$H455/$B$3</f>
        <v>0.70156249999999998</v>
      </c>
      <c r="J455" s="7">
        <f t="shared" si="49"/>
        <v>-0.29686109685274603</v>
      </c>
      <c r="K455" s="7">
        <f t="shared" si="50"/>
        <v>1.8610988264499484</v>
      </c>
      <c r="L455" s="7">
        <f>(Objekte!$L$9-Bilddaten!$K455)/(Objekte!$J$9-Bilddaten!$J455)</f>
        <v>-0.32279841485812294</v>
      </c>
      <c r="M455" s="7">
        <f t="shared" si="46"/>
        <v>1.7652725349528382</v>
      </c>
      <c r="N455" s="7">
        <f>($M455-Objekte!$I$47)/(Objekte!$H$47-Bilddaten!$L455)</f>
        <v>2.1335751665734248</v>
      </c>
      <c r="O455" s="7">
        <f t="shared" si="47"/>
        <v>1.076557853202281</v>
      </c>
      <c r="P455" s="7">
        <f t="shared" si="48"/>
        <v>0.95991479336153873</v>
      </c>
      <c r="Q455" s="5">
        <f t="shared" ref="Q455:Q518" si="52">IF(AND($D$6&lt;$N455,$D$8&gt;$N455,$H455&lt;$B$3),$P455,0)</f>
        <v>0.95991479336153873</v>
      </c>
    </row>
    <row r="456" spans="8:17" x14ac:dyDescent="0.2">
      <c r="H456" s="2">
        <v>450</v>
      </c>
      <c r="I456" s="7">
        <f t="shared" si="51"/>
        <v>0.703125</v>
      </c>
      <c r="J456" s="7">
        <f t="shared" si="49"/>
        <v>-0.29669976038713125</v>
      </c>
      <c r="K456" s="7">
        <f t="shared" si="50"/>
        <v>1.8612836055337163</v>
      </c>
      <c r="L456" s="7">
        <f>(Objekte!$L$9-Bilddaten!$K456)/(Objekte!$J$9-Bilddaten!$J456)</f>
        <v>-0.32034626827523799</v>
      </c>
      <c r="M456" s="7">
        <f t="shared" ref="M456:M519" si="53">$K456-$L456*$J456</f>
        <v>1.7662369444955415</v>
      </c>
      <c r="N456" s="7">
        <f>($M456-Objekte!$I$47)/(Objekte!$H$47-Bilddaten!$L456)</f>
        <v>2.142629819754712</v>
      </c>
      <c r="O456" s="7">
        <f t="shared" ref="O456:O519" si="54">$L456*$N456+$M456</f>
        <v>1.0798534774418735</v>
      </c>
      <c r="P456" s="7">
        <f t="shared" ref="P456:P519" si="55">IF($H455&lt;$B$3,SQRT(($N456-$N455)^2+($O456-$O455)^2)*100,0)</f>
        <v>0.96357606530041873</v>
      </c>
      <c r="Q456" s="5">
        <f t="shared" si="52"/>
        <v>0.96357606530041873</v>
      </c>
    </row>
    <row r="457" spans="8:17" x14ac:dyDescent="0.2">
      <c r="H457" s="2">
        <v>451</v>
      </c>
      <c r="I457" s="7">
        <f t="shared" si="51"/>
        <v>0.70468750000000002</v>
      </c>
      <c r="J457" s="7">
        <f t="shared" si="49"/>
        <v>-0.29653842392151653</v>
      </c>
      <c r="K457" s="7">
        <f t="shared" si="50"/>
        <v>1.8614683846174842</v>
      </c>
      <c r="L457" s="7">
        <f>(Objekte!$L$9-Bilddaten!$K457)/(Objekte!$J$9-Bilddaten!$J457)</f>
        <v>-0.31790229959814059</v>
      </c>
      <c r="M457" s="7">
        <f t="shared" si="53"/>
        <v>1.7671981377336259</v>
      </c>
      <c r="N457" s="7">
        <f>($M457-Objekte!$I$47)/(Objekte!$H$47-Bilddaten!$L457)</f>
        <v>2.1517190748520774</v>
      </c>
      <c r="O457" s="7">
        <f t="shared" si="54"/>
        <v>1.0831616957489669</v>
      </c>
      <c r="P457" s="7">
        <f t="shared" si="55"/>
        <v>0.96725832429796066</v>
      </c>
      <c r="Q457" s="5">
        <f t="shared" si="52"/>
        <v>0.96725832429796066</v>
      </c>
    </row>
    <row r="458" spans="8:17" x14ac:dyDescent="0.2">
      <c r="H458" s="2">
        <v>452</v>
      </c>
      <c r="I458" s="7">
        <f t="shared" si="51"/>
        <v>0.70625000000000004</v>
      </c>
      <c r="J458" s="7">
        <f t="shared" si="49"/>
        <v>-0.29637708745590174</v>
      </c>
      <c r="K458" s="7">
        <f t="shared" si="50"/>
        <v>1.8616531637012521</v>
      </c>
      <c r="L458" s="7">
        <f>(Objekte!$L$9-Bilddaten!$K458)/(Objekte!$J$9-Bilddaten!$J458)</f>
        <v>-0.31546646798497585</v>
      </c>
      <c r="M458" s="7">
        <f t="shared" si="53"/>
        <v>1.7681561307298646</v>
      </c>
      <c r="N458" s="7">
        <f>($M458-Objekte!$I$47)/(Objekte!$H$47-Bilddaten!$L458)</f>
        <v>2.1608431305895333</v>
      </c>
      <c r="O458" s="7">
        <f t="shared" si="54"/>
        <v>1.0864825804531866</v>
      </c>
      <c r="P458" s="7">
        <f t="shared" si="55"/>
        <v>0.97096173106318595</v>
      </c>
      <c r="Q458" s="5">
        <f t="shared" si="52"/>
        <v>0.97096173106318595</v>
      </c>
    </row>
    <row r="459" spans="8:17" x14ac:dyDescent="0.2">
      <c r="H459" s="2">
        <v>453</v>
      </c>
      <c r="I459" s="7">
        <f t="shared" si="51"/>
        <v>0.70781249999999996</v>
      </c>
      <c r="J459" s="7">
        <f t="shared" si="49"/>
        <v>-0.29621575099028696</v>
      </c>
      <c r="K459" s="7">
        <f t="shared" si="50"/>
        <v>1.8618379427850202</v>
      </c>
      <c r="L459" s="7">
        <f>(Objekte!$L$9-Bilddaten!$K459)/(Objekte!$J$9-Bilddaten!$J459)</f>
        <v>-0.31303873286539657</v>
      </c>
      <c r="M459" s="7">
        <f t="shared" si="53"/>
        <v>1.7691109394402489</v>
      </c>
      <c r="N459" s="7">
        <f>($M459-Objekte!$I$47)/(Objekte!$H$47-Bilddaten!$L459)</f>
        <v>2.1700021872157551</v>
      </c>
      <c r="O459" s="7">
        <f t="shared" si="54"/>
        <v>1.08981620443909</v>
      </c>
      <c r="P459" s="7">
        <f t="shared" si="55"/>
        <v>0.9746864478473527</v>
      </c>
      <c r="Q459" s="5">
        <f t="shared" si="52"/>
        <v>0.9746864478473527</v>
      </c>
    </row>
    <row r="460" spans="8:17" x14ac:dyDescent="0.2">
      <c r="H460" s="2">
        <v>454</v>
      </c>
      <c r="I460" s="7">
        <f t="shared" si="51"/>
        <v>0.70937499999999998</v>
      </c>
      <c r="J460" s="7">
        <f t="shared" si="49"/>
        <v>-0.29605441452467218</v>
      </c>
      <c r="K460" s="7">
        <f t="shared" si="50"/>
        <v>1.8620227218687881</v>
      </c>
      <c r="L460" s="7">
        <f>(Objekte!$L$9-Bilddaten!$K460)/(Objekte!$J$9-Bilddaten!$J460)</f>
        <v>-0.31061905393831957</v>
      </c>
      <c r="M460" s="7">
        <f t="shared" si="53"/>
        <v>1.7700625797148715</v>
      </c>
      <c r="N460" s="7">
        <f>($M460-Objekte!$I$47)/(Objekte!$H$47-Bilddaten!$L460)</f>
        <v>2.1791964465186973</v>
      </c>
      <c r="O460" s="7">
        <f t="shared" si="54"/>
        <v>1.0931626411514859</v>
      </c>
      <c r="P460" s="7">
        <f t="shared" si="55"/>
        <v>0.97843263845708484</v>
      </c>
      <c r="Q460" s="5">
        <f t="shared" si="52"/>
        <v>0.97843263845708484</v>
      </c>
    </row>
    <row r="461" spans="8:17" x14ac:dyDescent="0.2">
      <c r="H461" s="2">
        <v>455</v>
      </c>
      <c r="I461" s="7">
        <f t="shared" si="51"/>
        <v>0.7109375</v>
      </c>
      <c r="J461" s="7">
        <f t="shared" si="49"/>
        <v>-0.2958930780590574</v>
      </c>
      <c r="K461" s="7">
        <f t="shared" si="50"/>
        <v>1.862207500952556</v>
      </c>
      <c r="L461" s="7">
        <f>(Objekte!$L$9-Bilddaten!$K461)/(Objekte!$J$9-Bilddaten!$J461)</f>
        <v>-0.30820739116968171</v>
      </c>
      <c r="M461" s="7">
        <f t="shared" si="53"/>
        <v>1.7710110672988071</v>
      </c>
      <c r="N461" s="7">
        <f>($M461-Objekte!$I$47)/(Objekte!$H$47-Bilddaten!$L461)</f>
        <v>2.1884261118404633</v>
      </c>
      <c r="O461" s="7">
        <f t="shared" si="54"/>
        <v>1.0965219646008477</v>
      </c>
      <c r="P461" s="7">
        <f t="shared" si="55"/>
        <v>0.98220046828151797</v>
      </c>
      <c r="Q461" s="5">
        <f t="shared" si="52"/>
        <v>0.98220046828151797</v>
      </c>
    </row>
    <row r="462" spans="8:17" x14ac:dyDescent="0.2">
      <c r="H462" s="2">
        <v>456</v>
      </c>
      <c r="I462" s="7">
        <f t="shared" si="51"/>
        <v>0.71250000000000002</v>
      </c>
      <c r="J462" s="7">
        <f t="shared" si="49"/>
        <v>-0.29573174159344262</v>
      </c>
      <c r="K462" s="7">
        <f t="shared" si="50"/>
        <v>1.862392280036324</v>
      </c>
      <c r="L462" s="7">
        <f>(Objekte!$L$9-Bilddaten!$K462)/(Objekte!$J$9-Bilddaten!$J462)</f>
        <v>-0.30580370479024138</v>
      </c>
      <c r="M462" s="7">
        <f t="shared" si="53"/>
        <v>1.771956417832979</v>
      </c>
      <c r="N462" s="7">
        <f>($M462-Objekte!$I$47)/(Objekte!$H$47-Bilddaten!$L462)</f>
        <v>2.1976913880922635</v>
      </c>
      <c r="O462" s="7">
        <f t="shared" si="54"/>
        <v>1.0998942493687567</v>
      </c>
      <c r="P462" s="7">
        <f t="shared" si="55"/>
        <v>0.98599010430147416</v>
      </c>
      <c r="Q462" s="5">
        <f t="shared" si="52"/>
        <v>0.98599010430147416</v>
      </c>
    </row>
    <row r="463" spans="8:17" x14ac:dyDescent="0.2">
      <c r="H463" s="2">
        <v>457</v>
      </c>
      <c r="I463" s="7">
        <f t="shared" si="51"/>
        <v>0.71406250000000004</v>
      </c>
      <c r="J463" s="7">
        <f t="shared" si="49"/>
        <v>-0.2955704051278279</v>
      </c>
      <c r="K463" s="7">
        <f t="shared" si="50"/>
        <v>1.8625770591200921</v>
      </c>
      <c r="L463" s="7">
        <f>(Objekte!$L$9-Bilddaten!$K463)/(Objekte!$J$9-Bilddaten!$J463)</f>
        <v>-0.30340795529338799</v>
      </c>
      <c r="M463" s="7">
        <f t="shared" si="53"/>
        <v>1.7728986468550194</v>
      </c>
      <c r="N463" s="7">
        <f>($M463-Objekte!$I$47)/(Objekte!$H$47-Bilddaten!$L463)</f>
        <v>2.2069924817695949</v>
      </c>
      <c r="O463" s="7">
        <f t="shared" si="54"/>
        <v>1.1032795706134269</v>
      </c>
      <c r="P463" s="7">
        <f t="shared" si="55"/>
        <v>0.98980171511323556</v>
      </c>
      <c r="Q463" s="5">
        <f t="shared" si="52"/>
        <v>0.98980171511323556</v>
      </c>
    </row>
    <row r="464" spans="8:17" x14ac:dyDescent="0.2">
      <c r="H464" s="2">
        <v>458</v>
      </c>
      <c r="I464" s="7">
        <f t="shared" si="51"/>
        <v>0.71562499999999996</v>
      </c>
      <c r="J464" s="7">
        <f t="shared" si="49"/>
        <v>-0.29540906866221311</v>
      </c>
      <c r="K464" s="7">
        <f t="shared" si="50"/>
        <v>1.86276183820386</v>
      </c>
      <c r="L464" s="7">
        <f>(Objekte!$L$9-Bilddaten!$K464)/(Objekte!$J$9-Bilddaten!$J464)</f>
        <v>-0.3010201034329858</v>
      </c>
      <c r="M464" s="7">
        <f t="shared" si="53"/>
        <v>1.7738377698001186</v>
      </c>
      <c r="N464" s="7">
        <f>($M464-Objekte!$I$47)/(Objekte!$H$47-Bilddaten!$L464)</f>
        <v>2.2163296009675508</v>
      </c>
      <c r="O464" s="7">
        <f t="shared" si="54"/>
        <v>1.1066780040752784</v>
      </c>
      <c r="P464" s="7">
        <f t="shared" si="55"/>
        <v>0.99363547094227889</v>
      </c>
      <c r="Q464" s="5">
        <f t="shared" si="52"/>
        <v>0.99363547094227889</v>
      </c>
    </row>
    <row r="465" spans="8:17" x14ac:dyDescent="0.2">
      <c r="H465" s="2">
        <v>459</v>
      </c>
      <c r="I465" s="7">
        <f t="shared" si="51"/>
        <v>0.71718749999999998</v>
      </c>
      <c r="J465" s="7">
        <f t="shared" si="49"/>
        <v>-0.29524773219659833</v>
      </c>
      <c r="K465" s="7">
        <f t="shared" si="50"/>
        <v>1.8629466172876279</v>
      </c>
      <c r="L465" s="7">
        <f>(Objekte!$L$9-Bilddaten!$K465)/(Objekte!$J$9-Bilddaten!$J465)</f>
        <v>-0.29864011022121845</v>
      </c>
      <c r="M465" s="7">
        <f t="shared" si="53"/>
        <v>1.7747738020018711</v>
      </c>
      <c r="N465" s="7">
        <f>($M465-Objekte!$I$47)/(Objekte!$H$47-Bilddaten!$L465)</f>
        <v>2.2257029553963878</v>
      </c>
      <c r="O465" s="7">
        <f t="shared" si="54"/>
        <v>1.1100896260826021</v>
      </c>
      <c r="P465" s="7">
        <f t="shared" si="55"/>
        <v>0.99749154367069193</v>
      </c>
      <c r="Q465" s="5">
        <f t="shared" si="52"/>
        <v>0.99749154367069193</v>
      </c>
    </row>
    <row r="466" spans="8:17" x14ac:dyDescent="0.2">
      <c r="H466" s="2">
        <v>460</v>
      </c>
      <c r="I466" s="7">
        <f t="shared" si="51"/>
        <v>0.71875</v>
      </c>
      <c r="J466" s="7">
        <f t="shared" si="49"/>
        <v>-0.29508639573098361</v>
      </c>
      <c r="K466" s="7">
        <f t="shared" si="50"/>
        <v>1.8631313963713958</v>
      </c>
      <c r="L466" s="7">
        <f>(Objekte!$L$9-Bilddaten!$K466)/(Objekte!$J$9-Bilddaten!$J466)</f>
        <v>-0.29626793692647552</v>
      </c>
      <c r="M466" s="7">
        <f t="shared" si="53"/>
        <v>1.7757067586931077</v>
      </c>
      <c r="N466" s="7">
        <f>($M466-Objekte!$I$47)/(Objekte!$H$47-Bilddaten!$L466)</f>
        <v>2.2351127563971924</v>
      </c>
      <c r="O466" s="7">
        <f t="shared" si="54"/>
        <v>1.1135145135572633</v>
      </c>
      <c r="P466" s="7">
        <f t="shared" si="55"/>
        <v>1.001370106847782</v>
      </c>
      <c r="Q466" s="5">
        <f t="shared" si="52"/>
        <v>1.001370106847782</v>
      </c>
    </row>
    <row r="467" spans="8:17" x14ac:dyDescent="0.2">
      <c r="H467" s="2">
        <v>461</v>
      </c>
      <c r="I467" s="7">
        <f t="shared" si="51"/>
        <v>0.72031250000000002</v>
      </c>
      <c r="J467" s="7">
        <f t="shared" si="49"/>
        <v>-0.29492505926536883</v>
      </c>
      <c r="K467" s="7">
        <f t="shared" si="50"/>
        <v>1.8633161754551639</v>
      </c>
      <c r="L467" s="7">
        <f>(Objekte!$L$9-Bilddaten!$K467)/(Objekte!$J$9-Bilddaten!$J467)</f>
        <v>-0.29390354507124633</v>
      </c>
      <c r="M467" s="7">
        <f t="shared" si="53"/>
        <v>1.7766366550067245</v>
      </c>
      <c r="N467" s="7">
        <f>($M467-Objekte!$I$47)/(Objekte!$H$47-Bilddaten!$L467)</f>
        <v>2.2445592169577879</v>
      </c>
      <c r="O467" s="7">
        <f t="shared" si="54"/>
        <v>1.1169527440204901</v>
      </c>
      <c r="P467" s="7">
        <f t="shared" si="55"/>
        <v>1.0052713357156213</v>
      </c>
      <c r="Q467" s="5">
        <f t="shared" si="52"/>
        <v>1.0052713357156213</v>
      </c>
    </row>
    <row r="468" spans="8:17" x14ac:dyDescent="0.2">
      <c r="H468" s="2">
        <v>462</v>
      </c>
      <c r="I468" s="7">
        <f t="shared" si="51"/>
        <v>0.72187500000000004</v>
      </c>
      <c r="J468" s="7">
        <f t="shared" si="49"/>
        <v>-0.29476372279975405</v>
      </c>
      <c r="K468" s="7">
        <f t="shared" si="50"/>
        <v>1.8635009545389318</v>
      </c>
      <c r="L468" s="7">
        <f>(Objekte!$L$9-Bilddaten!$K468)/(Objekte!$J$9-Bilddaten!$J468)</f>
        <v>-0.29154689643004972</v>
      </c>
      <c r="M468" s="7">
        <f t="shared" si="53"/>
        <v>1.777563505976496</v>
      </c>
      <c r="N468" s="7">
        <f>($M468-Objekte!$I$47)/(Objekte!$H$47-Bilddaten!$L468)</f>
        <v>2.2540425517287614</v>
      </c>
      <c r="O468" s="7">
        <f t="shared" si="54"/>
        <v>1.120404395598706</v>
      </c>
      <c r="P468" s="7">
        <f t="shared" si="55"/>
        <v>1.0091954072217917</v>
      </c>
      <c r="Q468" s="5">
        <f t="shared" si="52"/>
        <v>1.0091954072217917</v>
      </c>
    </row>
    <row r="469" spans="8:17" x14ac:dyDescent="0.2">
      <c r="H469" s="2">
        <v>463</v>
      </c>
      <c r="I469" s="7">
        <f t="shared" si="51"/>
        <v>0.72343749999999996</v>
      </c>
      <c r="J469" s="7">
        <f t="shared" si="49"/>
        <v>-0.29460238633413927</v>
      </c>
      <c r="K469" s="7">
        <f t="shared" si="50"/>
        <v>1.8636857336226997</v>
      </c>
      <c r="L469" s="7">
        <f>(Objekte!$L$9-Bilddaten!$K469)/(Objekte!$J$9-Bilddaten!$J469)</f>
        <v>-0.28919795302735973</v>
      </c>
      <c r="M469" s="7">
        <f t="shared" si="53"/>
        <v>1.7784873265378913</v>
      </c>
      <c r="N469" s="7">
        <f>($M469-Objekte!$I$47)/(Objekte!$H$47-Bilddaten!$L469)</f>
        <v>2.2635629770397792</v>
      </c>
      <c r="O469" s="7">
        <f t="shared" si="54"/>
        <v>1.1238695470294706</v>
      </c>
      <c r="P469" s="7">
        <f t="shared" si="55"/>
        <v>1.0131425000501999</v>
      </c>
      <c r="Q469" s="5">
        <f t="shared" si="52"/>
        <v>1.0131425000501999</v>
      </c>
    </row>
    <row r="470" spans="8:17" x14ac:dyDescent="0.2">
      <c r="H470" s="2">
        <v>464</v>
      </c>
      <c r="I470" s="7">
        <f t="shared" si="51"/>
        <v>0.72499999999999998</v>
      </c>
      <c r="J470" s="7">
        <f t="shared" si="49"/>
        <v>-0.29444104986852448</v>
      </c>
      <c r="K470" s="7">
        <f t="shared" si="50"/>
        <v>1.8638705127064676</v>
      </c>
      <c r="L470" s="7">
        <f>(Objekte!$L$9-Bilddaten!$K470)/(Objekte!$J$9-Bilddaten!$J470)</f>
        <v>-0.28685667713557494</v>
      </c>
      <c r="M470" s="7">
        <f t="shared" si="53"/>
        <v>1.7794081315288726</v>
      </c>
      <c r="N470" s="7">
        <f>($M470-Objekte!$I$47)/(Objekte!$H$47-Bilddaten!$L470)</f>
        <v>2.2731207109159999</v>
      </c>
      <c r="O470" s="7">
        <f t="shared" si="54"/>
        <v>1.127348277667453</v>
      </c>
      <c r="P470" s="7">
        <f t="shared" si="55"/>
        <v>1.0171127946314253</v>
      </c>
      <c r="Q470" s="5">
        <f t="shared" si="52"/>
        <v>1.0171127946314253</v>
      </c>
    </row>
    <row r="471" spans="8:17" x14ac:dyDescent="0.2">
      <c r="H471" s="2">
        <v>465</v>
      </c>
      <c r="I471" s="7">
        <f t="shared" si="51"/>
        <v>0.7265625</v>
      </c>
      <c r="J471" s="7">
        <f t="shared" si="49"/>
        <v>-0.2942797134029097</v>
      </c>
      <c r="K471" s="7">
        <f t="shared" si="50"/>
        <v>1.8640552917902358</v>
      </c>
      <c r="L471" s="7">
        <f>(Objekte!$L$9-Bilddaten!$K471)/(Objekte!$J$9-Bilddaten!$J471)</f>
        <v>-0.28452303127299411</v>
      </c>
      <c r="M471" s="7">
        <f t="shared" si="53"/>
        <v>1.780325935690692</v>
      </c>
      <c r="N471" s="7">
        <f>($M471-Objekte!$I$47)/(Objekte!$H$47-Bilddaten!$L471)</f>
        <v>2.2827159730947395</v>
      </c>
      <c r="O471" s="7">
        <f t="shared" si="54"/>
        <v>1.1308406674904943</v>
      </c>
      <c r="P471" s="7">
        <f t="shared" si="55"/>
        <v>1.0211064731693416</v>
      </c>
      <c r="Q471" s="5">
        <f t="shared" si="52"/>
        <v>1.0211064731693416</v>
      </c>
    </row>
    <row r="472" spans="8:17" x14ac:dyDescent="0.2">
      <c r="H472" s="2">
        <v>466</v>
      </c>
      <c r="I472" s="7">
        <f t="shared" si="51"/>
        <v>0.72812500000000002</v>
      </c>
      <c r="J472" s="7">
        <f t="shared" si="49"/>
        <v>-0.29411837693729498</v>
      </c>
      <c r="K472" s="7">
        <f t="shared" si="50"/>
        <v>1.8642400708740037</v>
      </c>
      <c r="L472" s="7">
        <f>(Objekte!$L$9-Bilddaten!$K472)/(Objekte!$J$9-Bilddaten!$J472)</f>
        <v>-0.28219697820182515</v>
      </c>
      <c r="M472" s="7">
        <f t="shared" si="53"/>
        <v>1.7812407536686736</v>
      </c>
      <c r="N472" s="7">
        <f>($M472-Objekte!$I$47)/(Objekte!$H$47-Bilddaten!$L472)</f>
        <v>2.2923489850422665</v>
      </c>
      <c r="O472" s="7">
        <f t="shared" si="54"/>
        <v>1.1343467971057253</v>
      </c>
      <c r="P472" s="7">
        <f t="shared" si="55"/>
        <v>1.0251237196553264</v>
      </c>
      <c r="Q472" s="5">
        <f t="shared" si="52"/>
        <v>1.0251237196553264</v>
      </c>
    </row>
    <row r="473" spans="8:17" x14ac:dyDescent="0.2">
      <c r="H473" s="2">
        <v>467</v>
      </c>
      <c r="I473" s="7">
        <f t="shared" si="51"/>
        <v>0.72968750000000004</v>
      </c>
      <c r="J473" s="7">
        <f t="shared" si="49"/>
        <v>-0.2939570404716802</v>
      </c>
      <c r="K473" s="7">
        <f t="shared" si="50"/>
        <v>1.8644248499577716</v>
      </c>
      <c r="L473" s="7">
        <f>(Objekte!$L$9-Bilddaten!$K473)/(Objekte!$J$9-Bilddaten!$J473)</f>
        <v>-0.27987848092619033</v>
      </c>
      <c r="M473" s="7">
        <f t="shared" si="53"/>
        <v>1.782152600012999</v>
      </c>
      <c r="N473" s="7">
        <f>($M473-Objekte!$I$47)/(Objekte!$H$47-Bilddaten!$L473)</f>
        <v>2.3020199699709076</v>
      </c>
      <c r="O473" s="7">
        <f t="shared" si="54"/>
        <v>1.1378667477557871</v>
      </c>
      <c r="P473" s="7">
        <f t="shared" si="55"/>
        <v>1.029164719900926</v>
      </c>
      <c r="Q473" s="5">
        <f t="shared" si="52"/>
        <v>1.029164719900926</v>
      </c>
    </row>
    <row r="474" spans="8:17" x14ac:dyDescent="0.2">
      <c r="H474" s="2">
        <v>468</v>
      </c>
      <c r="I474" s="7">
        <f t="shared" si="51"/>
        <v>0.73124999999999996</v>
      </c>
      <c r="J474" s="7">
        <f t="shared" si="49"/>
        <v>-0.29379570400606547</v>
      </c>
      <c r="K474" s="7">
        <f t="shared" si="50"/>
        <v>1.8646096290415395</v>
      </c>
      <c r="L474" s="7">
        <f>(Objekte!$L$9-Bilddaten!$K474)/(Objekte!$J$9-Bilddaten!$J474)</f>
        <v>-0.27756750269017477</v>
      </c>
      <c r="M474" s="7">
        <f t="shared" si="53"/>
        <v>1.783061489179474</v>
      </c>
      <c r="N474" s="7">
        <f>($M474-Objekte!$I$47)/(Objekte!$H$47-Bilddaten!$L474)</f>
        <v>2.3117291528562385</v>
      </c>
      <c r="O474" s="7">
        <f t="shared" si="54"/>
        <v>1.1414006013250946</v>
      </c>
      <c r="P474" s="7">
        <f t="shared" si="55"/>
        <v>1.0332296615472696</v>
      </c>
      <c r="Q474" s="5">
        <f t="shared" si="52"/>
        <v>1.0332296615472696</v>
      </c>
    </row>
    <row r="475" spans="8:17" x14ac:dyDescent="0.2">
      <c r="H475" s="2">
        <v>469</v>
      </c>
      <c r="I475" s="7">
        <f t="shared" si="51"/>
        <v>0.73281249999999998</v>
      </c>
      <c r="J475" s="7">
        <f t="shared" si="49"/>
        <v>-0.29363436754045069</v>
      </c>
      <c r="K475" s="7">
        <f t="shared" si="50"/>
        <v>1.8647944081253076</v>
      </c>
      <c r="L475" s="7">
        <f>(Objekte!$L$9-Bilddaten!$K475)/(Objekte!$J$9-Bilddaten!$J475)</f>
        <v>-0.27526400697587877</v>
      </c>
      <c r="M475" s="7">
        <f t="shared" si="53"/>
        <v>1.7839674355302952</v>
      </c>
      <c r="N475" s="7">
        <f>($M475-Objekte!$I$47)/(Objekte!$H$47-Bilddaten!$L475)</f>
        <v>2.3214767604545603</v>
      </c>
      <c r="O475" s="7">
        <f t="shared" si="54"/>
        <v>1.1449484403461907</v>
      </c>
      <c r="P475" s="7">
        <f t="shared" si="55"/>
        <v>1.0373187340951369</v>
      </c>
      <c r="Q475" s="5">
        <f t="shared" si="52"/>
        <v>1.0373187340951369</v>
      </c>
    </row>
    <row r="476" spans="8:17" x14ac:dyDescent="0.2">
      <c r="H476" s="2">
        <v>470</v>
      </c>
      <c r="I476" s="7">
        <f t="shared" si="51"/>
        <v>0.734375</v>
      </c>
      <c r="J476" s="7">
        <f t="shared" si="49"/>
        <v>-0.29347303107483591</v>
      </c>
      <c r="K476" s="7">
        <f t="shared" si="50"/>
        <v>1.8649791872090755</v>
      </c>
      <c r="L476" s="7">
        <f>(Objekte!$L$9-Bilddaten!$K476)/(Objekte!$J$9-Bilddaten!$J476)</f>
        <v>-0.27296795750150377</v>
      </c>
      <c r="M476" s="7">
        <f t="shared" si="53"/>
        <v>1.7848704533348023</v>
      </c>
      <c r="N476" s="7">
        <f>($M476-Objekte!$I$47)/(Objekte!$H$47-Bilddaten!$L476)</f>
        <v>2.3312630213205057</v>
      </c>
      <c r="O476" s="7">
        <f t="shared" si="54"/>
        <v>1.1485103480061594</v>
      </c>
      <c r="P476" s="7">
        <f t="shared" si="55"/>
        <v>1.0414321289190052</v>
      </c>
      <c r="Q476" s="5">
        <f t="shared" si="52"/>
        <v>1.0414321289190052</v>
      </c>
    </row>
    <row r="477" spans="8:17" x14ac:dyDescent="0.2">
      <c r="H477" s="2">
        <v>471</v>
      </c>
      <c r="I477" s="7">
        <f t="shared" si="51"/>
        <v>0.73593750000000002</v>
      </c>
      <c r="J477" s="7">
        <f t="shared" si="49"/>
        <v>-0.29331169460922113</v>
      </c>
      <c r="K477" s="7">
        <f t="shared" si="50"/>
        <v>1.8651639662928434</v>
      </c>
      <c r="L477" s="7">
        <f>(Objekte!$L$9-Bilddaten!$K477)/(Objekte!$J$9-Bilddaten!$J477)</f>
        <v>-0.27067931821943381</v>
      </c>
      <c r="M477" s="7">
        <f t="shared" si="53"/>
        <v>1.7857705567702327</v>
      </c>
      <c r="N477" s="7">
        <f>($M477-Objekte!$I$47)/(Objekte!$H$47-Bilddaten!$L477)</f>
        <v>2.3410881658249649</v>
      </c>
      <c r="O477" s="7">
        <f t="shared" si="54"/>
        <v>1.1520864081531463</v>
      </c>
      <c r="P477" s="7">
        <f t="shared" si="55"/>
        <v>1.0455700393009284</v>
      </c>
      <c r="Q477" s="5">
        <f t="shared" si="52"/>
        <v>1.0455700393009284</v>
      </c>
    </row>
    <row r="478" spans="8:17" x14ac:dyDescent="0.2">
      <c r="H478" s="2">
        <v>472</v>
      </c>
      <c r="I478" s="7">
        <f t="shared" si="51"/>
        <v>0.73750000000000004</v>
      </c>
      <c r="J478" s="7">
        <f t="shared" si="49"/>
        <v>-0.29315035814360635</v>
      </c>
      <c r="K478" s="7">
        <f t="shared" si="50"/>
        <v>1.8653487453766113</v>
      </c>
      <c r="L478" s="7">
        <f>(Objekte!$L$9-Bilddaten!$K478)/(Objekte!$J$9-Bilddaten!$J478)</f>
        <v>-0.2683980533143579</v>
      </c>
      <c r="M478" s="7">
        <f t="shared" si="53"/>
        <v>1.7866677599224605</v>
      </c>
      <c r="N478" s="7">
        <f>($M478-Objekte!$I$47)/(Objekte!$H$47-Bilddaten!$L478)</f>
        <v>2.3509524261731216</v>
      </c>
      <c r="O478" s="7">
        <f t="shared" si="54"/>
        <v>1.155676705302928</v>
      </c>
      <c r="P478" s="7">
        <f t="shared" si="55"/>
        <v>1.0497326604423933</v>
      </c>
      <c r="Q478" s="5">
        <f t="shared" si="52"/>
        <v>1.0497326604423933</v>
      </c>
    </row>
    <row r="479" spans="8:17" x14ac:dyDescent="0.2">
      <c r="H479" s="2">
        <v>473</v>
      </c>
      <c r="I479" s="7">
        <f t="shared" si="51"/>
        <v>0.73906249999999996</v>
      </c>
      <c r="J479" s="7">
        <f t="shared" si="49"/>
        <v>-0.29298902167799157</v>
      </c>
      <c r="K479" s="7">
        <f t="shared" si="50"/>
        <v>1.8655335244603792</v>
      </c>
      <c r="L479" s="7">
        <f>(Objekte!$L$9-Bilddaten!$K479)/(Objekte!$J$9-Bilddaten!$J479)</f>
        <v>-0.26612412720139977</v>
      </c>
      <c r="M479" s="7">
        <f t="shared" si="53"/>
        <v>1.7875620767867317</v>
      </c>
      <c r="N479" s="7">
        <f>($M479-Objekte!$I$47)/(Objekte!$H$47-Bilddaten!$L479)</f>
        <v>2.3608560364227578</v>
      </c>
      <c r="O479" s="7">
        <f t="shared" si="54"/>
        <v>1.1592813246455691</v>
      </c>
      <c r="P479" s="7">
        <f t="shared" si="55"/>
        <v>1.0539201894927372</v>
      </c>
      <c r="Q479" s="5">
        <f t="shared" si="52"/>
        <v>1.0539201894927372</v>
      </c>
    </row>
    <row r="480" spans="8:17" x14ac:dyDescent="0.2">
      <c r="H480" s="2">
        <v>474</v>
      </c>
      <c r="I480" s="7">
        <f t="shared" si="51"/>
        <v>0.74062499999999998</v>
      </c>
      <c r="J480" s="7">
        <f t="shared" si="49"/>
        <v>-0.29282768521237684</v>
      </c>
      <c r="K480" s="7">
        <f t="shared" si="50"/>
        <v>1.8657183035441474</v>
      </c>
      <c r="L480" s="7">
        <f>(Objekte!$L$9-Bilddaten!$K480)/(Objekte!$J$9-Bilddaten!$J480)</f>
        <v>-0.26385750452426521</v>
      </c>
      <c r="M480" s="7">
        <f t="shared" si="53"/>
        <v>1.7884535212683925</v>
      </c>
      <c r="N480" s="7">
        <f>($M480-Objekte!$I$47)/(Objekte!$H$47-Bilddaten!$L480)</f>
        <v>2.3707992325027738</v>
      </c>
      <c r="O480" s="7">
        <f t="shared" si="54"/>
        <v>1.1629003520521675</v>
      </c>
      <c r="P480" s="7">
        <f t="shared" si="55"/>
        <v>1.0581328255722735</v>
      </c>
      <c r="Q480" s="5">
        <f t="shared" si="52"/>
        <v>1.0581328255722735</v>
      </c>
    </row>
    <row r="481" spans="8:17" x14ac:dyDescent="0.2">
      <c r="H481" s="2">
        <v>475</v>
      </c>
      <c r="I481" s="7">
        <f t="shared" si="51"/>
        <v>0.7421875</v>
      </c>
      <c r="J481" s="7">
        <f t="shared" si="49"/>
        <v>-0.29266634874676206</v>
      </c>
      <c r="K481" s="7">
        <f t="shared" si="50"/>
        <v>1.8659030826279153</v>
      </c>
      <c r="L481" s="7">
        <f>(Objekte!$L$9-Bilddaten!$K481)/(Objekte!$J$9-Bilddaten!$J481)</f>
        <v>-0.26159815015341792</v>
      </c>
      <c r="M481" s="7">
        <f t="shared" si="53"/>
        <v>1.7893421071836073</v>
      </c>
      <c r="N481" s="7">
        <f>($M481-Objekte!$I$47)/(Objekte!$H$47-Bilddaten!$L481)</f>
        <v>2.3807822522318882</v>
      </c>
      <c r="O481" s="7">
        <f t="shared" si="54"/>
        <v>1.1665338740816573</v>
      </c>
      <c r="P481" s="7">
        <f t="shared" si="55"/>
        <v>1.062370769791205</v>
      </c>
      <c r="Q481" s="5">
        <f t="shared" si="52"/>
        <v>1.062370769791205</v>
      </c>
    </row>
    <row r="482" spans="8:17" x14ac:dyDescent="0.2">
      <c r="H482" s="2">
        <v>476</v>
      </c>
      <c r="I482" s="7">
        <f t="shared" si="51"/>
        <v>0.74375000000000002</v>
      </c>
      <c r="J482" s="7">
        <f t="shared" si="49"/>
        <v>-0.29250501228114728</v>
      </c>
      <c r="K482" s="7">
        <f t="shared" si="50"/>
        <v>1.8660878617116832</v>
      </c>
      <c r="L482" s="7">
        <f>(Objekte!$L$9-Bilddaten!$K482)/(Objekte!$J$9-Bilddaten!$J482)</f>
        <v>-0.25934602918425248</v>
      </c>
      <c r="M482" s="7">
        <f t="shared" si="53"/>
        <v>1.7902278482600766</v>
      </c>
      <c r="N482" s="7">
        <f>($M482-Objekte!$I$47)/(Objekte!$H$47-Bilddaten!$L482)</f>
        <v>2.3908053353376517</v>
      </c>
      <c r="O482" s="7">
        <f t="shared" si="54"/>
        <v>1.1701819779877316</v>
      </c>
      <c r="P482" s="7">
        <f t="shared" si="55"/>
        <v>1.0666342252832322</v>
      </c>
      <c r="Q482" s="5">
        <f t="shared" si="52"/>
        <v>1.0666342252832322</v>
      </c>
    </row>
    <row r="483" spans="8:17" x14ac:dyDescent="0.2">
      <c r="H483" s="2">
        <v>477</v>
      </c>
      <c r="I483" s="7">
        <f t="shared" si="51"/>
        <v>0.74531250000000004</v>
      </c>
      <c r="J483" s="7">
        <f t="shared" si="49"/>
        <v>-0.2923436758155325</v>
      </c>
      <c r="K483" s="7">
        <f t="shared" si="50"/>
        <v>1.8662726407954513</v>
      </c>
      <c r="L483" s="7">
        <f>(Objekte!$L$9-Bilddaten!$K483)/(Objekte!$J$9-Bilddaten!$J483)</f>
        <v>-0.25710110693530264</v>
      </c>
      <c r="M483" s="7">
        <f t="shared" si="53"/>
        <v>1.7911107581377426</v>
      </c>
      <c r="N483" s="7">
        <f>($M483-Objekte!$I$47)/(Objekte!$H$47-Bilddaten!$L483)</f>
        <v>2.4008687234756105</v>
      </c>
      <c r="O483" s="7">
        <f t="shared" si="54"/>
        <v>1.1738447517258161</v>
      </c>
      <c r="P483" s="7">
        <f t="shared" si="55"/>
        <v>1.0709233972213514</v>
      </c>
      <c r="Q483" s="5">
        <f t="shared" si="52"/>
        <v>1.0709233972213514</v>
      </c>
    </row>
    <row r="484" spans="8:17" x14ac:dyDescent="0.2">
      <c r="H484" s="2">
        <v>478</v>
      </c>
      <c r="I484" s="7">
        <f t="shared" si="51"/>
        <v>0.74687499999999996</v>
      </c>
      <c r="J484" s="7">
        <f t="shared" si="49"/>
        <v>-0.29218233934991777</v>
      </c>
      <c r="K484" s="7">
        <f t="shared" si="50"/>
        <v>1.8664574198792192</v>
      </c>
      <c r="L484" s="7">
        <f>(Objekte!$L$9-Bilddaten!$K484)/(Objekte!$J$9-Bilddaten!$J484)</f>
        <v>-0.254863348946468</v>
      </c>
      <c r="M484" s="7">
        <f t="shared" si="53"/>
        <v>1.7919908503694857</v>
      </c>
      <c r="N484" s="7">
        <f>($M484-Objekte!$I$47)/(Objekte!$H$47-Bilddaten!$L484)</f>
        <v>2.4109726602486976</v>
      </c>
      <c r="O484" s="7">
        <f t="shared" si="54"/>
        <v>1.1775222839601276</v>
      </c>
      <c r="P484" s="7">
        <f t="shared" si="55"/>
        <v>1.0752384928421272</v>
      </c>
      <c r="Q484" s="5">
        <f t="shared" si="52"/>
        <v>1.0752384928421272</v>
      </c>
    </row>
    <row r="485" spans="8:17" x14ac:dyDescent="0.2">
      <c r="H485" s="2">
        <v>479</v>
      </c>
      <c r="I485" s="7">
        <f t="shared" si="51"/>
        <v>0.74843749999999998</v>
      </c>
      <c r="J485" s="7">
        <f t="shared" si="49"/>
        <v>-0.29202100288430299</v>
      </c>
      <c r="K485" s="7">
        <f t="shared" si="50"/>
        <v>1.8666421989629871</v>
      </c>
      <c r="L485" s="7">
        <f>(Objekte!$L$9-Bilddaten!$K485)/(Objekte!$J$9-Bilddaten!$J485)</f>
        <v>-0.2526327209772371</v>
      </c>
      <c r="M485" s="7">
        <f t="shared" si="53"/>
        <v>1.7928681384218241</v>
      </c>
      <c r="N485" s="7">
        <f>($M485-Objekte!$I$47)/(Objekte!$H$47-Bilddaten!$L485)</f>
        <v>2.4211173912269501</v>
      </c>
      <c r="O485" s="7">
        <f t="shared" si="54"/>
        <v>1.1812146640708499</v>
      </c>
      <c r="P485" s="7">
        <f t="shared" si="55"/>
        <v>1.0795797214804184</v>
      </c>
      <c r="Q485" s="5">
        <f t="shared" si="52"/>
        <v>1.0795797214804184</v>
      </c>
    </row>
    <row r="486" spans="8:17" x14ac:dyDescent="0.2">
      <c r="H486" s="2">
        <v>480</v>
      </c>
      <c r="I486" s="7">
        <f t="shared" si="51"/>
        <v>0.75</v>
      </c>
      <c r="J486" s="7">
        <f t="shared" si="49"/>
        <v>-0.29185966641868821</v>
      </c>
      <c r="K486" s="7">
        <f t="shared" si="50"/>
        <v>1.866826978046755</v>
      </c>
      <c r="L486" s="7">
        <f>(Objekte!$L$9-Bilddaten!$K486)/(Objekte!$J$9-Bilddaten!$J486)</f>
        <v>-0.25040918900495057</v>
      </c>
      <c r="M486" s="7">
        <f t="shared" si="53"/>
        <v>1.7937426356755959</v>
      </c>
      <c r="N486" s="7">
        <f>($M486-Objekte!$I$47)/(Objekte!$H$47-Bilddaten!$L486)</f>
        <v>2.4313031639673599</v>
      </c>
      <c r="O486" s="7">
        <f t="shared" si="54"/>
        <v>1.184921982161359</v>
      </c>
      <c r="P486" s="7">
        <f t="shared" si="55"/>
        <v>1.0839472945835114</v>
      </c>
      <c r="Q486" s="5">
        <f t="shared" si="52"/>
        <v>1.0839472945835114</v>
      </c>
    </row>
    <row r="487" spans="8:17" x14ac:dyDescent="0.2">
      <c r="H487" s="2">
        <v>481</v>
      </c>
      <c r="I487" s="7">
        <f t="shared" si="51"/>
        <v>0.75156250000000002</v>
      </c>
      <c r="J487" s="7">
        <f t="shared" si="49"/>
        <v>-0.29169832995307343</v>
      </c>
      <c r="K487" s="7">
        <f t="shared" si="50"/>
        <v>1.8670117571305229</v>
      </c>
      <c r="L487" s="7">
        <f>(Objekte!$L$9-Bilddaten!$K487)/(Objekte!$J$9-Bilddaten!$J487)</f>
        <v>-0.24819271922306846</v>
      </c>
      <c r="M487" s="7">
        <f t="shared" si="53"/>
        <v>1.7946143554266418</v>
      </c>
      <c r="N487" s="7">
        <f>($M487-Objekte!$I$47)/(Objekte!$H$47-Bilddaten!$L487)</f>
        <v>2.4415302280340256</v>
      </c>
      <c r="O487" s="7">
        <f t="shared" si="54"/>
        <v>1.1886443290655586</v>
      </c>
      <c r="P487" s="7">
        <f t="shared" si="55"/>
        <v>1.088341425743272</v>
      </c>
      <c r="Q487" s="5">
        <f t="shared" si="52"/>
        <v>1.088341425743272</v>
      </c>
    </row>
    <row r="488" spans="8:17" x14ac:dyDescent="0.2">
      <c r="H488" s="2">
        <v>482</v>
      </c>
      <c r="I488" s="7">
        <f t="shared" si="51"/>
        <v>0.75312500000000004</v>
      </c>
      <c r="J488" s="7">
        <f t="shared" si="49"/>
        <v>-0.29153699348745865</v>
      </c>
      <c r="K488" s="7">
        <f t="shared" si="50"/>
        <v>1.867196536214291</v>
      </c>
      <c r="L488" s="7">
        <f>(Objekte!$L$9-Bilddaten!$K488)/(Objekte!$J$9-Bilddaten!$J488)</f>
        <v>-0.24598327803945508</v>
      </c>
      <c r="M488" s="7">
        <f t="shared" si="53"/>
        <v>1.7954833108864787</v>
      </c>
      <c r="N488" s="7">
        <f>($M488-Objekte!$I$47)/(Objekte!$H$47-Bilddaten!$L488)</f>
        <v>2.451798835018542</v>
      </c>
      <c r="O488" s="7">
        <f t="shared" si="54"/>
        <v>1.1923817963553005</v>
      </c>
      <c r="P488" s="7">
        <f t="shared" si="55"/>
        <v>1.0927623307213192</v>
      </c>
      <c r="Q488" s="5">
        <f t="shared" si="52"/>
        <v>1.0927623307213192</v>
      </c>
    </row>
    <row r="489" spans="8:17" x14ac:dyDescent="0.2">
      <c r="H489" s="2">
        <v>483</v>
      </c>
      <c r="I489" s="7">
        <f t="shared" si="51"/>
        <v>0.75468749999999996</v>
      </c>
      <c r="J489" s="7">
        <f t="shared" si="49"/>
        <v>-0.29137565702184393</v>
      </c>
      <c r="K489" s="7">
        <f t="shared" si="50"/>
        <v>1.867381315298059</v>
      </c>
      <c r="L489" s="7">
        <f>(Objekte!$L$9-Bilddaten!$K489)/(Objekte!$J$9-Bilddaten!$J489)</f>
        <v>-0.24378083207469067</v>
      </c>
      <c r="M489" s="7">
        <f t="shared" si="53"/>
        <v>1.796349515182964</v>
      </c>
      <c r="N489" s="7">
        <f>($M489-Objekte!$I$47)/(Objekte!$H$47-Bilddaten!$L489)</f>
        <v>2.4621092385605921</v>
      </c>
      <c r="O489" s="7">
        <f t="shared" si="54"/>
        <v>1.1961344763478798</v>
      </c>
      <c r="P489" s="7">
        <f t="shared" si="55"/>
        <v>1.0972102274706668</v>
      </c>
      <c r="Q489" s="5">
        <f t="shared" si="52"/>
        <v>1.0972102274706668</v>
      </c>
    </row>
    <row r="490" spans="8:17" x14ac:dyDescent="0.2">
      <c r="H490" s="2">
        <v>484</v>
      </c>
      <c r="I490" s="7">
        <f t="shared" si="51"/>
        <v>0.75624999999999998</v>
      </c>
      <c r="J490" s="7">
        <f t="shared" si="49"/>
        <v>-0.29121432055622914</v>
      </c>
      <c r="K490" s="7">
        <f t="shared" si="50"/>
        <v>1.8675660943818269</v>
      </c>
      <c r="L490" s="7">
        <f>(Objekte!$L$9-Bilddaten!$K490)/(Objekte!$J$9-Bilddaten!$J490)</f>
        <v>-0.24158534816037683</v>
      </c>
      <c r="M490" s="7">
        <f t="shared" si="53"/>
        <v>1.7972129813609627</v>
      </c>
      <c r="N490" s="7">
        <f>($M490-Objekte!$I$47)/(Objekte!$H$47-Bilddaten!$L490)</f>
        <v>2.4724616943688948</v>
      </c>
      <c r="O490" s="7">
        <f t="shared" si="54"/>
        <v>1.199902462113658</v>
      </c>
      <c r="P490" s="7">
        <f t="shared" si="55"/>
        <v>1.1016853361734891</v>
      </c>
      <c r="Q490" s="5">
        <f t="shared" si="52"/>
        <v>1.1016853361734891</v>
      </c>
    </row>
    <row r="491" spans="8:17" x14ac:dyDescent="0.2">
      <c r="H491" s="2">
        <v>485</v>
      </c>
      <c r="I491" s="7">
        <f t="shared" si="51"/>
        <v>0.7578125</v>
      </c>
      <c r="J491" s="7">
        <f t="shared" si="49"/>
        <v>-0.29105298409061436</v>
      </c>
      <c r="K491" s="7">
        <f t="shared" si="50"/>
        <v>1.8677508734655948</v>
      </c>
      <c r="L491" s="7">
        <f>(Objekte!$L$9-Bilddaten!$K491)/(Objekte!$J$9-Bilddaten!$J491)</f>
        <v>-0.23939679333748107</v>
      </c>
      <c r="M491" s="7">
        <f t="shared" si="53"/>
        <v>1.7980737223829968</v>
      </c>
      <c r="N491" s="7">
        <f>($M491-Objekte!$I$47)/(Objekte!$H$47-Bilddaten!$L491)</f>
        <v>2.4828564602422953</v>
      </c>
      <c r="O491" s="7">
        <f t="shared" si="54"/>
        <v>1.2036858474837422</v>
      </c>
      <c r="P491" s="7">
        <f t="shared" si="55"/>
        <v>1.106187879256405</v>
      </c>
      <c r="Q491" s="5">
        <f t="shared" si="52"/>
        <v>1.106187879256405</v>
      </c>
    </row>
    <row r="492" spans="8:17" x14ac:dyDescent="0.2">
      <c r="H492" s="2">
        <v>486</v>
      </c>
      <c r="I492" s="7">
        <f t="shared" si="51"/>
        <v>0.75937500000000002</v>
      </c>
      <c r="J492" s="7">
        <f t="shared" si="49"/>
        <v>-0.29089164762499958</v>
      </c>
      <c r="K492" s="7">
        <f t="shared" si="50"/>
        <v>1.8679356525493629</v>
      </c>
      <c r="L492" s="7">
        <f>(Objekte!$L$9-Bilddaten!$K492)/(Objekte!$J$9-Bilddaten!$J492)</f>
        <v>-0.23721513485468249</v>
      </c>
      <c r="M492" s="7">
        <f t="shared" si="53"/>
        <v>1.7989317511298979</v>
      </c>
      <c r="N492" s="7">
        <f>($M492-Objekte!$I$47)/(Objekte!$H$47-Bilddaten!$L492)</f>
        <v>2.4932937960911961</v>
      </c>
      <c r="O492" s="7">
        <f t="shared" si="54"/>
        <v>1.2074847270577815</v>
      </c>
      <c r="P492" s="7">
        <f t="shared" si="55"/>
        <v>1.1107180814266124</v>
      </c>
      <c r="Q492" s="5">
        <f t="shared" si="52"/>
        <v>1.1107180814266124</v>
      </c>
    </row>
    <row r="493" spans="8:17" x14ac:dyDescent="0.2">
      <c r="H493" s="2">
        <v>487</v>
      </c>
      <c r="I493" s="7">
        <f t="shared" si="51"/>
        <v>0.76093750000000004</v>
      </c>
      <c r="J493" s="7">
        <f t="shared" si="49"/>
        <v>-0.29073031115938486</v>
      </c>
      <c r="K493" s="7">
        <f t="shared" si="50"/>
        <v>1.8681204316331308</v>
      </c>
      <c r="L493" s="7">
        <f>(Objekte!$L$9-Bilddaten!$K493)/(Objekte!$J$9-Bilddaten!$J493)</f>
        <v>-0.23504034016674707</v>
      </c>
      <c r="M493" s="7">
        <f t="shared" si="53"/>
        <v>1.7997870804014449</v>
      </c>
      <c r="N493" s="7">
        <f>($M493-Objekte!$I$47)/(Objekte!$H$47-Bilddaten!$L493)</f>
        <v>2.5037739639591692</v>
      </c>
      <c r="O493" s="7">
        <f t="shared" si="54"/>
        <v>1.2112991962118369</v>
      </c>
      <c r="P493" s="7">
        <f t="shared" si="55"/>
        <v>1.1152761696913287</v>
      </c>
      <c r="Q493" s="5">
        <f t="shared" si="52"/>
        <v>1.1152761696913287</v>
      </c>
    </row>
    <row r="494" spans="8:17" x14ac:dyDescent="0.2">
      <c r="H494" s="2">
        <v>488</v>
      </c>
      <c r="I494" s="7">
        <f t="shared" si="51"/>
        <v>0.76249999999999996</v>
      </c>
      <c r="J494" s="7">
        <f t="shared" si="49"/>
        <v>-0.29056897469377008</v>
      </c>
      <c r="K494" s="7">
        <f t="shared" si="50"/>
        <v>1.8683052107168987</v>
      </c>
      <c r="L494" s="7">
        <f>(Objekte!$L$9-Bilddaten!$K494)/(Objekte!$J$9-Bilddaten!$J494)</f>
        <v>-0.23287237693289581</v>
      </c>
      <c r="M494" s="7">
        <f t="shared" si="53"/>
        <v>1.8006397229170059</v>
      </c>
      <c r="N494" s="7">
        <f>($M494-Objekte!$I$47)/(Objekte!$H$47-Bilddaten!$L494)</f>
        <v>2.5142972280449563</v>
      </c>
      <c r="O494" s="7">
        <f t="shared" si="54"/>
        <v>1.2151293511063859</v>
      </c>
      <c r="P494" s="7">
        <f t="shared" si="55"/>
        <v>1.1198623733988631</v>
      </c>
      <c r="Q494" s="5">
        <f t="shared" si="52"/>
        <v>1.1198623733988631</v>
      </c>
    </row>
    <row r="495" spans="8:17" x14ac:dyDescent="0.2">
      <c r="H495" s="2">
        <v>489</v>
      </c>
      <c r="I495" s="7">
        <f t="shared" si="51"/>
        <v>0.76406249999999998</v>
      </c>
      <c r="J495" s="7">
        <f t="shared" si="49"/>
        <v>-0.2904076382281553</v>
      </c>
      <c r="K495" s="7">
        <f t="shared" si="50"/>
        <v>1.8684899898006666</v>
      </c>
      <c r="L495" s="7">
        <f>(Objekte!$L$9-Bilddaten!$K495)/(Objekte!$J$9-Bilddaten!$J495)</f>
        <v>-0.230711213015211</v>
      </c>
      <c r="M495" s="7">
        <f t="shared" si="53"/>
        <v>1.8014896913161664</v>
      </c>
      <c r="N495" s="7">
        <f>($M495-Objekte!$I$47)/(Objekte!$H$47-Bilddaten!$L495)</f>
        <v>2.524863854724622</v>
      </c>
      <c r="O495" s="7">
        <f t="shared" si="54"/>
        <v>1.2189752886943874</v>
      </c>
      <c r="P495" s="7">
        <f t="shared" si="55"/>
        <v>1.1244769242551318</v>
      </c>
      <c r="Q495" s="5">
        <f t="shared" si="52"/>
        <v>1.1244769242551318</v>
      </c>
    </row>
    <row r="496" spans="8:17" x14ac:dyDescent="0.2">
      <c r="H496" s="2">
        <v>490</v>
      </c>
      <c r="I496" s="7">
        <f t="shared" si="51"/>
        <v>0.765625</v>
      </c>
      <c r="J496" s="7">
        <f t="shared" si="49"/>
        <v>-0.29024630176254052</v>
      </c>
      <c r="K496" s="7">
        <f t="shared" si="50"/>
        <v>1.8686747688844347</v>
      </c>
      <c r="L496" s="7">
        <f>(Objekte!$L$9-Bilddaten!$K496)/(Objekte!$J$9-Bilddaten!$J496)</f>
        <v>-0.22855681647704332</v>
      </c>
      <c r="M496" s="7">
        <f t="shared" si="53"/>
        <v>1.8023369981593533</v>
      </c>
      <c r="N496" s="7">
        <f>($M496-Objekte!$I$47)/(Objekte!$H$47-Bilddaten!$L496)</f>
        <v>2.5354741125740561</v>
      </c>
      <c r="O496" s="7">
        <f t="shared" si="54"/>
        <v>1.2228371067294705</v>
      </c>
      <c r="P496" s="7">
        <f t="shared" si="55"/>
        <v>1.1291200563605706</v>
      </c>
      <c r="Q496" s="5">
        <f t="shared" si="52"/>
        <v>1.1291200563605706</v>
      </c>
    </row>
    <row r="497" spans="8:17" x14ac:dyDescent="0.2">
      <c r="H497" s="2">
        <v>491</v>
      </c>
      <c r="I497" s="7">
        <f t="shared" si="51"/>
        <v>0.76718750000000002</v>
      </c>
      <c r="J497" s="7">
        <f t="shared" si="49"/>
        <v>-0.29008496529692573</v>
      </c>
      <c r="K497" s="7">
        <f t="shared" si="50"/>
        <v>1.8688595479682026</v>
      </c>
      <c r="L497" s="7">
        <f>(Objekte!$L$9-Bilddaten!$K497)/(Objekte!$J$9-Bilddaten!$J497)</f>
        <v>-0.22640915558144747</v>
      </c>
      <c r="M497" s="7">
        <f t="shared" si="53"/>
        <v>1.8031816559284521</v>
      </c>
      <c r="N497" s="7">
        <f>($M497-Objekte!$I$47)/(Objekte!$H$47-Bilddaten!$L497)</f>
        <v>2.546128272391682</v>
      </c>
      <c r="O497" s="7">
        <f t="shared" si="54"/>
        <v>1.2267149037742018</v>
      </c>
      <c r="P497" s="7">
        <f t="shared" si="55"/>
        <v>1.1337920062323688</v>
      </c>
      <c r="Q497" s="5">
        <f t="shared" si="52"/>
        <v>1.1337920062323688</v>
      </c>
    </row>
    <row r="498" spans="8:17" x14ac:dyDescent="0.2">
      <c r="H498" s="2">
        <v>492</v>
      </c>
      <c r="I498" s="7">
        <f t="shared" si="51"/>
        <v>0.76875000000000004</v>
      </c>
      <c r="J498" s="7">
        <f t="shared" si="49"/>
        <v>-0.28992362883131095</v>
      </c>
      <c r="K498" s="7">
        <f t="shared" si="50"/>
        <v>1.8690443270519705</v>
      </c>
      <c r="L498" s="7">
        <f>(Objekte!$L$9-Bilddaten!$K498)/(Objekte!$J$9-Bilddaten!$J498)</f>
        <v>-0.2242681987896108</v>
      </c>
      <c r="M498" s="7">
        <f t="shared" si="53"/>
        <v>1.8040236770274247</v>
      </c>
      <c r="N498" s="7">
        <f>($M498-Objekte!$I$47)/(Objekte!$H$47-Bilddaten!$L498)</f>
        <v>2.5568266072215655</v>
      </c>
      <c r="O498" s="7">
        <f t="shared" si="54"/>
        <v>1.2306087792084925</v>
      </c>
      <c r="P498" s="7">
        <f t="shared" si="55"/>
        <v>1.138493012846679</v>
      </c>
      <c r="Q498" s="5">
        <f t="shared" si="52"/>
        <v>1.138493012846679</v>
      </c>
    </row>
    <row r="499" spans="8:17" x14ac:dyDescent="0.2">
      <c r="H499" s="2">
        <v>493</v>
      </c>
      <c r="I499" s="7">
        <f t="shared" si="51"/>
        <v>0.77031249999999996</v>
      </c>
      <c r="J499" s="7">
        <f t="shared" si="49"/>
        <v>-0.28976229236569623</v>
      </c>
      <c r="K499" s="7">
        <f t="shared" si="50"/>
        <v>1.8692291061357384</v>
      </c>
      <c r="L499" s="7">
        <f>(Objekte!$L$9-Bilddaten!$K499)/(Objekte!$J$9-Bilddaten!$J499)</f>
        <v>-0.22213391475931821</v>
      </c>
      <c r="M499" s="7">
        <f t="shared" si="53"/>
        <v>1.8048630737829123</v>
      </c>
      <c r="N499" s="7">
        <f>($M499-Objekte!$I$47)/(Objekte!$H$47-Bilddaten!$L499)</f>
        <v>2.5675693923766891</v>
      </c>
      <c r="O499" s="7">
        <f t="shared" si="54"/>
        <v>1.2345188332380745</v>
      </c>
      <c r="P499" s="7">
        <f t="shared" si="55"/>
        <v>1.1432233176566804</v>
      </c>
      <c r="Q499" s="5">
        <f t="shared" si="52"/>
        <v>1.1432233176566804</v>
      </c>
    </row>
    <row r="500" spans="8:17" x14ac:dyDescent="0.2">
      <c r="H500" s="2">
        <v>494</v>
      </c>
      <c r="I500" s="7">
        <f t="shared" si="51"/>
        <v>0.77187499999999998</v>
      </c>
      <c r="J500" s="7">
        <f t="shared" si="49"/>
        <v>-0.28960095590008145</v>
      </c>
      <c r="K500" s="7">
        <f t="shared" si="50"/>
        <v>1.8694138852195066</v>
      </c>
      <c r="L500" s="7">
        <f>(Objekte!$L$9-Bilddaten!$K500)/(Objekte!$J$9-Bilddaten!$J500)</f>
        <v>-0.2200062723434178</v>
      </c>
      <c r="M500" s="7">
        <f t="shared" si="53"/>
        <v>1.8056998584448392</v>
      </c>
      <c r="N500" s="7">
        <f>($M500-Objekte!$I$47)/(Objekte!$H$47-Bilddaten!$L500)</f>
        <v>2.578356905462599</v>
      </c>
      <c r="O500" s="7">
        <f t="shared" si="54"/>
        <v>1.2384451669031027</v>
      </c>
      <c r="P500" s="7">
        <f t="shared" si="55"/>
        <v>1.1479831646318246</v>
      </c>
      <c r="Q500" s="5">
        <f t="shared" si="52"/>
        <v>1.1479831646318246</v>
      </c>
    </row>
    <row r="501" spans="8:17" x14ac:dyDescent="0.2">
      <c r="H501" s="2">
        <v>495</v>
      </c>
      <c r="I501" s="7">
        <f t="shared" si="51"/>
        <v>0.7734375</v>
      </c>
      <c r="J501" s="7">
        <f t="shared" si="49"/>
        <v>-0.28943961943446672</v>
      </c>
      <c r="K501" s="7">
        <f t="shared" si="50"/>
        <v>1.8695986643032745</v>
      </c>
      <c r="L501" s="7">
        <f>(Objekte!$L$9-Bilddaten!$K501)/(Objekte!$J$9-Bilddaten!$J501)</f>
        <v>-0.21788524058831527</v>
      </c>
      <c r="M501" s="7">
        <f t="shared" si="53"/>
        <v>1.8065340431870054</v>
      </c>
      <c r="N501" s="7">
        <f>($M501-Objekte!$I$47)/(Objekte!$H$47-Bilddaten!$L501)</f>
        <v>2.5891894264012669</v>
      </c>
      <c r="O501" s="7">
        <f t="shared" si="54"/>
        <v>1.2423878820868435</v>
      </c>
      <c r="P501" s="7">
        <f t="shared" si="55"/>
        <v>1.1527728002810413</v>
      </c>
      <c r="Q501" s="5">
        <f t="shared" si="52"/>
        <v>1.1527728002810413</v>
      </c>
    </row>
    <row r="502" spans="8:17" x14ac:dyDescent="0.2">
      <c r="H502" s="2">
        <v>496</v>
      </c>
      <c r="I502" s="7">
        <f t="shared" si="51"/>
        <v>0.77500000000000002</v>
      </c>
      <c r="J502" s="7">
        <f t="shared" si="49"/>
        <v>-0.28927828296885194</v>
      </c>
      <c r="K502" s="7">
        <f t="shared" si="50"/>
        <v>1.8697834433870424</v>
      </c>
      <c r="L502" s="7">
        <f>(Objekte!$L$9-Bilddaten!$K502)/(Objekte!$J$9-Bilddaten!$J502)</f>
        <v>-0.21577078873245889</v>
      </c>
      <c r="M502" s="7">
        <f t="shared" si="53"/>
        <v>1.8073656401076819</v>
      </c>
      <c r="N502" s="7">
        <f>($M502-Objekte!$I$47)/(Objekte!$H$47-Bilddaten!$L502)</f>
        <v>2.6000672374553742</v>
      </c>
      <c r="O502" s="7">
        <f t="shared" si="54"/>
        <v>1.2463470815245103</v>
      </c>
      <c r="P502" s="7">
        <f t="shared" si="55"/>
        <v>1.1575924736973682</v>
      </c>
      <c r="Q502" s="5">
        <f t="shared" si="52"/>
        <v>1.1575924736973682</v>
      </c>
    </row>
    <row r="503" spans="8:17" x14ac:dyDescent="0.2">
      <c r="H503" s="2">
        <v>497</v>
      </c>
      <c r="I503" s="7">
        <f t="shared" si="51"/>
        <v>0.77656250000000004</v>
      </c>
      <c r="J503" s="7">
        <f t="shared" si="49"/>
        <v>-0.28911694650323716</v>
      </c>
      <c r="K503" s="7">
        <f t="shared" si="50"/>
        <v>1.8699682224708103</v>
      </c>
      <c r="L503" s="7">
        <f>(Objekte!$L$9-Bilddaten!$K503)/(Objekte!$J$9-Bilddaten!$J503)</f>
        <v>-0.21366288620486185</v>
      </c>
      <c r="M503" s="7">
        <f t="shared" si="53"/>
        <v>1.808194661230192</v>
      </c>
      <c r="N503" s="7">
        <f>($M503-Objekte!$I$47)/(Objekte!$H$47-Bilddaten!$L503)</f>
        <v>2.6109906232527798</v>
      </c>
      <c r="O503" s="7">
        <f t="shared" si="54"/>
        <v>1.2503228688121721</v>
      </c>
      <c r="P503" s="7">
        <f t="shared" si="55"/>
        <v>1.162442436577809</v>
      </c>
      <c r="Q503" s="5">
        <f t="shared" si="52"/>
        <v>1.162442436577809</v>
      </c>
    </row>
    <row r="504" spans="8:17" x14ac:dyDescent="0.2">
      <c r="H504" s="2">
        <v>498</v>
      </c>
      <c r="I504" s="7">
        <f t="shared" si="51"/>
        <v>0.77812499999999996</v>
      </c>
      <c r="J504" s="7">
        <f t="shared" si="49"/>
        <v>-0.28895561003762238</v>
      </c>
      <c r="K504" s="7">
        <f t="shared" si="50"/>
        <v>1.8701530015545784</v>
      </c>
      <c r="L504" s="7">
        <f>(Objekte!$L$9-Bilddaten!$K504)/(Objekte!$J$9-Bilddaten!$J504)</f>
        <v>-0.21156150262362405</v>
      </c>
      <c r="M504" s="7">
        <f t="shared" si="53"/>
        <v>1.809021118503493</v>
      </c>
      <c r="N504" s="7">
        <f>($M504-Objekte!$I$47)/(Objekte!$H$47-Bilddaten!$L504)</f>
        <v>2.6219598708113705</v>
      </c>
      <c r="O504" s="7">
        <f t="shared" si="54"/>
        <v>1.2543153484157963</v>
      </c>
      <c r="P504" s="7">
        <f t="shared" si="55"/>
        <v>1.1673229432637904</v>
      </c>
      <c r="Q504" s="5">
        <f t="shared" si="52"/>
        <v>1.1673229432637904</v>
      </c>
    </row>
    <row r="505" spans="8:17" x14ac:dyDescent="0.2">
      <c r="H505" s="2">
        <v>499</v>
      </c>
      <c r="I505" s="7">
        <f t="shared" si="51"/>
        <v>0.77968749999999998</v>
      </c>
      <c r="J505" s="7">
        <f t="shared" si="49"/>
        <v>-0.2887942735720076</v>
      </c>
      <c r="K505" s="7">
        <f t="shared" si="50"/>
        <v>1.8703377806383463</v>
      </c>
      <c r="L505" s="7">
        <f>(Objekte!$L$9-Bilddaten!$K505)/(Objekte!$J$9-Bilddaten!$J505)</f>
        <v>-0.20946660779448117</v>
      </c>
      <c r="M505" s="7">
        <f t="shared" si="53"/>
        <v>1.8098450238027466</v>
      </c>
      <c r="N505" s="7">
        <f>($M505-Objekte!$I$47)/(Objekte!$H$47-Bilddaten!$L505)</f>
        <v>2.6329752695641564</v>
      </c>
      <c r="O505" s="7">
        <f t="shared" si="54"/>
        <v>1.2583246256803831</v>
      </c>
      <c r="P505" s="7">
        <f t="shared" si="55"/>
        <v>1.1722342507673522</v>
      </c>
      <c r="Q505" s="5">
        <f t="shared" si="52"/>
        <v>1.1722342507673522</v>
      </c>
    </row>
    <row r="506" spans="8:17" x14ac:dyDescent="0.2">
      <c r="H506" s="2">
        <v>500</v>
      </c>
      <c r="I506" s="7">
        <f t="shared" si="51"/>
        <v>0.78125</v>
      </c>
      <c r="J506" s="7">
        <f t="shared" si="49"/>
        <v>-0.28863293710639282</v>
      </c>
      <c r="K506" s="7">
        <f t="shared" si="50"/>
        <v>1.8705225597221142</v>
      </c>
      <c r="L506" s="7">
        <f>(Objekte!$L$9-Bilddaten!$K506)/(Objekte!$J$9-Bilddaten!$J506)</f>
        <v>-0.20737817170934567</v>
      </c>
      <c r="M506" s="7">
        <f t="shared" si="53"/>
        <v>1.810666388929892</v>
      </c>
      <c r="N506" s="7">
        <f>($M506-Objekte!$I$47)/(Objekte!$H$47-Bilddaten!$L506)</f>
        <v>2.6440371113847894</v>
      </c>
      <c r="O506" s="7">
        <f t="shared" si="54"/>
        <v>1.2623508068392548</v>
      </c>
      <c r="P506" s="7">
        <f t="shared" si="55"/>
        <v>1.1771766188162185</v>
      </c>
      <c r="Q506" s="5">
        <f t="shared" si="52"/>
        <v>1.1771766188162185</v>
      </c>
    </row>
    <row r="507" spans="8:17" x14ac:dyDescent="0.2">
      <c r="H507" s="2">
        <v>501</v>
      </c>
      <c r="I507" s="7">
        <f t="shared" si="51"/>
        <v>0.78281250000000002</v>
      </c>
      <c r="J507" s="7">
        <f t="shared" si="49"/>
        <v>-0.28847160064077809</v>
      </c>
      <c r="K507" s="7">
        <f t="shared" si="50"/>
        <v>1.8707073388058821</v>
      </c>
      <c r="L507" s="7">
        <f>(Objekte!$L$9-Bilddaten!$K507)/(Objekte!$J$9-Bilddaten!$J507)</f>
        <v>-0.20529616454488245</v>
      </c>
      <c r="M507" s="7">
        <f t="shared" si="53"/>
        <v>1.8114852256142073</v>
      </c>
      <c r="N507" s="7">
        <f>($M507-Objekte!$I$47)/(Objekte!$H$47-Bilddaten!$L507)</f>
        <v>2.6551456906133057</v>
      </c>
      <c r="O507" s="7">
        <f t="shared" si="54"/>
        <v>1.2663939990234225</v>
      </c>
      <c r="P507" s="7">
        <f t="shared" si="55"/>
        <v>1.1821503098774726</v>
      </c>
      <c r="Q507" s="5">
        <f t="shared" si="52"/>
        <v>1.1821503098774726</v>
      </c>
    </row>
    <row r="508" spans="8:17" x14ac:dyDescent="0.2">
      <c r="H508" s="2">
        <v>502</v>
      </c>
      <c r="I508" s="7">
        <f t="shared" si="51"/>
        <v>0.78437500000000004</v>
      </c>
      <c r="J508" s="7">
        <f t="shared" si="49"/>
        <v>-0.28831026417516331</v>
      </c>
      <c r="K508" s="7">
        <f t="shared" si="50"/>
        <v>1.8708921178896503</v>
      </c>
      <c r="L508" s="7">
        <f>(Objekte!$L$9-Bilddaten!$K508)/(Objekte!$J$9-Bilddaten!$J508)</f>
        <v>-0.20322055666108474</v>
      </c>
      <c r="M508" s="7">
        <f t="shared" si="53"/>
        <v>1.8123015455128693</v>
      </c>
      <c r="N508" s="7">
        <f>($M508-Objekte!$I$47)/(Objekte!$H$47-Bilddaten!$L508)</f>
        <v>2.6663013040822516</v>
      </c>
      <c r="O508" s="7">
        <f t="shared" si="54"/>
        <v>1.2704543102710979</v>
      </c>
      <c r="P508" s="7">
        <f t="shared" si="55"/>
        <v>1.1871555891985095</v>
      </c>
      <c r="Q508" s="5">
        <f t="shared" si="52"/>
        <v>1.1871555891985095</v>
      </c>
    </row>
    <row r="509" spans="8:17" x14ac:dyDescent="0.2">
      <c r="H509" s="2">
        <v>503</v>
      </c>
      <c r="I509" s="7">
        <f t="shared" si="51"/>
        <v>0.78593749999999996</v>
      </c>
      <c r="J509" s="7">
        <f t="shared" si="49"/>
        <v>-0.28814892770954853</v>
      </c>
      <c r="K509" s="7">
        <f t="shared" si="50"/>
        <v>1.8710768969734182</v>
      </c>
      <c r="L509" s="7">
        <f>(Objekte!$L$9-Bilddaten!$K509)/(Objekte!$J$9-Bilddaten!$J509)</f>
        <v>-0.20115131859987651</v>
      </c>
      <c r="M509" s="7">
        <f t="shared" si="53"/>
        <v>1.813115360211502</v>
      </c>
      <c r="N509" s="7">
        <f>($M509-Objekte!$I$47)/(Objekte!$H$47-Bilddaten!$L509)</f>
        <v>2.6775042511430747</v>
      </c>
      <c r="O509" s="7">
        <f t="shared" si="54"/>
        <v>1.2745318495372975</v>
      </c>
      <c r="P509" s="7">
        <f t="shared" si="55"/>
        <v>1.1921927248352207</v>
      </c>
      <c r="Q509" s="5">
        <f t="shared" si="52"/>
        <v>1.1921927248352207</v>
      </c>
    </row>
    <row r="510" spans="8:17" x14ac:dyDescent="0.2">
      <c r="H510" s="2">
        <v>504</v>
      </c>
      <c r="I510" s="7">
        <f t="shared" si="51"/>
        <v>0.78749999999999998</v>
      </c>
      <c r="J510" s="7">
        <f t="shared" si="49"/>
        <v>-0.2879875912439338</v>
      </c>
      <c r="K510" s="7">
        <f t="shared" si="50"/>
        <v>1.8712616760571861</v>
      </c>
      <c r="L510" s="7">
        <f>(Objekte!$L$9-Bilddaten!$K510)/(Objekte!$J$9-Bilddaten!$J510)</f>
        <v>-0.19908842108370595</v>
      </c>
      <c r="M510" s="7">
        <f t="shared" si="53"/>
        <v>1.8139266812247317</v>
      </c>
      <c r="N510" s="7">
        <f>($M510-Objekte!$I$47)/(Objekte!$H$47-Bilddaten!$L510)</f>
        <v>2.6887548336929727</v>
      </c>
      <c r="O510" s="7">
        <f t="shared" si="54"/>
        <v>1.2786267267036153</v>
      </c>
      <c r="P510" s="7">
        <f t="shared" si="55"/>
        <v>1.1972619877006974</v>
      </c>
      <c r="Q510" s="5">
        <f t="shared" si="52"/>
        <v>1.1972619877006974</v>
      </c>
    </row>
    <row r="511" spans="8:17" x14ac:dyDescent="0.2">
      <c r="H511" s="2">
        <v>505</v>
      </c>
      <c r="I511" s="7">
        <f t="shared" si="51"/>
        <v>0.7890625</v>
      </c>
      <c r="J511" s="7">
        <f t="shared" si="49"/>
        <v>-0.28782625477831902</v>
      </c>
      <c r="K511" s="7">
        <f t="shared" si="50"/>
        <v>1.871446455140954</v>
      </c>
      <c r="L511" s="7">
        <f>(Objekte!$L$9-Bilddaten!$K511)/(Objekte!$J$9-Bilddaten!$J511)</f>
        <v>-0.1970318350141726</v>
      </c>
      <c r="M511" s="7">
        <f t="shared" si="53"/>
        <v>1.814735519996725</v>
      </c>
      <c r="N511" s="7">
        <f>($M511-Objekte!$I$47)/(Objekte!$H$47-Bilddaten!$L511)</f>
        <v>2.7000533562019671</v>
      </c>
      <c r="O511" s="7">
        <f t="shared" si="54"/>
        <v>1.282739052588076</v>
      </c>
      <c r="P511" s="7">
        <f t="shared" si="55"/>
        <v>1.2023636515890539</v>
      </c>
      <c r="Q511" s="5">
        <f t="shared" si="52"/>
        <v>1.2023636515890539</v>
      </c>
    </row>
    <row r="512" spans="8:17" x14ac:dyDescent="0.2">
      <c r="H512" s="2">
        <v>506</v>
      </c>
      <c r="I512" s="7">
        <f t="shared" si="51"/>
        <v>0.79062500000000002</v>
      </c>
      <c r="J512" s="7">
        <f t="shared" si="49"/>
        <v>-0.28766491831270424</v>
      </c>
      <c r="K512" s="7">
        <f t="shared" si="50"/>
        <v>1.8716312342247221</v>
      </c>
      <c r="L512" s="7">
        <f>(Objekte!$L$9-Bilddaten!$K512)/(Objekte!$J$9-Bilddaten!$J512)</f>
        <v>-0.19498153147065578</v>
      </c>
      <c r="M512" s="7">
        <f t="shared" si="53"/>
        <v>1.81554188790173</v>
      </c>
      <c r="N512" s="7">
        <f>($M512-Objekte!$I$47)/(Objekte!$H$47-Bilddaten!$L512)</f>
        <v>2.7114001257403895</v>
      </c>
      <c r="O512" s="7">
        <f t="shared" si="54"/>
        <v>1.2868689389551402</v>
      </c>
      <c r="P512" s="7">
        <f t="shared" si="55"/>
        <v>1.2074979932195891</v>
      </c>
      <c r="Q512" s="5">
        <f t="shared" si="52"/>
        <v>1.2074979932195891</v>
      </c>
    </row>
    <row r="513" spans="8:17" x14ac:dyDescent="0.2">
      <c r="H513" s="2">
        <v>507</v>
      </c>
      <c r="I513" s="7">
        <f t="shared" si="51"/>
        <v>0.79218750000000004</v>
      </c>
      <c r="J513" s="7">
        <f t="shared" si="49"/>
        <v>-0.28750358184708946</v>
      </c>
      <c r="K513" s="7">
        <f t="shared" si="50"/>
        <v>1.87181601330849</v>
      </c>
      <c r="L513" s="7">
        <f>(Objekte!$L$9-Bilddaten!$K513)/(Objekte!$J$9-Bilddaten!$J513)</f>
        <v>-0.19293748170896677</v>
      </c>
      <c r="M513" s="7">
        <f t="shared" si="53"/>
        <v>1.8163457962446048</v>
      </c>
      <c r="N513" s="7">
        <f>($M513-Objekte!$I$47)/(Objekte!$H$47-Bilddaten!$L513)</f>
        <v>2.7227954520066557</v>
      </c>
      <c r="O513" s="7">
        <f t="shared" si="54"/>
        <v>1.2910164985258128</v>
      </c>
      <c r="P513" s="7">
        <f t="shared" si="55"/>
        <v>1.2126652922671439</v>
      </c>
      <c r="Q513" s="5">
        <f t="shared" si="52"/>
        <v>1.2126652922671439</v>
      </c>
    </row>
    <row r="514" spans="8:17" x14ac:dyDescent="0.2">
      <c r="H514" s="2">
        <v>508</v>
      </c>
      <c r="I514" s="7">
        <f t="shared" si="51"/>
        <v>0.79374999999999996</v>
      </c>
      <c r="J514" s="7">
        <f t="shared" si="49"/>
        <v>-0.28734224538147468</v>
      </c>
      <c r="K514" s="7">
        <f t="shared" si="50"/>
        <v>1.8720007923922579</v>
      </c>
      <c r="L514" s="7">
        <f>(Objekte!$L$9-Bilddaten!$K514)/(Objekte!$J$9-Bilddaten!$J514)</f>
        <v>-0.19089965715999313</v>
      </c>
      <c r="M514" s="7">
        <f t="shared" si="53"/>
        <v>1.8171472562613518</v>
      </c>
      <c r="N514" s="7">
        <f>($M514-Objekte!$I$47)/(Objekte!$H$47-Bilddaten!$L514)</f>
        <v>2.7342396473555115</v>
      </c>
      <c r="O514" s="7">
        <f t="shared" si="54"/>
        <v>1.295181844987924</v>
      </c>
      <c r="P514" s="7">
        <f t="shared" si="55"/>
        <v>1.2178658314124517</v>
      </c>
      <c r="Q514" s="5">
        <f t="shared" si="52"/>
        <v>1.2178658314124517</v>
      </c>
    </row>
    <row r="515" spans="8:17" x14ac:dyDescent="0.2">
      <c r="H515" s="2">
        <v>509</v>
      </c>
      <c r="I515" s="7">
        <f t="shared" si="51"/>
        <v>0.79531249999999998</v>
      </c>
      <c r="J515" s="7">
        <f t="shared" si="49"/>
        <v>-0.2871809089158599</v>
      </c>
      <c r="K515" s="7">
        <f t="shared" si="50"/>
        <v>1.8721855714760258</v>
      </c>
      <c r="L515" s="7">
        <f>(Objekte!$L$9-Bilddaten!$K515)/(Objekte!$J$9-Bilddaten!$J515)</f>
        <v>-0.18886802942837605</v>
      </c>
      <c r="M515" s="7">
        <f t="shared" si="53"/>
        <v>1.8179462791196375</v>
      </c>
      <c r="N515" s="7">
        <f>($M515-Objekte!$I$47)/(Objekte!$H$47-Bilddaten!$L515)</f>
        <v>2.745733026826529</v>
      </c>
      <c r="O515" s="7">
        <f t="shared" si="54"/>
        <v>1.2993650930065006</v>
      </c>
      <c r="P515" s="7">
        <f t="shared" si="55"/>
        <v>1.223099896368776</v>
      </c>
      <c r="Q515" s="5">
        <f t="shared" si="52"/>
        <v>1.223099896368776</v>
      </c>
    </row>
    <row r="516" spans="8:17" x14ac:dyDescent="0.2">
      <c r="H516" s="2">
        <v>510</v>
      </c>
      <c r="I516" s="7">
        <f t="shared" si="51"/>
        <v>0.796875</v>
      </c>
      <c r="J516" s="7">
        <f t="shared" si="49"/>
        <v>-0.28701957245024518</v>
      </c>
      <c r="K516" s="7">
        <f t="shared" si="50"/>
        <v>1.8723703505597937</v>
      </c>
      <c r="L516" s="7">
        <f>(Objekte!$L$9-Bilddaten!$K516)/(Objekte!$J$9-Bilddaten!$J516)</f>
        <v>-0.18684257029118939</v>
      </c>
      <c r="M516" s="7">
        <f t="shared" si="53"/>
        <v>1.8187428759193116</v>
      </c>
      <c r="N516" s="7">
        <f>($M516-Objekte!$I$47)/(Objekte!$H$47-Bilddaten!$L516)</f>
        <v>2.7572759081730225</v>
      </c>
      <c r="O516" s="7">
        <f t="shared" si="54"/>
        <v>1.3035663582342907</v>
      </c>
      <c r="P516" s="7">
        <f t="shared" si="55"/>
        <v>1.2283677759265166</v>
      </c>
      <c r="Q516" s="5">
        <f t="shared" si="52"/>
        <v>1.2283677759265166</v>
      </c>
    </row>
    <row r="517" spans="8:17" x14ac:dyDescent="0.2">
      <c r="H517" s="2">
        <v>511</v>
      </c>
      <c r="I517" s="7">
        <f t="shared" si="51"/>
        <v>0.79843750000000002</v>
      </c>
      <c r="J517" s="7">
        <f t="shared" si="49"/>
        <v>-0.28685823598463039</v>
      </c>
      <c r="K517" s="7">
        <f t="shared" si="50"/>
        <v>1.8725551296435619</v>
      </c>
      <c r="L517" s="7">
        <f>(Objekte!$L$9-Bilddaten!$K517)/(Objekte!$J$9-Bilddaten!$J517)</f>
        <v>-0.18482325169663039</v>
      </c>
      <c r="M517" s="7">
        <f t="shared" si="53"/>
        <v>1.8195370576929231</v>
      </c>
      <c r="N517" s="7">
        <f>($M517-Objekte!$I$47)/(Objekte!$H$47-Bilddaten!$L517)</f>
        <v>2.7688686118913486</v>
      </c>
      <c r="O517" s="7">
        <f t="shared" si="54"/>
        <v>1.3077857573224287</v>
      </c>
      <c r="P517" s="7">
        <f t="shared" si="55"/>
        <v>1.2336697619941579</v>
      </c>
      <c r="Q517" s="5">
        <f t="shared" si="52"/>
        <v>1.2336697619941579</v>
      </c>
    </row>
    <row r="518" spans="8:17" x14ac:dyDescent="0.2">
      <c r="H518" s="2">
        <v>512</v>
      </c>
      <c r="I518" s="7">
        <f t="shared" si="51"/>
        <v>0.8</v>
      </c>
      <c r="J518" s="7">
        <f t="shared" ref="J518:J581" si="56">$D$17+$D$22*$I518</f>
        <v>-0.28669689951901561</v>
      </c>
      <c r="K518" s="7">
        <f t="shared" ref="K518:K581" si="57">$E$17+$I518*$E$22</f>
        <v>1.8727399087273298</v>
      </c>
      <c r="L518" s="7">
        <f>(Objekte!$L$9-Bilddaten!$K518)/(Objekte!$J$9-Bilddaten!$J518)</f>
        <v>-0.18281004576273355</v>
      </c>
      <c r="M518" s="7">
        <f t="shared" si="53"/>
        <v>1.8203288354062246</v>
      </c>
      <c r="N518" s="7">
        <f>($M518-Objekte!$I$47)/(Objekte!$H$47-Bilddaten!$L518)</f>
        <v>2.7805114612505193</v>
      </c>
      <c r="O518" s="7">
        <f t="shared" si="54"/>
        <v>1.3120234079312121</v>
      </c>
      <c r="P518" s="7">
        <f t="shared" si="55"/>
        <v>1.2390061496314837</v>
      </c>
      <c r="Q518" s="5">
        <f t="shared" si="52"/>
        <v>1.2390061496314837</v>
      </c>
    </row>
    <row r="519" spans="8:17" x14ac:dyDescent="0.2">
      <c r="H519" s="2">
        <v>513</v>
      </c>
      <c r="I519" s="7">
        <f t="shared" ref="I519:I582" si="58">$H519/$B$3</f>
        <v>0.80156249999999996</v>
      </c>
      <c r="J519" s="7">
        <f t="shared" si="56"/>
        <v>-0.28653556305340089</v>
      </c>
      <c r="K519" s="7">
        <f t="shared" si="57"/>
        <v>1.8729246878110977</v>
      </c>
      <c r="L519" s="7">
        <f>(Objekte!$L$9-Bilddaten!$K519)/(Objekte!$J$9-Bilddaten!$J519)</f>
        <v>-0.18080292477607449</v>
      </c>
      <c r="M519" s="7">
        <f t="shared" si="53"/>
        <v>1.8211182199586835</v>
      </c>
      <c r="N519" s="7">
        <f>($M519-Objekte!$I$47)/(Objekte!$H$47-Bilddaten!$L519)</f>
        <v>2.7922047823223202</v>
      </c>
      <c r="O519" s="7">
        <f t="shared" si="54"/>
        <v>1.3162794287410655</v>
      </c>
      <c r="P519" s="7">
        <f t="shared" si="55"/>
        <v>1.2443772371034751</v>
      </c>
      <c r="Q519" s="5">
        <f t="shared" ref="Q519:Q582" si="59">IF(AND($D$6&lt;$N519,$D$8&gt;$N519,$H519&lt;$B$3),$P519,0)</f>
        <v>1.2443772371034751</v>
      </c>
    </row>
    <row r="520" spans="8:17" x14ac:dyDescent="0.2">
      <c r="H520" s="2">
        <v>514</v>
      </c>
      <c r="I520" s="7">
        <f t="shared" si="58"/>
        <v>0.80312499999999998</v>
      </c>
      <c r="J520" s="7">
        <f t="shared" si="56"/>
        <v>-0.28637422658778611</v>
      </c>
      <c r="K520" s="7">
        <f t="shared" si="57"/>
        <v>1.8731094668948658</v>
      </c>
      <c r="L520" s="7">
        <f>(Objekte!$L$9-Bilddaten!$K520)/(Objekte!$J$9-Bilddaten!$J520)</f>
        <v>-0.17880186119050426</v>
      </c>
      <c r="M520" s="7">
        <f t="shared" ref="M520:M583" si="60">$K520-$L520*$J520</f>
        <v>1.8219052221839784</v>
      </c>
      <c r="N520" s="7">
        <f>($M520-Objekte!$I$47)/(Objekte!$H$47-Bilddaten!$L520)</f>
        <v>2.8039489040117225</v>
      </c>
      <c r="O520" s="7">
        <f t="shared" ref="O520:O583" si="61">$L520*$N520+$M520</f>
        <v>1.3205539394636079</v>
      </c>
      <c r="P520" s="7">
        <f t="shared" ref="P520:P583" si="62">IF($H519&lt;$B$3,SQRT(($N520-$N519)^2+($O520-$O519)^2)*100,0)</f>
        <v>1.2497833259114137</v>
      </c>
      <c r="Q520" s="5">
        <f t="shared" si="59"/>
        <v>1.2497833259114137</v>
      </c>
    </row>
    <row r="521" spans="8:17" x14ac:dyDescent="0.2">
      <c r="H521" s="2">
        <v>515</v>
      </c>
      <c r="I521" s="7">
        <f t="shared" si="58"/>
        <v>0.8046875</v>
      </c>
      <c r="J521" s="7">
        <f t="shared" si="56"/>
        <v>-0.28621289012217133</v>
      </c>
      <c r="K521" s="7">
        <f t="shared" si="57"/>
        <v>1.8732942459786337</v>
      </c>
      <c r="L521" s="7">
        <f>(Objekte!$L$9-Bilddaten!$K521)/(Objekte!$J$9-Bilddaten!$J521)</f>
        <v>-0.17680682762589606</v>
      </c>
      <c r="M521" s="7">
        <f t="shared" si="60"/>
        <v>1.8226898528504933</v>
      </c>
      <c r="N521" s="7">
        <f>($M521-Objekte!$I$47)/(Objekte!$H$47-Bilddaten!$L521)</f>
        <v>2.8157441580876754</v>
      </c>
      <c r="O521" s="7">
        <f t="shared" si="61"/>
        <v>1.324847060852862</v>
      </c>
      <c r="P521" s="7">
        <f t="shared" si="62"/>
        <v>1.2552247208335066</v>
      </c>
      <c r="Q521" s="5">
        <f t="shared" si="59"/>
        <v>1.2552247208335066</v>
      </c>
    </row>
    <row r="522" spans="8:17" x14ac:dyDescent="0.2">
      <c r="H522" s="2">
        <v>516</v>
      </c>
      <c r="I522" s="7">
        <f t="shared" si="58"/>
        <v>0.80625000000000002</v>
      </c>
      <c r="J522" s="7">
        <f t="shared" si="56"/>
        <v>-0.28605155365655655</v>
      </c>
      <c r="K522" s="7">
        <f t="shared" si="57"/>
        <v>1.8734790250624016</v>
      </c>
      <c r="L522" s="7">
        <f>(Objekte!$L$9-Bilddaten!$K522)/(Objekte!$J$9-Bilddaten!$J522)</f>
        <v>-0.1748177968668834</v>
      </c>
      <c r="M522" s="7">
        <f t="shared" si="60"/>
        <v>1.8234721226618134</v>
      </c>
      <c r="N522" s="7">
        <f>($M522-Objekte!$I$47)/(Objekte!$H$47-Bilddaten!$L522)</f>
        <v>2.8275908792144295</v>
      </c>
      <c r="O522" s="7">
        <f t="shared" si="61"/>
        <v>1.3291589147166529</v>
      </c>
      <c r="P522" s="7">
        <f t="shared" si="62"/>
        <v>1.2607017299812484</v>
      </c>
      <c r="Q522" s="5">
        <f t="shared" si="59"/>
        <v>1.2607017299812484</v>
      </c>
    </row>
    <row r="523" spans="8:17" x14ac:dyDescent="0.2">
      <c r="H523" s="2">
        <v>517</v>
      </c>
      <c r="I523" s="7">
        <f t="shared" si="58"/>
        <v>0.80781250000000004</v>
      </c>
      <c r="J523" s="7">
        <f t="shared" si="56"/>
        <v>-0.28589021719094176</v>
      </c>
      <c r="K523" s="7">
        <f t="shared" si="57"/>
        <v>1.8736638041461695</v>
      </c>
      <c r="L523" s="7">
        <f>(Objekte!$L$9-Bilddaten!$K523)/(Objekte!$J$9-Bilddaten!$J523)</f>
        <v>-0.1728347418616312</v>
      </c>
      <c r="M523" s="7">
        <f t="shared" si="60"/>
        <v>1.8242520422572075</v>
      </c>
      <c r="N523" s="7">
        <f>($M523-Objekte!$I$47)/(Objekte!$H$47-Bilddaten!$L523)</f>
        <v>2.8394894049831341</v>
      </c>
      <c r="O523" s="7">
        <f t="shared" si="61"/>
        <v>1.3334896239281107</v>
      </c>
      <c r="P523" s="7">
        <f t="shared" si="62"/>
        <v>1.2662146648287198</v>
      </c>
      <c r="Q523" s="5">
        <f t="shared" si="59"/>
        <v>1.2662146648287198</v>
      </c>
    </row>
    <row r="524" spans="8:17" x14ac:dyDescent="0.2">
      <c r="H524" s="2">
        <v>518</v>
      </c>
      <c r="I524" s="7">
        <f t="shared" si="58"/>
        <v>0.80937499999999996</v>
      </c>
      <c r="J524" s="7">
        <f t="shared" si="56"/>
        <v>-0.28572888072532704</v>
      </c>
      <c r="K524" s="7">
        <f t="shared" si="57"/>
        <v>1.8738485832299374</v>
      </c>
      <c r="L524" s="7">
        <f>(Objekte!$L$9-Bilddaten!$K524)/(Objekte!$J$9-Bilddaten!$J524)</f>
        <v>-0.17085763572060719</v>
      </c>
      <c r="M524" s="7">
        <f t="shared" si="60"/>
        <v>1.8250296222121127</v>
      </c>
      <c r="N524" s="7">
        <f>($M524-Objekte!$I$47)/(Objekte!$H$47-Bilddaten!$L524)</f>
        <v>2.8514400759439194</v>
      </c>
      <c r="O524" s="7">
        <f t="shared" si="61"/>
        <v>1.337839312437346</v>
      </c>
      <c r="P524" s="7">
        <f t="shared" si="62"/>
        <v>1.2717638402641056</v>
      </c>
      <c r="Q524" s="5">
        <f t="shared" si="59"/>
        <v>1.2717638402641056</v>
      </c>
    </row>
    <row r="525" spans="8:17" x14ac:dyDescent="0.2">
      <c r="H525" s="2">
        <v>519</v>
      </c>
      <c r="I525" s="7">
        <f t="shared" si="58"/>
        <v>0.81093749999999998</v>
      </c>
      <c r="J525" s="7">
        <f t="shared" si="56"/>
        <v>-0.28556754425971226</v>
      </c>
      <c r="K525" s="7">
        <f t="shared" si="57"/>
        <v>1.8740333623137055</v>
      </c>
      <c r="L525" s="7">
        <f>(Objekte!$L$9-Bilddaten!$K525)/(Objekte!$J$9-Bilddaten!$J525)</f>
        <v>-0.16888645171536426</v>
      </c>
      <c r="M525" s="7">
        <f t="shared" si="60"/>
        <v>1.8258048730386125</v>
      </c>
      <c r="N525" s="7">
        <f>($M525-Objekte!$I$47)/(Objekte!$H$47-Bilddaten!$L525)</f>
        <v>2.8634432356384005</v>
      </c>
      <c r="O525" s="7">
        <f t="shared" si="61"/>
        <v>1.3422081052832815</v>
      </c>
      <c r="P525" s="7">
        <f t="shared" si="62"/>
        <v>1.2773495746345818</v>
      </c>
      <c r="Q525" s="5">
        <f t="shared" si="59"/>
        <v>1.2773495746345818</v>
      </c>
    </row>
    <row r="526" spans="8:17" x14ac:dyDescent="0.2">
      <c r="H526" s="2">
        <v>520</v>
      </c>
      <c r="I526" s="7">
        <f t="shared" si="58"/>
        <v>0.8125</v>
      </c>
      <c r="J526" s="7">
        <f t="shared" si="56"/>
        <v>-0.28540620779409748</v>
      </c>
      <c r="K526" s="7">
        <f t="shared" si="57"/>
        <v>1.8742181413974734</v>
      </c>
      <c r="L526" s="7">
        <f>(Objekte!$L$9-Bilddaten!$K526)/(Objekte!$J$9-Bilddaten!$J526)</f>
        <v>-0.1669211632773446</v>
      </c>
      <c r="M526" s="7">
        <f t="shared" si="60"/>
        <v>1.8265778051859072</v>
      </c>
      <c r="N526" s="7">
        <f>($M526-Objekte!$I$47)/(Objekte!$H$47-Bilddaten!$L526)</f>
        <v>2.8754992306325473</v>
      </c>
      <c r="O526" s="7">
        <f t="shared" si="61"/>
        <v>1.346596128605613</v>
      </c>
      <c r="P526" s="7">
        <f t="shared" si="62"/>
        <v>1.282972189785176</v>
      </c>
      <c r="Q526" s="5">
        <f t="shared" si="59"/>
        <v>1.282972189785176</v>
      </c>
    </row>
    <row r="527" spans="8:17" x14ac:dyDescent="0.2">
      <c r="H527" s="2">
        <v>521</v>
      </c>
      <c r="I527" s="7">
        <f t="shared" si="58"/>
        <v>0.81406250000000002</v>
      </c>
      <c r="J527" s="7">
        <f t="shared" si="56"/>
        <v>-0.2852448713284827</v>
      </c>
      <c r="K527" s="7">
        <f t="shared" si="57"/>
        <v>1.8744029204812414</v>
      </c>
      <c r="L527" s="7">
        <f>(Objekte!$L$9-Bilddaten!$K527)/(Objekte!$J$9-Bilddaten!$J527)</f>
        <v>-0.16496174399667346</v>
      </c>
      <c r="M527" s="7">
        <f t="shared" si="60"/>
        <v>1.8273484290407882</v>
      </c>
      <c r="N527" s="7">
        <f>($M527-Objekte!$I$47)/(Objekte!$H$47-Bilddaten!$L527)</f>
        <v>2.8876084105501096</v>
      </c>
      <c r="O527" s="7">
        <f t="shared" si="61"/>
        <v>1.3510035096569799</v>
      </c>
      <c r="P527" s="7">
        <f t="shared" si="62"/>
        <v>1.2886320111181599</v>
      </c>
      <c r="Q527" s="5">
        <f t="shared" si="59"/>
        <v>1.2886320111181599</v>
      </c>
    </row>
    <row r="528" spans="8:17" x14ac:dyDescent="0.2">
      <c r="H528" s="2">
        <v>522</v>
      </c>
      <c r="I528" s="7">
        <f t="shared" si="58"/>
        <v>0.81562500000000004</v>
      </c>
      <c r="J528" s="7">
        <f t="shared" si="56"/>
        <v>-0.28508353486286792</v>
      </c>
      <c r="K528" s="7">
        <f t="shared" si="57"/>
        <v>1.8745876995650093</v>
      </c>
      <c r="L528" s="7">
        <f>(Objekte!$L$9-Bilddaten!$K528)/(Objekte!$J$9-Bilddaten!$J528)</f>
        <v>-0.16300816762098433</v>
      </c>
      <c r="M528" s="7">
        <f t="shared" si="60"/>
        <v>1.8281167549281001</v>
      </c>
      <c r="N528" s="7">
        <f>($M528-Objekte!$I$47)/(Objekte!$H$47-Bilddaten!$L528)</f>
        <v>2.8997711281063712</v>
      </c>
      <c r="O528" s="7">
        <f t="shared" si="61"/>
        <v>1.3554303768152458</v>
      </c>
      <c r="P528" s="7">
        <f t="shared" si="62"/>
        <v>1.2943293676275973</v>
      </c>
      <c r="Q528" s="5">
        <f t="shared" si="59"/>
        <v>1.2943293676275973</v>
      </c>
    </row>
    <row r="529" spans="8:17" x14ac:dyDescent="0.2">
      <c r="H529" s="2">
        <v>523</v>
      </c>
      <c r="I529" s="7">
        <f t="shared" si="58"/>
        <v>0.81718749999999996</v>
      </c>
      <c r="J529" s="7">
        <f t="shared" si="56"/>
        <v>-0.28492219839725319</v>
      </c>
      <c r="K529" s="7">
        <f t="shared" si="57"/>
        <v>1.8747724786487774</v>
      </c>
      <c r="L529" s="7">
        <f>(Objekte!$L$9-Bilddaten!$K529)/(Objekte!$J$9-Bilddaten!$J529)</f>
        <v>-0.16106040805424254</v>
      </c>
      <c r="M529" s="7">
        <f t="shared" si="60"/>
        <v>1.8288827931112039</v>
      </c>
      <c r="N529" s="7">
        <f>($M529-Objekte!$I$47)/(Objekte!$H$47-Bilddaten!$L529)</f>
        <v>2.9119877391424178</v>
      </c>
      <c r="O529" s="7">
        <f t="shared" si="61"/>
        <v>1.3598768595959749</v>
      </c>
      <c r="P529" s="7">
        <f t="shared" si="62"/>
        <v>1.3000645919544824</v>
      </c>
      <c r="Q529" s="5">
        <f t="shared" si="59"/>
        <v>1.3000645919544824</v>
      </c>
    </row>
    <row r="530" spans="8:17" x14ac:dyDescent="0.2">
      <c r="H530" s="2">
        <v>524</v>
      </c>
      <c r="I530" s="7">
        <f t="shared" si="58"/>
        <v>0.81874999999999998</v>
      </c>
      <c r="J530" s="7">
        <f t="shared" si="56"/>
        <v>-0.28476086193163841</v>
      </c>
      <c r="K530" s="7">
        <f t="shared" si="57"/>
        <v>1.8749572577325453</v>
      </c>
      <c r="L530" s="7">
        <f>(Objekte!$L$9-Bilddaten!$K530)/(Objekte!$J$9-Bilddaten!$J530)</f>
        <v>-0.15911843935559114</v>
      </c>
      <c r="M530" s="7">
        <f t="shared" si="60"/>
        <v>1.82964655379243</v>
      </c>
      <c r="N530" s="7">
        <f>($M530-Objekte!$I$47)/(Objekte!$H$47-Bilddaten!$L530)</f>
        <v>2.9242586026597923</v>
      </c>
      <c r="O530" s="7">
        <f t="shared" si="61"/>
        <v>1.3643430886650423</v>
      </c>
      <c r="P530" s="7">
        <f t="shared" si="62"/>
        <v>1.3058380204275515</v>
      </c>
      <c r="Q530" s="5">
        <f t="shared" si="59"/>
        <v>1.3058380204275515</v>
      </c>
    </row>
    <row r="531" spans="8:17" x14ac:dyDescent="0.2">
      <c r="H531" s="2">
        <v>525</v>
      </c>
      <c r="I531" s="7">
        <f t="shared" si="58"/>
        <v>0.8203125</v>
      </c>
      <c r="J531" s="7">
        <f t="shared" si="56"/>
        <v>-0.28459952546602363</v>
      </c>
      <c r="K531" s="7">
        <f t="shared" si="57"/>
        <v>1.8751420368163132</v>
      </c>
      <c r="L531" s="7">
        <f>(Objekte!$L$9-Bilddaten!$K531)/(Objekte!$J$9-Bilddaten!$J531)</f>
        <v>-0.15718223573818743</v>
      </c>
      <c r="M531" s="7">
        <f t="shared" si="60"/>
        <v>1.8304080471135364</v>
      </c>
      <c r="N531" s="7">
        <f>($M531-Objekte!$I$47)/(Objekte!$H$47-Bilddaten!$L531)</f>
        <v>2.936584080855734</v>
      </c>
      <c r="O531" s="7">
        <f t="shared" si="61"/>
        <v>1.368829195851462</v>
      </c>
      <c r="P531" s="7">
        <f t="shared" si="62"/>
        <v>1.311649993125757</v>
      </c>
      <c r="Q531" s="5">
        <f t="shared" si="59"/>
        <v>1.311649993125757</v>
      </c>
    </row>
    <row r="532" spans="8:17" x14ac:dyDescent="0.2">
      <c r="H532" s="2">
        <v>526</v>
      </c>
      <c r="I532" s="7">
        <f t="shared" si="58"/>
        <v>0.82187500000000002</v>
      </c>
      <c r="J532" s="7">
        <f t="shared" si="56"/>
        <v>-0.28443818900040885</v>
      </c>
      <c r="K532" s="7">
        <f t="shared" si="57"/>
        <v>1.8753268159000811</v>
      </c>
      <c r="L532" s="7">
        <f>(Objekte!$L$9-Bilddaten!$K532)/(Objekte!$J$9-Bilddaten!$J532)</f>
        <v>-0.15525177156806944</v>
      </c>
      <c r="M532" s="7">
        <f t="shared" si="60"/>
        <v>1.8311672831561543</v>
      </c>
      <c r="N532" s="7">
        <f>($M532-Objekte!$I$47)/(Objekte!$H$47-Bilddaten!$L532)</f>
        <v>2.9489645391587676</v>
      </c>
      <c r="O532" s="7">
        <f t="shared" si="61"/>
        <v>1.3733353141603402</v>
      </c>
      <c r="P532" s="7">
        <f t="shared" si="62"/>
        <v>1.317500853915321</v>
      </c>
      <c r="Q532" s="5">
        <f t="shared" si="59"/>
        <v>1.317500853915321</v>
      </c>
    </row>
    <row r="533" spans="8:17" x14ac:dyDescent="0.2">
      <c r="H533" s="2">
        <v>527</v>
      </c>
      <c r="I533" s="7">
        <f t="shared" si="58"/>
        <v>0.82343750000000004</v>
      </c>
      <c r="J533" s="7">
        <f t="shared" si="56"/>
        <v>-0.28427685253479407</v>
      </c>
      <c r="K533" s="7">
        <f t="shared" si="57"/>
        <v>1.8755115949838492</v>
      </c>
      <c r="L533" s="7">
        <f>(Objekte!$L$9-Bilddaten!$K533)/(Objekte!$J$9-Bilddaten!$J533)</f>
        <v>-0.15332702136302065</v>
      </c>
      <c r="M533" s="7">
        <f t="shared" si="60"/>
        <v>1.8319242719422346</v>
      </c>
      <c r="N533" s="7">
        <f>($M533-Objekte!$I$47)/(Objekte!$H$47-Bilddaten!$L533)</f>
        <v>2.9614003462648442</v>
      </c>
      <c r="O533" s="7">
        <f t="shared" si="61"/>
        <v>1.3778615777860281</v>
      </c>
      <c r="P533" s="7">
        <f t="shared" si="62"/>
        <v>1.3233909505084718</v>
      </c>
      <c r="Q533" s="5">
        <f t="shared" si="59"/>
        <v>1.3233909505084718</v>
      </c>
    </row>
    <row r="534" spans="8:17" x14ac:dyDescent="0.2">
      <c r="H534" s="2">
        <v>528</v>
      </c>
      <c r="I534" s="7">
        <f t="shared" si="58"/>
        <v>0.82499999999999996</v>
      </c>
      <c r="J534" s="7">
        <f t="shared" si="56"/>
        <v>-0.28411551606917934</v>
      </c>
      <c r="K534" s="7">
        <f t="shared" si="57"/>
        <v>1.8756963740676171</v>
      </c>
      <c r="L534" s="7">
        <f>(Objekte!$L$9-Bilddaten!$K534)/(Objekte!$J$9-Bilddaten!$J534)</f>
        <v>-0.1514079597914571</v>
      </c>
      <c r="M534" s="7">
        <f t="shared" si="60"/>
        <v>1.8326790234344856</v>
      </c>
      <c r="N534" s="7">
        <f>($M534-Objekte!$I$47)/(Objekte!$H$47-Bilddaten!$L534)</f>
        <v>2.9738918741738862</v>
      </c>
      <c r="O534" s="7">
        <f t="shared" si="61"/>
        <v>1.3824081221254247</v>
      </c>
      <c r="P534" s="7">
        <f t="shared" si="62"/>
        <v>1.3293206345064994</v>
      </c>
      <c r="Q534" s="5">
        <f t="shared" si="59"/>
        <v>1.3293206345064994</v>
      </c>
    </row>
    <row r="535" spans="8:17" x14ac:dyDescent="0.2">
      <c r="H535" s="2">
        <v>529</v>
      </c>
      <c r="I535" s="7">
        <f t="shared" si="58"/>
        <v>0.82656249999999998</v>
      </c>
      <c r="J535" s="7">
        <f t="shared" si="56"/>
        <v>-0.28395417960356456</v>
      </c>
      <c r="K535" s="7">
        <f t="shared" si="57"/>
        <v>1.875881153151385</v>
      </c>
      <c r="L535" s="7">
        <f>(Objekte!$L$9-Bilddaten!$K535)/(Objekte!$J$9-Bilddaten!$J535)</f>
        <v>-0.14949456167130334</v>
      </c>
      <c r="M535" s="7">
        <f t="shared" si="60"/>
        <v>1.8334315475368157</v>
      </c>
      <c r="N535" s="7">
        <f>($M535-Objekte!$I$47)/(Objekte!$H$47-Bilddaten!$L535)</f>
        <v>2.9864394982269653</v>
      </c>
      <c r="O535" s="7">
        <f t="shared" si="61"/>
        <v>1.3869750837915085</v>
      </c>
      <c r="P535" s="7">
        <f t="shared" si="62"/>
        <v>1.335290261467097</v>
      </c>
      <c r="Q535" s="5">
        <f t="shared" si="59"/>
        <v>1.335290261467097</v>
      </c>
    </row>
    <row r="536" spans="8:17" x14ac:dyDescent="0.2">
      <c r="H536" s="2">
        <v>530</v>
      </c>
      <c r="I536" s="7">
        <f t="shared" si="58"/>
        <v>0.828125</v>
      </c>
      <c r="J536" s="7">
        <f t="shared" si="56"/>
        <v>-0.28379284313794978</v>
      </c>
      <c r="K536" s="7">
        <f t="shared" si="57"/>
        <v>1.8760659322351529</v>
      </c>
      <c r="L536" s="7">
        <f>(Objekte!$L$9-Bilddaten!$K536)/(Objekte!$J$9-Bilddaten!$J536)</f>
        <v>-0.14758680196889978</v>
      </c>
      <c r="M536" s="7">
        <f t="shared" si="60"/>
        <v>1.8341818540947612</v>
      </c>
      <c r="N536" s="7">
        <f>($M536-Objekte!$I$47)/(Objekte!$H$47-Bilddaten!$L536)</f>
        <v>2.9990435971438378</v>
      </c>
      <c r="O536" s="7">
        <f t="shared" si="61"/>
        <v>1.3915626006269968</v>
      </c>
      <c r="P536" s="7">
        <f t="shared" si="62"/>
        <v>1.3413001909423405</v>
      </c>
      <c r="Q536" s="5">
        <f t="shared" si="59"/>
        <v>1.3413001909423405</v>
      </c>
    </row>
    <row r="537" spans="8:17" x14ac:dyDescent="0.2">
      <c r="H537" s="2">
        <v>531</v>
      </c>
      <c r="I537" s="7">
        <f t="shared" si="58"/>
        <v>0.82968750000000002</v>
      </c>
      <c r="J537" s="7">
        <f t="shared" si="56"/>
        <v>-0.28363150667233505</v>
      </c>
      <c r="K537" s="7">
        <f t="shared" si="57"/>
        <v>1.8762507113189211</v>
      </c>
      <c r="L537" s="7">
        <f>(Objekte!$L$9-Bilddaten!$K537)/(Objekte!$J$9-Bilddaten!$J537)</f>
        <v>-0.14568465579790643</v>
      </c>
      <c r="M537" s="7">
        <f t="shared" si="60"/>
        <v>1.8349299528959204</v>
      </c>
      <c r="N537" s="7">
        <f>($M537-Objekte!$I$47)/(Objekte!$H$47-Bilddaten!$L537)</f>
        <v>3.0117045530610795</v>
      </c>
      <c r="O537" s="7">
        <f t="shared" si="61"/>
        <v>1.3961708117182294</v>
      </c>
      <c r="P537" s="7">
        <f t="shared" si="62"/>
        <v>1.347350786542604</v>
      </c>
      <c r="Q537" s="5">
        <f t="shared" si="59"/>
        <v>1.347350786542604</v>
      </c>
    </row>
    <row r="538" spans="8:17" x14ac:dyDescent="0.2">
      <c r="H538" s="2">
        <v>532</v>
      </c>
      <c r="I538" s="7">
        <f t="shared" si="58"/>
        <v>0.83125000000000004</v>
      </c>
      <c r="J538" s="7">
        <f t="shared" si="56"/>
        <v>-0.28347017020672027</v>
      </c>
      <c r="K538" s="7">
        <f t="shared" si="57"/>
        <v>1.876435490402689</v>
      </c>
      <c r="L538" s="7">
        <f>(Objekte!$L$9-Bilddaten!$K538)/(Objekte!$J$9-Bilddaten!$J538)</f>
        <v>-0.14378809841822887</v>
      </c>
      <c r="M538" s="7">
        <f t="shared" si="60"/>
        <v>1.835675853670373</v>
      </c>
      <c r="N538" s="7">
        <f>($M538-Objekte!$I$47)/(Objekte!$H$47-Bilddaten!$L538)</f>
        <v>3.0244227515706497</v>
      </c>
      <c r="O538" s="7">
        <f t="shared" si="61"/>
        <v>1.400799857409202</v>
      </c>
      <c r="P538" s="7">
        <f t="shared" si="62"/>
        <v>1.3534424159820886</v>
      </c>
      <c r="Q538" s="5">
        <f t="shared" si="59"/>
        <v>1.3534424159820886</v>
      </c>
    </row>
    <row r="539" spans="8:17" x14ac:dyDescent="0.2">
      <c r="H539" s="2">
        <v>533</v>
      </c>
      <c r="I539" s="7">
        <f t="shared" si="58"/>
        <v>0.83281249999999996</v>
      </c>
      <c r="J539" s="7">
        <f t="shared" si="56"/>
        <v>-0.28330883374110549</v>
      </c>
      <c r="K539" s="7">
        <f t="shared" si="57"/>
        <v>1.8766202694864569</v>
      </c>
      <c r="L539" s="7">
        <f>(Objekte!$L$9-Bilddaten!$K539)/(Objekte!$J$9-Bilddaten!$J539)</f>
        <v>-0.14189710523493376</v>
      </c>
      <c r="M539" s="7">
        <f t="shared" si="60"/>
        <v>1.8364195660911089</v>
      </c>
      <c r="N539" s="7">
        <f>($M539-Objekte!$I$47)/(Objekte!$H$47-Bilddaten!$L539)</f>
        <v>3.0371985817591178</v>
      </c>
      <c r="O539" s="7">
        <f t="shared" si="61"/>
        <v>1.4054498793158439</v>
      </c>
      <c r="P539" s="7">
        <f t="shared" si="62"/>
        <v>1.3595754511494538</v>
      </c>
      <c r="Q539" s="5">
        <f t="shared" si="59"/>
        <v>1.3595754511494538</v>
      </c>
    </row>
    <row r="540" spans="8:17" x14ac:dyDescent="0.2">
      <c r="H540" s="2">
        <v>534</v>
      </c>
      <c r="I540" s="7">
        <f t="shared" si="58"/>
        <v>0.83437499999999998</v>
      </c>
      <c r="J540" s="7">
        <f t="shared" si="56"/>
        <v>-0.28314749727549071</v>
      </c>
      <c r="K540" s="7">
        <f t="shared" si="57"/>
        <v>1.8768050485702248</v>
      </c>
      <c r="L540" s="7">
        <f>(Objekte!$L$9-Bilddaten!$K540)/(Objekte!$J$9-Bilddaten!$J540)</f>
        <v>-0.14001165179719349</v>
      </c>
      <c r="M540" s="7">
        <f t="shared" si="60"/>
        <v>1.8371610997744421</v>
      </c>
      <c r="N540" s="7">
        <f>($M540-Objekte!$I$47)/(Objekte!$H$47-Bilddaten!$L540)</f>
        <v>3.0500324362472879</v>
      </c>
      <c r="O540" s="7">
        <f t="shared" si="61"/>
        <v>1.4101210203404411</v>
      </c>
      <c r="P540" s="7">
        <f t="shared" si="62"/>
        <v>1.3657502681500695</v>
      </c>
      <c r="Q540" s="5">
        <f t="shared" si="59"/>
        <v>1.3657502681500695</v>
      </c>
    </row>
    <row r="541" spans="8:17" x14ac:dyDescent="0.2">
      <c r="H541" s="2">
        <v>535</v>
      </c>
      <c r="I541" s="7">
        <f t="shared" si="58"/>
        <v>0.8359375</v>
      </c>
      <c r="J541" s="7">
        <f t="shared" si="56"/>
        <v>-0.28298616080987593</v>
      </c>
      <c r="K541" s="7">
        <f t="shared" si="57"/>
        <v>1.8769898276539929</v>
      </c>
      <c r="L541" s="7">
        <f>(Objekte!$L$9-Bilddaten!$K541)/(Objekte!$J$9-Bilddaten!$J541)</f>
        <v>-0.13813171379722849</v>
      </c>
      <c r="M541" s="7">
        <f t="shared" si="60"/>
        <v>1.8379004642804266</v>
      </c>
      <c r="N541" s="7">
        <f>($M541-Objekte!$I$47)/(Objekte!$H$47-Bilddaten!$L541)</f>
        <v>3.0629247112304427</v>
      </c>
      <c r="O541" s="7">
        <f t="shared" si="61"/>
        <v>1.4148134246862845</v>
      </c>
      <c r="P541" s="7">
        <f t="shared" si="62"/>
        <v>1.3719672473720701</v>
      </c>
      <c r="Q541" s="5">
        <f t="shared" si="59"/>
        <v>1.3719672473720701</v>
      </c>
    </row>
    <row r="542" spans="8:17" x14ac:dyDescent="0.2">
      <c r="H542" s="2">
        <v>536</v>
      </c>
      <c r="I542" s="7">
        <f t="shared" si="58"/>
        <v>0.83750000000000002</v>
      </c>
      <c r="J542" s="7">
        <f t="shared" si="56"/>
        <v>-0.28282482434426115</v>
      </c>
      <c r="K542" s="7">
        <f t="shared" si="57"/>
        <v>1.8771746067377608</v>
      </c>
      <c r="L542" s="7">
        <f>(Objekte!$L$9-Bilddaten!$K542)/(Objekte!$J$9-Bilddaten!$J542)</f>
        <v>-0.13625726706927047</v>
      </c>
      <c r="M542" s="7">
        <f t="shared" si="60"/>
        <v>1.8386376691132653</v>
      </c>
      <c r="N542" s="7">
        <f>($M542-Objekte!$I$47)/(Objekte!$H$47-Bilddaten!$L542)</f>
        <v>3.0758758065190674</v>
      </c>
      <c r="O542" s="7">
        <f t="shared" si="61"/>
        <v>1.419527237872489</v>
      </c>
      <c r="P542" s="7">
        <f t="shared" si="62"/>
        <v>1.3782267735371889</v>
      </c>
      <c r="Q542" s="5">
        <f t="shared" si="59"/>
        <v>1.3782267735371889</v>
      </c>
    </row>
    <row r="543" spans="8:17" x14ac:dyDescent="0.2">
      <c r="H543" s="2">
        <v>537</v>
      </c>
      <c r="I543" s="7">
        <f t="shared" si="58"/>
        <v>0.83906250000000004</v>
      </c>
      <c r="J543" s="7">
        <f t="shared" si="56"/>
        <v>-0.28266348787864642</v>
      </c>
      <c r="K543" s="7">
        <f t="shared" si="57"/>
        <v>1.8773593858215287</v>
      </c>
      <c r="L543" s="7">
        <f>(Objekte!$L$9-Bilddaten!$K543)/(Objekte!$J$9-Bilddaten!$J543)</f>
        <v>-0.13438828758851509</v>
      </c>
      <c r="M543" s="7">
        <f t="shared" si="60"/>
        <v>1.8393727237217203</v>
      </c>
      <c r="N543" s="7">
        <f>($M543-Objekte!$I$47)/(Objekte!$H$47-Bilddaten!$L543)</f>
        <v>3.0888861255802538</v>
      </c>
      <c r="O543" s="7">
        <f t="shared" si="61"/>
        <v>1.4242626067490671</v>
      </c>
      <c r="P543" s="7">
        <f t="shared" si="62"/>
        <v>1.3845292357734191</v>
      </c>
      <c r="Q543" s="5">
        <f t="shared" si="59"/>
        <v>1.3845292357734191</v>
      </c>
    </row>
    <row r="544" spans="8:17" x14ac:dyDescent="0.2">
      <c r="H544" s="2">
        <v>538</v>
      </c>
      <c r="I544" s="7">
        <f t="shared" si="58"/>
        <v>0.84062499999999996</v>
      </c>
      <c r="J544" s="7">
        <f t="shared" si="56"/>
        <v>-0.28250215141303164</v>
      </c>
      <c r="K544" s="7">
        <f t="shared" si="57"/>
        <v>1.8775441649052966</v>
      </c>
      <c r="L544" s="7">
        <f>(Objekte!$L$9-Bilddaten!$K544)/(Objekte!$J$9-Bilddaten!$J544)</f>
        <v>-0.13252475147010323</v>
      </c>
      <c r="M544" s="7">
        <f t="shared" si="60"/>
        <v>1.8401056374995151</v>
      </c>
      <c r="N544" s="7">
        <f>($M544-Objekte!$I$47)/(Objekte!$H$47-Bilddaten!$L544)</f>
        <v>3.1019560755795497</v>
      </c>
      <c r="O544" s="7">
        <f t="shared" si="61"/>
        <v>1.4290196795121584</v>
      </c>
      <c r="P544" s="7">
        <f t="shared" si="62"/>
        <v>1.3908750276622239</v>
      </c>
      <c r="Q544" s="5">
        <f t="shared" si="59"/>
        <v>1.3908750276622239</v>
      </c>
    </row>
    <row r="545" spans="8:17" x14ac:dyDescent="0.2">
      <c r="H545" s="2">
        <v>539</v>
      </c>
      <c r="I545" s="7">
        <f t="shared" si="58"/>
        <v>0.84218749999999998</v>
      </c>
      <c r="J545" s="7">
        <f t="shared" si="56"/>
        <v>-0.28234081494741686</v>
      </c>
      <c r="K545" s="7">
        <f t="shared" si="57"/>
        <v>1.8777289439890645</v>
      </c>
      <c r="L545" s="7">
        <f>(Objekte!$L$9-Bilddaten!$K545)/(Objekte!$J$9-Bilddaten!$J545)</f>
        <v>-0.13066663496810199</v>
      </c>
      <c r="M545" s="7">
        <f t="shared" si="60"/>
        <v>1.8408364197857341</v>
      </c>
      <c r="N545" s="7">
        <f>($M545-Objekte!$I$47)/(Objekte!$H$47-Bilddaten!$L545)</f>
        <v>3.1150860674234453</v>
      </c>
      <c r="O545" s="7">
        <f t="shared" si="61"/>
        <v>1.4337986057194945</v>
      </c>
      <c r="P545" s="7">
        <f t="shared" si="62"/>
        <v>1.3972645473063774</v>
      </c>
      <c r="Q545" s="5">
        <f t="shared" si="59"/>
        <v>1.3972645473063774</v>
      </c>
    </row>
    <row r="546" spans="8:17" x14ac:dyDescent="0.2">
      <c r="H546" s="2">
        <v>540</v>
      </c>
      <c r="I546" s="7">
        <f t="shared" si="58"/>
        <v>0.84375</v>
      </c>
      <c r="J546" s="7">
        <f t="shared" si="56"/>
        <v>-0.28217947848180214</v>
      </c>
      <c r="K546" s="7">
        <f t="shared" si="57"/>
        <v>1.8779137230728327</v>
      </c>
      <c r="L546" s="7">
        <f>(Objekte!$L$9-Bilddaten!$K546)/(Objekte!$J$9-Bilddaten!$J546)</f>
        <v>-0.12881391447449375</v>
      </c>
      <c r="M546" s="7">
        <f t="shared" si="60"/>
        <v>1.8415650798652206</v>
      </c>
      <c r="N546" s="7">
        <f>($M546-Objekte!$I$47)/(Objekte!$H$47-Bilddaten!$L546)</f>
        <v>3.1282765158024488</v>
      </c>
      <c r="O546" s="7">
        <f t="shared" si="61"/>
        <v>1.4385995363060766</v>
      </c>
      <c r="P546" s="7">
        <f t="shared" si="62"/>
        <v>1.4036981973926466</v>
      </c>
      <c r="Q546" s="5">
        <f t="shared" si="59"/>
        <v>1.4036981973926466</v>
      </c>
    </row>
    <row r="547" spans="8:17" x14ac:dyDescent="0.2">
      <c r="H547" s="2">
        <v>541</v>
      </c>
      <c r="I547" s="7">
        <f t="shared" si="58"/>
        <v>0.84531250000000002</v>
      </c>
      <c r="J547" s="7">
        <f t="shared" si="56"/>
        <v>-0.28201814201618736</v>
      </c>
      <c r="K547" s="7">
        <f t="shared" si="57"/>
        <v>1.8780985021566006</v>
      </c>
      <c r="L547" s="7">
        <f>(Objekte!$L$9-Bilddaten!$K547)/(Objekte!$J$9-Bilddaten!$J547)</f>
        <v>-0.12696656651818422</v>
      </c>
      <c r="M547" s="7">
        <f t="shared" si="60"/>
        <v>1.8422916269689675</v>
      </c>
      <c r="N547" s="7">
        <f>($M547-Objekte!$I$47)/(Objekte!$H$47-Bilddaten!$L547)</f>
        <v>3.1415278392346941</v>
      </c>
      <c r="O547" s="7">
        <f t="shared" si="61"/>
        <v>1.4434226236000482</v>
      </c>
      <c r="P547" s="7">
        <f t="shared" si="62"/>
        <v>1.4101763852484723</v>
      </c>
      <c r="Q547" s="5">
        <f t="shared" si="59"/>
        <v>1.4101763852484723</v>
      </c>
    </row>
    <row r="548" spans="8:17" x14ac:dyDescent="0.2">
      <c r="H548" s="2">
        <v>542</v>
      </c>
      <c r="I548" s="7">
        <f t="shared" si="58"/>
        <v>0.84687500000000004</v>
      </c>
      <c r="J548" s="7">
        <f t="shared" si="56"/>
        <v>-0.28185680555057258</v>
      </c>
      <c r="K548" s="7">
        <f t="shared" si="57"/>
        <v>1.8782832812403685</v>
      </c>
      <c r="L548" s="7">
        <f>(Objekte!$L$9-Bilddaten!$K548)/(Objekte!$J$9-Bilddaten!$J548)</f>
        <v>-0.12512456776399972</v>
      </c>
      <c r="M548" s="7">
        <f t="shared" si="60"/>
        <v>1.8430160702745113</v>
      </c>
      <c r="N548" s="7">
        <f>($M548-Objekte!$I$47)/(Objekte!$H$47-Bilddaten!$L548)</f>
        <v>3.1548404601102846</v>
      </c>
      <c r="O548" s="7">
        <f t="shared" si="61"/>
        <v>1.4482680213388339</v>
      </c>
      <c r="P548" s="7">
        <f t="shared" si="62"/>
        <v>1.4166995229202166</v>
      </c>
      <c r="Q548" s="5">
        <f t="shared" si="59"/>
        <v>1.4166995229202166</v>
      </c>
    </row>
    <row r="549" spans="8:17" x14ac:dyDescent="0.2">
      <c r="H549" s="2">
        <v>543</v>
      </c>
      <c r="I549" s="7">
        <f t="shared" si="58"/>
        <v>0.84843749999999996</v>
      </c>
      <c r="J549" s="7">
        <f t="shared" si="56"/>
        <v>-0.28169546908495779</v>
      </c>
      <c r="K549" s="7">
        <f t="shared" si="57"/>
        <v>1.8784680603241366</v>
      </c>
      <c r="L549" s="7">
        <f>(Objekte!$L$9-Bilddaten!$K549)/(Objekte!$J$9-Bilddaten!$J549)</f>
        <v>-0.12328789501171029</v>
      </c>
      <c r="M549" s="7">
        <f t="shared" si="60"/>
        <v>1.8437384189063157</v>
      </c>
      <c r="N549" s="7">
        <f>($M549-Objekte!$I$47)/(Objekte!$H$47-Bilddaten!$L549)</f>
        <v>3.1682148047361336</v>
      </c>
      <c r="O549" s="7">
        <f t="shared" si="61"/>
        <v>1.453135884685461</v>
      </c>
      <c r="P549" s="7">
        <f t="shared" si="62"/>
        <v>1.4232680272261091</v>
      </c>
      <c r="Q549" s="5">
        <f t="shared" si="59"/>
        <v>1.4232680272261091</v>
      </c>
    </row>
    <row r="550" spans="8:17" x14ac:dyDescent="0.2">
      <c r="H550" s="2">
        <v>544</v>
      </c>
      <c r="I550" s="7">
        <f t="shared" si="58"/>
        <v>0.85</v>
      </c>
      <c r="J550" s="7">
        <f t="shared" si="56"/>
        <v>-0.28153413261934301</v>
      </c>
      <c r="K550" s="7">
        <f t="shared" si="57"/>
        <v>1.8786528394079045</v>
      </c>
      <c r="L550" s="7">
        <f>(Objekte!$L$9-Bilddaten!$K550)/(Objekte!$J$9-Bilddaten!$J550)</f>
        <v>-0.12145652519506173</v>
      </c>
      <c r="M550" s="7">
        <f t="shared" si="60"/>
        <v>1.8444586819361535</v>
      </c>
      <c r="N550" s="7">
        <f>($M550-Objekte!$I$47)/(Objekte!$H$47-Bilddaten!$L550)</f>
        <v>3.1816513033814275</v>
      </c>
      <c r="O550" s="7">
        <f t="shared" si="61"/>
        <v>1.4580263702451062</v>
      </c>
      <c r="P550" s="7">
        <f t="shared" si="62"/>
        <v>1.4298823198224548</v>
      </c>
      <c r="Q550" s="5">
        <f t="shared" si="59"/>
        <v>1.4298823198224548</v>
      </c>
    </row>
    <row r="551" spans="8:17" x14ac:dyDescent="0.2">
      <c r="H551" s="2">
        <v>545</v>
      </c>
      <c r="I551" s="7">
        <f t="shared" si="58"/>
        <v>0.8515625</v>
      </c>
      <c r="J551" s="7">
        <f t="shared" si="56"/>
        <v>-0.28137279615372823</v>
      </c>
      <c r="K551" s="7">
        <f t="shared" si="57"/>
        <v>1.8788376184916724</v>
      </c>
      <c r="L551" s="7">
        <f>(Objekte!$L$9-Bilddaten!$K551)/(Objekte!$J$9-Bilddaten!$J551)</f>
        <v>-0.11963043538079801</v>
      </c>
      <c r="M551" s="7">
        <f t="shared" si="60"/>
        <v>1.8451768683834895</v>
      </c>
      <c r="N551" s="7">
        <f>($M551-Objekte!$I$47)/(Objekte!$H$47-Bilddaten!$L551)</f>
        <v>3.1951503903238523</v>
      </c>
      <c r="O551" s="7">
        <f t="shared" si="61"/>
        <v>1.4629396360819205</v>
      </c>
      <c r="P551" s="7">
        <f t="shared" si="62"/>
        <v>1.4365428272848275</v>
      </c>
      <c r="Q551" s="5">
        <f t="shared" si="59"/>
        <v>1.4365428272848275</v>
      </c>
    </row>
    <row r="552" spans="8:17" x14ac:dyDescent="0.2">
      <c r="H552" s="2">
        <v>546</v>
      </c>
      <c r="I552" s="7">
        <f t="shared" si="58"/>
        <v>0.85312500000000002</v>
      </c>
      <c r="J552" s="7">
        <f t="shared" si="56"/>
        <v>-0.28121145968811351</v>
      </c>
      <c r="K552" s="7">
        <f t="shared" si="57"/>
        <v>1.8790223975754403</v>
      </c>
      <c r="L552" s="7">
        <f>(Objekte!$L$9-Bilddaten!$K552)/(Objekte!$J$9-Bilddaten!$J552)</f>
        <v>-0.11780960276771203</v>
      </c>
      <c r="M552" s="7">
        <f t="shared" si="60"/>
        <v>1.8458929872158552</v>
      </c>
      <c r="N552" s="7">
        <f>($M552-Objekte!$I$47)/(Objekte!$H$47-Bilddaten!$L552)</f>
        <v>3.2087125038963258</v>
      </c>
      <c r="O552" s="7">
        <f t="shared" si="61"/>
        <v>1.4678758417360385</v>
      </c>
      <c r="P552" s="7">
        <f t="shared" si="62"/>
        <v>1.4432499811620181</v>
      </c>
      <c r="Q552" s="5">
        <f t="shared" si="59"/>
        <v>1.4432499811620181</v>
      </c>
    </row>
    <row r="553" spans="8:17" x14ac:dyDescent="0.2">
      <c r="H553" s="2">
        <v>547</v>
      </c>
      <c r="I553" s="7">
        <f t="shared" si="58"/>
        <v>0.85468750000000004</v>
      </c>
      <c r="J553" s="7">
        <f t="shared" si="56"/>
        <v>-0.28105012322249873</v>
      </c>
      <c r="K553" s="7">
        <f t="shared" si="57"/>
        <v>1.8792071766592082</v>
      </c>
      <c r="L553" s="7">
        <f>(Objekte!$L$9-Bilddaten!$K553)/(Objekte!$J$9-Bilddaten!$J553)</f>
        <v>-0.1159940046856944</v>
      </c>
      <c r="M553" s="7">
        <f t="shared" si="60"/>
        <v>1.8466070473492227</v>
      </c>
      <c r="N553" s="7">
        <f>($M553-Objekte!$I$47)/(Objekte!$H$47-Bilddaten!$L553)</f>
        <v>3.2223380865344584</v>
      </c>
      <c r="O553" s="7">
        <f t="shared" si="61"/>
        <v>1.4728351482408533</v>
      </c>
      <c r="P553" s="7">
        <f t="shared" si="62"/>
        <v>1.4500042180534498</v>
      </c>
      <c r="Q553" s="5">
        <f t="shared" si="59"/>
        <v>1.4500042180534498</v>
      </c>
    </row>
    <row r="554" spans="8:17" x14ac:dyDescent="0.2">
      <c r="H554" s="2">
        <v>548</v>
      </c>
      <c r="I554" s="7">
        <f t="shared" si="58"/>
        <v>0.85624999999999996</v>
      </c>
      <c r="J554" s="7">
        <f t="shared" si="56"/>
        <v>-0.280888786756884</v>
      </c>
      <c r="K554" s="7">
        <f t="shared" si="57"/>
        <v>1.8793919557429764</v>
      </c>
      <c r="L554" s="7">
        <f>(Objekte!$L$9-Bilddaten!$K554)/(Objekte!$J$9-Bilddaten!$J554)</f>
        <v>-0.11418361859479095</v>
      </c>
      <c r="M554" s="7">
        <f t="shared" si="60"/>
        <v>1.8473190576483747</v>
      </c>
      <c r="N554" s="7">
        <f>($M554-Objekte!$I$47)/(Objekte!$H$47-Bilddaten!$L554)</f>
        <v>3.236027584824678</v>
      </c>
      <c r="O554" s="7">
        <f t="shared" si="61"/>
        <v>1.477817718140531</v>
      </c>
      <c r="P554" s="7">
        <f t="shared" si="62"/>
        <v>1.4568059796798596</v>
      </c>
      <c r="Q554" s="5">
        <f t="shared" si="59"/>
        <v>1.4568059796798596</v>
      </c>
    </row>
    <row r="555" spans="8:17" x14ac:dyDescent="0.2">
      <c r="H555" s="2">
        <v>549</v>
      </c>
      <c r="I555" s="7">
        <f t="shared" si="58"/>
        <v>0.85781249999999998</v>
      </c>
      <c r="J555" s="7">
        <f t="shared" si="56"/>
        <v>-0.28072745029126922</v>
      </c>
      <c r="K555" s="7">
        <f t="shared" si="57"/>
        <v>1.8795767348267443</v>
      </c>
      <c r="L555" s="7">
        <f>(Objekte!$L$9-Bilddaten!$K555)/(Objekte!$J$9-Bilddaten!$J555)</f>
        <v>-0.11237842208427751</v>
      </c>
      <c r="M555" s="7">
        <f t="shared" si="60"/>
        <v>1.848029026927269</v>
      </c>
      <c r="N555" s="7">
        <f>($M555-Objekte!$I$47)/(Objekte!$H$47-Bilddaten!$L555)</f>
        <v>3.2497814495529638</v>
      </c>
      <c r="O555" s="7">
        <f t="shared" si="61"/>
        <v>1.4828237155077508</v>
      </c>
      <c r="P555" s="7">
        <f t="shared" si="62"/>
        <v>1.4636557129482175</v>
      </c>
      <c r="Q555" s="5">
        <f t="shared" si="59"/>
        <v>1.4636557129482175</v>
      </c>
    </row>
    <row r="556" spans="8:17" x14ac:dyDescent="0.2">
      <c r="H556" s="2">
        <v>550</v>
      </c>
      <c r="I556" s="7">
        <f t="shared" si="58"/>
        <v>0.859375</v>
      </c>
      <c r="J556" s="7">
        <f t="shared" si="56"/>
        <v>-0.28056611382565444</v>
      </c>
      <c r="K556" s="7">
        <f t="shared" si="57"/>
        <v>1.8797615139105122</v>
      </c>
      <c r="L556" s="7">
        <f>(Objekte!$L$9-Bilddaten!$K556)/(Objekte!$J$9-Bilddaten!$J556)</f>
        <v>-0.11057839287172359</v>
      </c>
      <c r="M556" s="7">
        <f t="shared" si="60"/>
        <v>1.8487369639494062</v>
      </c>
      <c r="N556" s="7">
        <f>($M556-Objekte!$I$47)/(Objekte!$H$47-Bilddaten!$L556)</f>
        <v>3.2636001357544147</v>
      </c>
      <c r="O556" s="7">
        <f t="shared" si="61"/>
        <v>1.487853305961744</v>
      </c>
      <c r="P556" s="7">
        <f t="shared" si="62"/>
        <v>1.4705538700403618</v>
      </c>
      <c r="Q556" s="5">
        <f t="shared" si="59"/>
        <v>1.4705538700403618</v>
      </c>
    </row>
    <row r="557" spans="8:17" x14ac:dyDescent="0.2">
      <c r="H557" s="2">
        <v>551</v>
      </c>
      <c r="I557" s="7">
        <f t="shared" si="58"/>
        <v>0.86093750000000002</v>
      </c>
      <c r="J557" s="7">
        <f t="shared" si="56"/>
        <v>-0.28040477736003966</v>
      </c>
      <c r="K557" s="7">
        <f t="shared" si="57"/>
        <v>1.8799462929942801</v>
      </c>
      <c r="L557" s="7">
        <f>(Objekte!$L$9-Bilddaten!$K557)/(Objekte!$J$9-Bilddaten!$J557)</f>
        <v>-0.1087835088020834</v>
      </c>
      <c r="M557" s="7">
        <f t="shared" si="60"/>
        <v>1.8494428774281879</v>
      </c>
      <c r="N557" s="7">
        <f>($M557-Objekte!$I$47)/(Objekte!$H$47-Bilddaten!$L557)</f>
        <v>3.2774841027633754</v>
      </c>
      <c r="O557" s="7">
        <f t="shared" si="61"/>
        <v>1.4929066566865399</v>
      </c>
      <c r="P557" s="7">
        <f t="shared" si="62"/>
        <v>1.4775009084724986</v>
      </c>
      <c r="Q557" s="5">
        <f t="shared" si="59"/>
        <v>1.4775009084724986</v>
      </c>
    </row>
    <row r="558" spans="8:17" x14ac:dyDescent="0.2">
      <c r="H558" s="2">
        <v>552</v>
      </c>
      <c r="I558" s="7">
        <f t="shared" si="58"/>
        <v>0.86250000000000004</v>
      </c>
      <c r="J558" s="7">
        <f t="shared" si="56"/>
        <v>-0.28024344089442488</v>
      </c>
      <c r="K558" s="7">
        <f t="shared" si="57"/>
        <v>1.8801310720780482</v>
      </c>
      <c r="L558" s="7">
        <f>(Objekte!$L$9-Bilddaten!$K558)/(Objekte!$J$9-Bilddaten!$J558)</f>
        <v>-0.10699374784678284</v>
      </c>
      <c r="M558" s="7">
        <f t="shared" si="60"/>
        <v>1.8501467760272754</v>
      </c>
      <c r="N558" s="7">
        <f>($M558-Objekte!$I$47)/(Objekte!$H$47-Bilddaten!$L558)</f>
        <v>3.2914338142643613</v>
      </c>
      <c r="O558" s="7">
        <f t="shared" si="61"/>
        <v>1.4979839364494998</v>
      </c>
      <c r="P558" s="7">
        <f t="shared" si="62"/>
        <v>1.4844972911800827</v>
      </c>
      <c r="Q558" s="5">
        <f t="shared" si="59"/>
        <v>0</v>
      </c>
    </row>
    <row r="559" spans="8:17" x14ac:dyDescent="0.2">
      <c r="H559" s="2">
        <v>553</v>
      </c>
      <c r="I559" s="7">
        <f t="shared" si="58"/>
        <v>0.86406249999999996</v>
      </c>
      <c r="J559" s="7">
        <f t="shared" si="56"/>
        <v>-0.2800821044288101</v>
      </c>
      <c r="K559" s="7">
        <f t="shared" si="57"/>
        <v>1.8803158511618161</v>
      </c>
      <c r="L559" s="7">
        <f>(Objekte!$L$9-Bilddaten!$K559)/(Objekte!$J$9-Bilddaten!$J559)</f>
        <v>-0.10520908810282623</v>
      </c>
      <c r="M559" s="7">
        <f t="shared" si="60"/>
        <v>1.8508486683609404</v>
      </c>
      <c r="N559" s="7">
        <f>($M559-Objekte!$I$47)/(Objekte!$H$47-Bilddaten!$L559)</f>
        <v>3.3054497383436154</v>
      </c>
      <c r="O559" s="7">
        <f t="shared" si="61"/>
        <v>1.503085315620083</v>
      </c>
      <c r="P559" s="7">
        <f t="shared" si="62"/>
        <v>1.4915434865852057</v>
      </c>
      <c r="Q559" s="5">
        <f t="shared" si="59"/>
        <v>0</v>
      </c>
    </row>
    <row r="560" spans="8:17" x14ac:dyDescent="0.2">
      <c r="H560" s="2">
        <v>554</v>
      </c>
      <c r="I560" s="7">
        <f t="shared" si="58"/>
        <v>0.86562499999999998</v>
      </c>
      <c r="J560" s="7">
        <f t="shared" si="56"/>
        <v>-0.27992076796319537</v>
      </c>
      <c r="K560" s="7">
        <f t="shared" si="57"/>
        <v>1.880500630245584</v>
      </c>
      <c r="L560" s="7">
        <f>(Objekte!$L$9-Bilddaten!$K560)/(Objekte!$J$9-Bilddaten!$J560)</f>
        <v>-0.10342950779189108</v>
      </c>
      <c r="M560" s="7">
        <f t="shared" si="60"/>
        <v>1.8515485629944226</v>
      </c>
      <c r="N560" s="7">
        <f>($M560-Objekte!$I$47)/(Objekte!$H$47-Bilddaten!$L560)</f>
        <v>3.3195323475415601</v>
      </c>
      <c r="O560" s="7">
        <f t="shared" si="61"/>
        <v>1.5082109661889382</v>
      </c>
      <c r="P560" s="7">
        <f t="shared" si="62"/>
        <v>1.4986399686917558</v>
      </c>
      <c r="Q560" s="5">
        <f t="shared" si="59"/>
        <v>0</v>
      </c>
    </row>
    <row r="561" spans="8:17" x14ac:dyDescent="0.2">
      <c r="H561" s="2">
        <v>555</v>
      </c>
      <c r="I561" s="7">
        <f t="shared" si="58"/>
        <v>0.8671875</v>
      </c>
      <c r="J561" s="7">
        <f t="shared" si="56"/>
        <v>-0.27975943149758059</v>
      </c>
      <c r="K561" s="7">
        <f t="shared" si="57"/>
        <v>1.8806854093293519</v>
      </c>
      <c r="L561" s="7">
        <f>(Objekte!$L$9-Bilddaten!$K561)/(Objekte!$J$9-Bilddaten!$J561)</f>
        <v>-0.1016549852594499</v>
      </c>
      <c r="M561" s="7">
        <f t="shared" si="60"/>
        <v>1.8522464684442732</v>
      </c>
      <c r="N561" s="7">
        <f>($M561-Objekte!$I$47)/(Objekte!$H$47-Bilddaten!$L561)</f>
        <v>3.3336821189058399</v>
      </c>
      <c r="O561" s="7">
        <f t="shared" si="61"/>
        <v>1.5133610617872084</v>
      </c>
      <c r="P561" s="7">
        <f t="shared" si="62"/>
        <v>1.50578721714827</v>
      </c>
      <c r="Q561" s="5">
        <f t="shared" si="59"/>
        <v>0</v>
      </c>
    </row>
    <row r="562" spans="8:17" x14ac:dyDescent="0.2">
      <c r="H562" s="2">
        <v>556</v>
      </c>
      <c r="I562" s="7">
        <f t="shared" si="58"/>
        <v>0.86875000000000002</v>
      </c>
      <c r="J562" s="7">
        <f t="shared" si="56"/>
        <v>-0.27959809503196581</v>
      </c>
      <c r="K562" s="7">
        <f t="shared" si="57"/>
        <v>1.88087018841312</v>
      </c>
      <c r="L562" s="7">
        <f>(Objekte!$L$9-Bilddaten!$K562)/(Objekte!$J$9-Bilddaten!$J562)</f>
        <v>-9.9885498973888126E-2</v>
      </c>
      <c r="M562" s="7">
        <f t="shared" si="60"/>
        <v>1.8529423931787035</v>
      </c>
      <c r="N562" s="7">
        <f>($M562-Objekte!$I$47)/(Objekte!$H$47-Bilddaten!$L562)</f>
        <v>3.3478995340452218</v>
      </c>
      <c r="O562" s="7">
        <f t="shared" si="61"/>
        <v>1.518535777706149</v>
      </c>
      <c r="P562" s="7">
        <f t="shared" si="62"/>
        <v>1.5129857173392713</v>
      </c>
      <c r="Q562" s="5">
        <f t="shared" si="59"/>
        <v>0</v>
      </c>
    </row>
    <row r="563" spans="8:17" x14ac:dyDescent="0.2">
      <c r="H563" s="2">
        <v>557</v>
      </c>
      <c r="I563" s="7">
        <f t="shared" si="58"/>
        <v>0.87031250000000004</v>
      </c>
      <c r="J563" s="7">
        <f t="shared" si="56"/>
        <v>-0.27943675856635103</v>
      </c>
      <c r="K563" s="7">
        <f t="shared" si="57"/>
        <v>1.8810549674968879</v>
      </c>
      <c r="L563" s="7">
        <f>(Objekte!$L$9-Bilddaten!$K563)/(Objekte!$J$9-Bilddaten!$J563)</f>
        <v>-9.8121027525641016E-2</v>
      </c>
      <c r="M563" s="7">
        <f t="shared" si="60"/>
        <v>1.853636345617923</v>
      </c>
      <c r="N563" s="7">
        <f>($M563-Objekte!$I$47)/(Objekte!$H$47-Bilddaten!$L563)</f>
        <v>3.3621850791841723</v>
      </c>
      <c r="O563" s="7">
        <f t="shared" si="61"/>
        <v>1.5237352909169934</v>
      </c>
      <c r="P563" s="7">
        <f t="shared" si="62"/>
        <v>1.520235960457254</v>
      </c>
      <c r="Q563" s="5">
        <f t="shared" si="59"/>
        <v>0</v>
      </c>
    </row>
    <row r="564" spans="8:17" x14ac:dyDescent="0.2">
      <c r="H564" s="2">
        <v>558</v>
      </c>
      <c r="I564" s="7">
        <f t="shared" si="58"/>
        <v>0.87187499999999996</v>
      </c>
      <c r="J564" s="7">
        <f t="shared" si="56"/>
        <v>-0.2792754221007363</v>
      </c>
      <c r="K564" s="7">
        <f t="shared" si="57"/>
        <v>1.8812397465806558</v>
      </c>
      <c r="L564" s="7">
        <f>(Objekte!$L$9-Bilddaten!$K564)/(Objekte!$J$9-Bilddaten!$J564)</f>
        <v>-9.6361549626318432E-2</v>
      </c>
      <c r="M564" s="7">
        <f t="shared" si="60"/>
        <v>1.8543283341344847</v>
      </c>
      <c r="N564" s="7">
        <f>($M564-Objekte!$I$47)/(Objekte!$H$47-Bilddaten!$L564)</f>
        <v>3.3765392452183849</v>
      </c>
      <c r="O564" s="7">
        <f t="shared" si="61"/>
        <v>1.5289597800911616</v>
      </c>
      <c r="P564" s="7">
        <f t="shared" si="62"/>
        <v>1.5275384436037693</v>
      </c>
      <c r="Q564" s="5">
        <f t="shared" si="59"/>
        <v>0</v>
      </c>
    </row>
    <row r="565" spans="8:17" x14ac:dyDescent="0.2">
      <c r="H565" s="2">
        <v>559</v>
      </c>
      <c r="I565" s="7">
        <f t="shared" si="58"/>
        <v>0.87343749999999998</v>
      </c>
      <c r="J565" s="7">
        <f t="shared" si="56"/>
        <v>-0.27911408563512152</v>
      </c>
      <c r="K565" s="7">
        <f t="shared" si="57"/>
        <v>1.8814245256644238</v>
      </c>
      <c r="L565" s="7">
        <f>(Objekte!$L$9-Bilddaten!$K565)/(Objekte!$J$9-Bilddaten!$J565)</f>
        <v>-9.4607044107856336E-2</v>
      </c>
      <c r="M565" s="7">
        <f t="shared" si="60"/>
        <v>1.8550183670536178</v>
      </c>
      <c r="N565" s="7">
        <f>($M565-Objekte!$I$47)/(Objekte!$H$47-Bilddaten!$L565)</f>
        <v>3.3909625277709434</v>
      </c>
      <c r="O565" s="7">
        <f t="shared" si="61"/>
        <v>1.5342094256207042</v>
      </c>
      <c r="P565" s="7">
        <f t="shared" si="62"/>
        <v>1.5348936698572495</v>
      </c>
      <c r="Q565" s="5">
        <f t="shared" si="59"/>
        <v>0</v>
      </c>
    </row>
    <row r="566" spans="8:17" x14ac:dyDescent="0.2">
      <c r="H566" s="2">
        <v>560</v>
      </c>
      <c r="I566" s="7">
        <f t="shared" si="58"/>
        <v>0.875</v>
      </c>
      <c r="J566" s="7">
        <f t="shared" si="56"/>
        <v>-0.27895274916950674</v>
      </c>
      <c r="K566" s="7">
        <f t="shared" si="57"/>
        <v>1.8816093047481919</v>
      </c>
      <c r="L566" s="7">
        <f>(Objekte!$L$9-Bilddaten!$K566)/(Objekte!$J$9-Bilddaten!$J566)</f>
        <v>-9.2857489921664316E-2</v>
      </c>
      <c r="M566" s="7">
        <f t="shared" si="60"/>
        <v>1.8557064526535638</v>
      </c>
      <c r="N566" s="7">
        <f>($M566-Objekte!$I$47)/(Objekte!$H$47-Bilddaten!$L566)</f>
        <v>3.4054554272494029</v>
      </c>
      <c r="O566" s="7">
        <f t="shared" si="61"/>
        <v>1.5394844096390754</v>
      </c>
      <c r="P566" s="7">
        <f t="shared" si="62"/>
        <v>1.542302148370422</v>
      </c>
      <c r="Q566" s="5">
        <f t="shared" si="59"/>
        <v>0</v>
      </c>
    </row>
    <row r="567" spans="8:17" x14ac:dyDescent="0.2">
      <c r="H567" s="2">
        <v>561</v>
      </c>
      <c r="I567" s="7">
        <f t="shared" si="58"/>
        <v>0.87656250000000002</v>
      </c>
      <c r="J567" s="7">
        <f t="shared" si="56"/>
        <v>-0.27879141270389196</v>
      </c>
      <c r="K567" s="7">
        <f t="shared" si="57"/>
        <v>1.8817940838319598</v>
      </c>
      <c r="L567" s="7">
        <f>(Objekte!$L$9-Bilddaten!$K567)/(Objekte!$J$9-Bilddaten!$J567)</f>
        <v>-9.111286613779139E-2</v>
      </c>
      <c r="M567" s="7">
        <f t="shared" si="60"/>
        <v>1.8563925991659043</v>
      </c>
      <c r="N567" s="7">
        <f>($M567-Objekte!$I$47)/(Objekte!$H$47-Bilddaten!$L567)</f>
        <v>3.4200184489035919</v>
      </c>
      <c r="O567" s="7">
        <f t="shared" si="61"/>
        <v>1.5447849160421745</v>
      </c>
      <c r="P567" s="7">
        <f t="shared" si="62"/>
        <v>1.5497643944473365</v>
      </c>
      <c r="Q567" s="5">
        <f t="shared" si="59"/>
        <v>0</v>
      </c>
    </row>
    <row r="568" spans="8:17" x14ac:dyDescent="0.2">
      <c r="H568" s="2">
        <v>562</v>
      </c>
      <c r="I568" s="7">
        <f t="shared" si="58"/>
        <v>0.87812500000000004</v>
      </c>
      <c r="J568" s="7">
        <f t="shared" si="56"/>
        <v>-0.27863007623827718</v>
      </c>
      <c r="K568" s="7">
        <f t="shared" si="57"/>
        <v>1.8819788629157277</v>
      </c>
      <c r="L568" s="7">
        <f>(Objekte!$L$9-Bilddaten!$K568)/(Objekte!$J$9-Bilddaten!$J568)</f>
        <v>-8.9373151944079771E-2</v>
      </c>
      <c r="M568" s="7">
        <f t="shared" si="60"/>
        <v>1.8570768147758936</v>
      </c>
      <c r="N568" s="7">
        <f>($M568-Objekte!$I$47)/(Objekte!$H$47-Bilddaten!$L568)</f>
        <v>3.4346521028844292</v>
      </c>
      <c r="O568" s="7">
        <f t="shared" si="61"/>
        <v>1.5501111305097504</v>
      </c>
      <c r="P568" s="7">
        <f t="shared" si="62"/>
        <v>1.5572809296510766</v>
      </c>
      <c r="Q568" s="5">
        <f t="shared" si="59"/>
        <v>0</v>
      </c>
    </row>
    <row r="569" spans="8:17" x14ac:dyDescent="0.2">
      <c r="H569" s="2">
        <v>563</v>
      </c>
      <c r="I569" s="7">
        <f t="shared" si="58"/>
        <v>0.87968749999999996</v>
      </c>
      <c r="J569" s="7">
        <f t="shared" si="56"/>
        <v>-0.27846873977266245</v>
      </c>
      <c r="K569" s="7">
        <f t="shared" si="57"/>
        <v>1.8821636419994956</v>
      </c>
      <c r="L569" s="7">
        <f>(Objekte!$L$9-Bilddaten!$K569)/(Objekte!$J$9-Bilddaten!$J569)</f>
        <v>-8.7638326645345127E-2</v>
      </c>
      <c r="M569" s="7">
        <f t="shared" si="60"/>
        <v>1.8577591076227813</v>
      </c>
      <c r="N569" s="7">
        <f>($M569-Objekte!$I$47)/(Objekte!$H$47-Bilddaten!$L569)</f>
        <v>3.4493569043034276</v>
      </c>
      <c r="O569" s="7">
        <f t="shared" si="61"/>
        <v>1.555463240527061</v>
      </c>
      <c r="P569" s="7">
        <f t="shared" si="62"/>
        <v>1.5648522818770205</v>
      </c>
      <c r="Q569" s="5">
        <f t="shared" si="59"/>
        <v>0</v>
      </c>
    </row>
    <row r="570" spans="8:17" x14ac:dyDescent="0.2">
      <c r="H570" s="2">
        <v>564</v>
      </c>
      <c r="I570" s="7">
        <f t="shared" si="58"/>
        <v>0.88124999999999998</v>
      </c>
      <c r="J570" s="7">
        <f t="shared" si="56"/>
        <v>-0.27830740330704767</v>
      </c>
      <c r="K570" s="7">
        <f t="shared" si="57"/>
        <v>1.8823484210832637</v>
      </c>
      <c r="L570" s="7">
        <f>(Objekte!$L$9-Bilddaten!$K570)/(Objekte!$J$9-Bilddaten!$J570)</f>
        <v>-8.5908369662551859E-2</v>
      </c>
      <c r="M570" s="7">
        <f t="shared" si="60"/>
        <v>1.858439485800137</v>
      </c>
      <c r="N570" s="7">
        <f>($M570-Objekte!$I$47)/(Objekte!$H$47-Bilddaten!$L570)</f>
        <v>3.4641333732931692</v>
      </c>
      <c r="O570" s="7">
        <f t="shared" si="61"/>
        <v>1.5608414354068847</v>
      </c>
      <c r="P570" s="7">
        <f t="shared" si="62"/>
        <v>1.5724789854562684</v>
      </c>
      <c r="Q570" s="5">
        <f t="shared" si="59"/>
        <v>0</v>
      </c>
    </row>
    <row r="571" spans="8:17" x14ac:dyDescent="0.2">
      <c r="H571" s="2">
        <v>565</v>
      </c>
      <c r="I571" s="7">
        <f t="shared" si="58"/>
        <v>0.8828125</v>
      </c>
      <c r="J571" s="7">
        <f t="shared" si="56"/>
        <v>-0.27814606684143289</v>
      </c>
      <c r="K571" s="7">
        <f t="shared" si="57"/>
        <v>1.8825332001670316</v>
      </c>
      <c r="L571" s="7">
        <f>(Objekte!$L$9-Bilddaten!$K571)/(Objekte!$J$9-Bilddaten!$J571)</f>
        <v>-8.4183260532007448E-2</v>
      </c>
      <c r="M571" s="7">
        <f t="shared" si="60"/>
        <v>1.859117957356166</v>
      </c>
      <c r="N571" s="7">
        <f>($M571-Objekte!$I$47)/(Objekte!$H$47-Bilddaten!$L571)</f>
        <v>3.4789820350685665</v>
      </c>
      <c r="O571" s="7">
        <f t="shared" si="61"/>
        <v>1.5662459063118155</v>
      </c>
      <c r="P571" s="7">
        <f t="shared" si="62"/>
        <v>1.5801615812390504</v>
      </c>
      <c r="Q571" s="5">
        <f t="shared" si="59"/>
        <v>0</v>
      </c>
    </row>
    <row r="572" spans="8:17" x14ac:dyDescent="0.2">
      <c r="H572" s="2">
        <v>566</v>
      </c>
      <c r="I572" s="7">
        <f t="shared" si="58"/>
        <v>0.88437500000000002</v>
      </c>
      <c r="J572" s="7">
        <f t="shared" si="56"/>
        <v>-0.27798473037581811</v>
      </c>
      <c r="K572" s="7">
        <f t="shared" si="57"/>
        <v>1.8827179792507995</v>
      </c>
      <c r="L572" s="7">
        <f>(Objekte!$L$9-Bilddaten!$K572)/(Objekte!$J$9-Bilddaten!$J572)</f>
        <v>-8.2462978904543696E-2</v>
      </c>
      <c r="M572" s="7">
        <f t="shared" si="60"/>
        <v>1.8597945302940331</v>
      </c>
      <c r="N572" s="7">
        <f>($M572-Objekte!$I$47)/(Objekte!$H$47-Bilddaten!$L572)</f>
        <v>3.493903419989191</v>
      </c>
      <c r="O572" s="7">
        <f t="shared" si="61"/>
        <v>1.5716768462769513</v>
      </c>
      <c r="P572" s="7">
        <f t="shared" si="62"/>
        <v>1.5879006167085759</v>
      </c>
      <c r="Q572" s="5">
        <f t="shared" si="59"/>
        <v>0</v>
      </c>
    </row>
    <row r="573" spans="8:17" x14ac:dyDescent="0.2">
      <c r="H573" s="2">
        <v>567</v>
      </c>
      <c r="I573" s="7">
        <f t="shared" si="58"/>
        <v>0.88593750000000004</v>
      </c>
      <c r="J573" s="7">
        <f t="shared" si="56"/>
        <v>-0.27782339391020339</v>
      </c>
      <c r="K573" s="7">
        <f t="shared" si="57"/>
        <v>1.8829027583345674</v>
      </c>
      <c r="L573" s="7">
        <f>(Objekte!$L$9-Bilddaten!$K573)/(Objekte!$J$9-Bilddaten!$J573)</f>
        <v>-8.0747504544724499E-2</v>
      </c>
      <c r="M573" s="7">
        <f t="shared" si="60"/>
        <v>1.8604692125721725</v>
      </c>
      <c r="N573" s="7">
        <f>($M573-Objekte!$I$47)/(Objekte!$H$47-Bilddaten!$L573)</f>
        <v>3.5088980636223526</v>
      </c>
      <c r="O573" s="7">
        <f t="shared" si="61"/>
        <v>1.5771344502328515</v>
      </c>
      <c r="P573" s="7">
        <f t="shared" si="62"/>
        <v>1.59569664606081</v>
      </c>
      <c r="Q573" s="5">
        <f t="shared" si="59"/>
        <v>0</v>
      </c>
    </row>
    <row r="574" spans="8:17" x14ac:dyDescent="0.2">
      <c r="H574" s="2">
        <v>568</v>
      </c>
      <c r="I574" s="7">
        <f t="shared" si="58"/>
        <v>0.88749999999999996</v>
      </c>
      <c r="J574" s="7">
        <f t="shared" si="56"/>
        <v>-0.27766205744458861</v>
      </c>
      <c r="K574" s="7">
        <f t="shared" si="57"/>
        <v>1.8830875374183356</v>
      </c>
      <c r="L574" s="7">
        <f>(Objekte!$L$9-Bilddaten!$K574)/(Objekte!$J$9-Bilddaten!$J574)</f>
        <v>-7.9036817330048345E-2</v>
      </c>
      <c r="M574" s="7">
        <f t="shared" si="60"/>
        <v>1.8611420121046023</v>
      </c>
      <c r="N574" s="7">
        <f>($M574-Objekte!$I$47)/(Objekte!$H$47-Bilddaten!$L574)</f>
        <v>3.5239665068072128</v>
      </c>
      <c r="O574" s="7">
        <f t="shared" si="61"/>
        <v>1.5826189150288721</v>
      </c>
      <c r="P574" s="7">
        <f t="shared" si="62"/>
        <v>1.6035502303144415</v>
      </c>
      <c r="Q574" s="5">
        <f t="shared" si="59"/>
        <v>0</v>
      </c>
    </row>
    <row r="575" spans="8:17" x14ac:dyDescent="0.2">
      <c r="H575" s="2">
        <v>569</v>
      </c>
      <c r="I575" s="7">
        <f t="shared" si="58"/>
        <v>0.88906249999999998</v>
      </c>
      <c r="J575" s="7">
        <f t="shared" si="56"/>
        <v>-0.27750072097897382</v>
      </c>
      <c r="K575" s="7">
        <f t="shared" si="57"/>
        <v>1.8832723165021035</v>
      </c>
      <c r="L575" s="7">
        <f>(Objekte!$L$9-Bilddaten!$K575)/(Objekte!$J$9-Bilddaten!$J575)</f>
        <v>-7.7330897250169478E-2</v>
      </c>
      <c r="M575" s="7">
        <f t="shared" si="60"/>
        <v>1.8618129367612304</v>
      </c>
      <c r="N575" s="7">
        <f>($M575-Objekte!$I$47)/(Objekte!$H$47-Bilddaten!$L575)</f>
        <v>3.5391092957197383</v>
      </c>
      <c r="O575" s="7">
        <f t="shared" si="61"/>
        <v>1.5881304394568077</v>
      </c>
      <c r="P575" s="7">
        <f t="shared" si="62"/>
        <v>1.6114619374004344</v>
      </c>
      <c r="Q575" s="5">
        <f t="shared" si="59"/>
        <v>0</v>
      </c>
    </row>
    <row r="576" spans="8:17" x14ac:dyDescent="0.2">
      <c r="H576" s="2">
        <v>570</v>
      </c>
      <c r="I576" s="7">
        <f t="shared" si="58"/>
        <v>0.890625</v>
      </c>
      <c r="J576" s="7">
        <f t="shared" si="56"/>
        <v>-0.27733938451335904</v>
      </c>
      <c r="K576" s="7">
        <f t="shared" si="57"/>
        <v>1.8834570955858714</v>
      </c>
      <c r="L576" s="7">
        <f>(Objekte!$L$9-Bilddaten!$K576)/(Objekte!$J$9-Bilddaten!$J576)</f>
        <v>-7.5629724406105991E-2</v>
      </c>
      <c r="M576" s="7">
        <f t="shared" si="60"/>
        <v>1.862481994368167</v>
      </c>
      <c r="N576" s="7">
        <f>($M576-Objekte!$I$47)/(Objekte!$H$47-Bilddaten!$L576)</f>
        <v>3.5543269819388001</v>
      </c>
      <c r="O576" s="7">
        <f t="shared" si="61"/>
        <v>1.5936692242749491</v>
      </c>
      <c r="P576" s="7">
        <f t="shared" si="62"/>
        <v>1.6194323422838577</v>
      </c>
      <c r="Q576" s="5">
        <f t="shared" si="59"/>
        <v>0</v>
      </c>
    </row>
    <row r="577" spans="8:17" x14ac:dyDescent="0.2">
      <c r="H577" s="2">
        <v>571</v>
      </c>
      <c r="I577" s="7">
        <f t="shared" si="58"/>
        <v>0.89218750000000002</v>
      </c>
      <c r="J577" s="7">
        <f t="shared" si="56"/>
        <v>-0.27717804804774426</v>
      </c>
      <c r="K577" s="7">
        <f t="shared" si="57"/>
        <v>1.8836418746696393</v>
      </c>
      <c r="L577" s="7">
        <f>(Objekte!$L$9-Bilddaten!$K577)/(Objekte!$J$9-Bilddaten!$J577)</f>
        <v>-7.3933279009473787E-2</v>
      </c>
      <c r="M577" s="7">
        <f t="shared" si="60"/>
        <v>1.8631491927080241</v>
      </c>
      <c r="N577" s="7">
        <f>($M577-Objekte!$I$47)/(Objekte!$H$47-Bilddaten!$L577)</f>
        <v>3.569620122513073</v>
      </c>
      <c r="O577" s="7">
        <f t="shared" si="61"/>
        <v>1.5992354722324331</v>
      </c>
      <c r="P577" s="7">
        <f t="shared" si="62"/>
        <v>1.6274620270490714</v>
      </c>
      <c r="Q577" s="5">
        <f t="shared" si="59"/>
        <v>0</v>
      </c>
    </row>
    <row r="578" spans="8:17" x14ac:dyDescent="0.2">
      <c r="H578" s="2">
        <v>572</v>
      </c>
      <c r="I578" s="7">
        <f t="shared" si="58"/>
        <v>0.89375000000000004</v>
      </c>
      <c r="J578" s="7">
        <f t="shared" si="56"/>
        <v>-0.27701671158212948</v>
      </c>
      <c r="K578" s="7">
        <f t="shared" si="57"/>
        <v>1.8838266537534074</v>
      </c>
      <c r="L578" s="7">
        <f>(Objekte!$L$9-Bilddaten!$K578)/(Objekte!$J$9-Bilddaten!$J578)</f>
        <v>-7.2241541381715485E-2</v>
      </c>
      <c r="M578" s="7">
        <f t="shared" si="60"/>
        <v>1.8638145395202204</v>
      </c>
      <c r="N578" s="7">
        <f>($M578-Objekte!$I$47)/(Objekte!$H$47-Bilddaten!$L578)</f>
        <v>3.5849892800290455</v>
      </c>
      <c r="O578" s="7">
        <f t="shared" si="61"/>
        <v>1.6048293880939957</v>
      </c>
      <c r="P578" s="7">
        <f t="shared" si="62"/>
        <v>1.6355515810178949</v>
      </c>
      <c r="Q578" s="5">
        <f t="shared" si="59"/>
        <v>0</v>
      </c>
    </row>
    <row r="579" spans="8:17" x14ac:dyDescent="0.2">
      <c r="H579" s="2">
        <v>573</v>
      </c>
      <c r="I579" s="7">
        <f t="shared" si="58"/>
        <v>0.89531249999999996</v>
      </c>
      <c r="J579" s="7">
        <f t="shared" si="56"/>
        <v>-0.27685537511651476</v>
      </c>
      <c r="K579" s="7">
        <f t="shared" si="57"/>
        <v>1.8840114328371753</v>
      </c>
      <c r="L579" s="7">
        <f>(Objekte!$L$9-Bilddaten!$K579)/(Objekte!$J$9-Bilddaten!$J579)</f>
        <v>-7.0554491953347218E-2</v>
      </c>
      <c r="M579" s="7">
        <f t="shared" si="60"/>
        <v>1.8644780425012764</v>
      </c>
      <c r="N579" s="7">
        <f>($M579-Objekte!$I$47)/(Objekte!$H$47-Bilddaten!$L579)</f>
        <v>3.6004350226799344</v>
      </c>
      <c r="O579" s="7">
        <f t="shared" si="61"/>
        <v>1.6104511786650555</v>
      </c>
      <c r="P579" s="7">
        <f t="shared" si="62"/>
        <v>1.6437016008459284</v>
      </c>
      <c r="Q579" s="5">
        <f t="shared" si="59"/>
        <v>0</v>
      </c>
    </row>
    <row r="580" spans="8:17" x14ac:dyDescent="0.2">
      <c r="H580" s="2">
        <v>574</v>
      </c>
      <c r="I580" s="7">
        <f t="shared" si="58"/>
        <v>0.89687499999999998</v>
      </c>
      <c r="J580" s="7">
        <f t="shared" si="56"/>
        <v>-0.27669403865089998</v>
      </c>
      <c r="K580" s="7">
        <f t="shared" si="57"/>
        <v>1.8841962119209432</v>
      </c>
      <c r="L580" s="7">
        <f>(Objekte!$L$9-Bilddaten!$K580)/(Objekte!$J$9-Bilddaten!$J580)</f>
        <v>-6.887211126319244E-2</v>
      </c>
      <c r="M580" s="7">
        <f t="shared" si="60"/>
        <v>1.8651397093051163</v>
      </c>
      <c r="N580" s="7">
        <f>($M580-Objekte!$I$47)/(Objekte!$H$47-Bilddaten!$L580)</f>
        <v>3.6159579243358158</v>
      </c>
      <c r="O580" s="7">
        <f t="shared" si="61"/>
        <v>1.6161010528172377</v>
      </c>
      <c r="P580" s="7">
        <f t="shared" si="62"/>
        <v>1.6519126906518391</v>
      </c>
      <c r="Q580" s="5">
        <f t="shared" si="59"/>
        <v>0</v>
      </c>
    </row>
    <row r="581" spans="8:17" x14ac:dyDescent="0.2">
      <c r="H581" s="2">
        <v>575</v>
      </c>
      <c r="I581" s="7">
        <f t="shared" si="58"/>
        <v>0.8984375</v>
      </c>
      <c r="J581" s="7">
        <f t="shared" si="56"/>
        <v>-0.27653270218528525</v>
      </c>
      <c r="K581" s="7">
        <f t="shared" si="57"/>
        <v>1.8843809910047111</v>
      </c>
      <c r="L581" s="7">
        <f>(Objekte!$L$9-Bilddaten!$K581)/(Objekte!$J$9-Bilddaten!$J581)</f>
        <v>-6.7194379957641437E-2</v>
      </c>
      <c r="M581" s="7">
        <f t="shared" si="60"/>
        <v>1.8657995475433597</v>
      </c>
      <c r="N581" s="7">
        <f>($M581-Objekte!$I$47)/(Objekte!$H$47-Bilddaten!$L581)</f>
        <v>3.6315585646146227</v>
      </c>
      <c r="O581" s="7">
        <f t="shared" si="61"/>
        <v>1.6217792215142177</v>
      </c>
      <c r="P581" s="7">
        <f t="shared" si="62"/>
        <v>1.6601854621098711</v>
      </c>
      <c r="Q581" s="5">
        <f t="shared" si="59"/>
        <v>0</v>
      </c>
    </row>
    <row r="582" spans="8:17" x14ac:dyDescent="0.2">
      <c r="H582" s="2">
        <v>576</v>
      </c>
      <c r="I582" s="7">
        <f t="shared" si="58"/>
        <v>0.9</v>
      </c>
      <c r="J582" s="7">
        <f t="shared" ref="J582:J646" si="63">$D$17+$D$22*$I582</f>
        <v>-0.27637136571967047</v>
      </c>
      <c r="K582" s="7">
        <f t="shared" ref="K582:K646" si="64">$E$17+$I582*$E$22</f>
        <v>1.884565770088479</v>
      </c>
      <c r="L582" s="7">
        <f>(Objekte!$L$9-Bilddaten!$K582)/(Objekte!$J$9-Bilddaten!$J582)</f>
        <v>-6.5521278789907059E-2</v>
      </c>
      <c r="M582" s="7">
        <f t="shared" si="60"/>
        <v>1.8664575647856132</v>
      </c>
      <c r="N582" s="7">
        <f>($M582-Objekte!$I$47)/(Objekte!$H$47-Bilddaten!$L582)</f>
        <v>3.6472375289543124</v>
      </c>
      <c r="O582" s="7">
        <f t="shared" si="61"/>
        <v>1.627485897837986</v>
      </c>
      <c r="P582" s="7">
        <f t="shared" si="62"/>
        <v>1.6685205345740286</v>
      </c>
      <c r="Q582" s="5">
        <f t="shared" si="59"/>
        <v>0</v>
      </c>
    </row>
    <row r="583" spans="8:17" x14ac:dyDescent="0.2">
      <c r="H583" s="2">
        <v>577</v>
      </c>
      <c r="I583" s="7">
        <f t="shared" ref="I583:I646" si="65">$H583/$B$3</f>
        <v>0.90156250000000004</v>
      </c>
      <c r="J583" s="7">
        <f t="shared" si="63"/>
        <v>-0.27621002925405569</v>
      </c>
      <c r="K583" s="7">
        <f t="shared" si="64"/>
        <v>1.8847505491722472</v>
      </c>
      <c r="L583" s="7">
        <f>(Objekte!$L$9-Bilddaten!$K583)/(Objekte!$J$9-Bilddaten!$J583)</f>
        <v>-6.3852788619287074E-2</v>
      </c>
      <c r="M583" s="7">
        <f t="shared" si="60"/>
        <v>1.8671137685597607</v>
      </c>
      <c r="N583" s="7">
        <f>($M583-Objekte!$I$47)/(Objekte!$H$47-Bilddaten!$L583)</f>
        <v>3.6629954086861112</v>
      </c>
      <c r="O583" s="7">
        <f t="shared" si="61"/>
        <v>1.6332212970155073</v>
      </c>
      <c r="P583" s="7">
        <f t="shared" si="62"/>
        <v>1.6769185351928888</v>
      </c>
      <c r="Q583" s="5">
        <f t="shared" ref="Q583:Q646" si="66">IF(AND($D$6&lt;$N583,$D$8&gt;$N583,$H583&lt;$B$3),$P583,0)</f>
        <v>0</v>
      </c>
    </row>
    <row r="584" spans="8:17" x14ac:dyDescent="0.2">
      <c r="H584" s="2">
        <v>578</v>
      </c>
      <c r="I584" s="7">
        <f t="shared" si="65"/>
        <v>0.90312499999999996</v>
      </c>
      <c r="J584" s="7">
        <f t="shared" si="63"/>
        <v>-0.27604869278844091</v>
      </c>
      <c r="K584" s="7">
        <f t="shared" si="64"/>
        <v>1.8849353282560151</v>
      </c>
      <c r="L584" s="7">
        <f>(Objekte!$L$9-Bilddaten!$K584)/(Objekte!$J$9-Bilddaten!$J584)</f>
        <v>-6.2188890410441615E-2</v>
      </c>
      <c r="M584" s="7">
        <f t="shared" ref="M584:M646" si="67">$K584-$L584*$J584</f>
        <v>1.867768166352249</v>
      </c>
      <c r="N584" s="7">
        <f>($M584-Objekte!$I$47)/(Objekte!$H$47-Bilddaten!$L584)</f>
        <v>3.6788328011087916</v>
      </c>
      <c r="O584" s="7">
        <f t="shared" ref="O584:O646" si="68">$L584*$N584+$M584</f>
        <v>1.6389856364457565</v>
      </c>
      <c r="P584" s="7">
        <f t="shared" ref="P584:P646" si="69">IF($H583&lt;$B$3,SQRT(($N584-$N583)^2+($O584-$O583)^2)*100,0)</f>
        <v>1.6853800990195091</v>
      </c>
      <c r="Q584" s="5">
        <f t="shared" si="66"/>
        <v>0</v>
      </c>
    </row>
    <row r="585" spans="8:17" x14ac:dyDescent="0.2">
      <c r="H585" s="2">
        <v>579</v>
      </c>
      <c r="I585" s="7">
        <f t="shared" si="65"/>
        <v>0.90468749999999998</v>
      </c>
      <c r="J585" s="7">
        <f t="shared" si="63"/>
        <v>-0.27588735632282613</v>
      </c>
      <c r="K585" s="7">
        <f t="shared" si="64"/>
        <v>1.885120107339783</v>
      </c>
      <c r="L585" s="7">
        <f>(Objekte!$L$9-Bilddaten!$K585)/(Objekte!$J$9-Bilddaten!$J585)</f>
        <v>-6.0529565232658039E-2</v>
      </c>
      <c r="M585" s="7">
        <f t="shared" si="67"/>
        <v>1.8684207656083749</v>
      </c>
      <c r="N585" s="7">
        <f>($M585-Objekte!$I$47)/(Objekte!$H$47-Bilddaten!$L585)</f>
        <v>3.6947503095642458</v>
      </c>
      <c r="O585" s="7">
        <f t="shared" si="68"/>
        <v>1.6447791357272223</v>
      </c>
      <c r="P585" s="7">
        <f t="shared" si="69"/>
        <v>1.693905869149168</v>
      </c>
      <c r="Q585" s="5">
        <f t="shared" si="66"/>
        <v>0</v>
      </c>
    </row>
    <row r="586" spans="8:17" x14ac:dyDescent="0.2">
      <c r="H586" s="2">
        <v>580</v>
      </c>
      <c r="I586" s="7">
        <f t="shared" si="65"/>
        <v>0.90625</v>
      </c>
      <c r="J586" s="7">
        <f t="shared" si="63"/>
        <v>-0.27572601985721135</v>
      </c>
      <c r="K586" s="7">
        <f t="shared" si="64"/>
        <v>1.8853048864235511</v>
      </c>
      <c r="L586" s="7">
        <f>(Objekte!$L$9-Bilddaten!$K586)/(Objekte!$J$9-Bilddaten!$J586)</f>
        <v>-5.8874794259138614E-2</v>
      </c>
      <c r="M586" s="7">
        <f t="shared" si="67"/>
        <v>1.8690715737325667</v>
      </c>
      <c r="N586" s="7">
        <f>($M586-Objekte!$I$47)/(Objekte!$H$47-Bilddaten!$L586)</f>
        <v>3.7107485435140521</v>
      </c>
      <c r="O586" s="7">
        <f t="shared" si="68"/>
        <v>1.6506020166857787</v>
      </c>
      <c r="P586" s="7">
        <f t="shared" si="69"/>
        <v>1.7024964968253384</v>
      </c>
      <c r="Q586" s="5">
        <f t="shared" si="66"/>
        <v>0</v>
      </c>
    </row>
    <row r="587" spans="8:17" x14ac:dyDescent="0.2">
      <c r="H587" s="2">
        <v>581</v>
      </c>
      <c r="I587" s="7">
        <f t="shared" si="65"/>
        <v>0.90781250000000002</v>
      </c>
      <c r="J587" s="7">
        <f t="shared" si="63"/>
        <v>-0.27556468339159662</v>
      </c>
      <c r="K587" s="7">
        <f t="shared" si="64"/>
        <v>1.885489665507319</v>
      </c>
      <c r="L587" s="7">
        <f>(Objekte!$L$9-Bilddaten!$K587)/(Objekte!$J$9-Bilddaten!$J587)</f>
        <v>-5.7224558766294197E-2</v>
      </c>
      <c r="M587" s="7">
        <f t="shared" si="67"/>
        <v>1.8697205980886613</v>
      </c>
      <c r="N587" s="7">
        <f>($M587-Objekte!$I$47)/(Objekte!$H$47-Bilddaten!$L587)</f>
        <v>3.726828118617203</v>
      </c>
      <c r="O587" s="7">
        <f t="shared" si="68"/>
        <v>1.6564545034029736</v>
      </c>
      <c r="P587" s="7">
        <f t="shared" si="69"/>
        <v>1.711152641563024</v>
      </c>
      <c r="Q587" s="5">
        <f t="shared" si="66"/>
        <v>0</v>
      </c>
    </row>
    <row r="588" spans="8:17" x14ac:dyDescent="0.2">
      <c r="H588" s="2">
        <v>582</v>
      </c>
      <c r="I588" s="7">
        <f t="shared" si="65"/>
        <v>0.90937500000000004</v>
      </c>
      <c r="J588" s="7">
        <f t="shared" si="63"/>
        <v>-0.27540334692598184</v>
      </c>
      <c r="K588" s="7">
        <f t="shared" si="64"/>
        <v>1.8856744445910869</v>
      </c>
      <c r="L588" s="7">
        <f>(Objekte!$L$9-Bilddaten!$K588)/(Objekte!$J$9-Bilddaten!$J588)</f>
        <v>-5.5578840133026559E-2</v>
      </c>
      <c r="M588" s="7">
        <f t="shared" si="67"/>
        <v>1.8703678460001874</v>
      </c>
      <c r="N588" s="7">
        <f>($M588-Objekte!$I$47)/(Objekte!$H$47-Bilddaten!$L588)</f>
        <v>3.7429896568092</v>
      </c>
      <c r="O588" s="7">
        <f t="shared" si="68"/>
        <v>1.6623368222448169</v>
      </c>
      <c r="P588" s="7">
        <f t="shared" si="69"/>
        <v>1.7198749712943799</v>
      </c>
      <c r="Q588" s="5">
        <f t="shared" si="66"/>
        <v>0</v>
      </c>
    </row>
    <row r="589" spans="8:17" x14ac:dyDescent="0.2">
      <c r="H589" s="2">
        <v>583</v>
      </c>
      <c r="I589" s="7">
        <f t="shared" si="65"/>
        <v>0.91093749999999996</v>
      </c>
      <c r="J589" s="7">
        <f t="shared" si="63"/>
        <v>-0.27524201046036706</v>
      </c>
      <c r="K589" s="7">
        <f t="shared" si="64"/>
        <v>1.8858592236748548</v>
      </c>
      <c r="L589" s="7">
        <f>(Objekte!$L$9-Bilddaten!$K589)/(Objekte!$J$9-Bilddaten!$J589)</f>
        <v>-5.3937619840035776E-2</v>
      </c>
      <c r="M589" s="7">
        <f t="shared" si="67"/>
        <v>1.8710133247506364</v>
      </c>
      <c r="N589" s="7">
        <f>($M589-Objekte!$I$47)/(Objekte!$H$47-Bilddaten!$L589)</f>
        <v>3.759233786382159</v>
      </c>
      <c r="O589" s="7">
        <f t="shared" si="68"/>
        <v>1.6682492018909372</v>
      </c>
      <c r="P589" s="7">
        <f t="shared" si="69"/>
        <v>1.7286641624761487</v>
      </c>
      <c r="Q589" s="5">
        <f t="shared" si="66"/>
        <v>0</v>
      </c>
    </row>
    <row r="590" spans="8:17" x14ac:dyDescent="0.2">
      <c r="H590" s="2">
        <v>584</v>
      </c>
      <c r="I590" s="7">
        <f t="shared" si="65"/>
        <v>0.91249999999999998</v>
      </c>
      <c r="J590" s="7">
        <f t="shared" si="63"/>
        <v>-0.27508067399475233</v>
      </c>
      <c r="K590" s="7">
        <f t="shared" si="64"/>
        <v>1.8860440027586227</v>
      </c>
      <c r="L590" s="7">
        <f>(Objekte!$L$9-Bilddaten!$K590)/(Objekte!$J$9-Bilddaten!$J590)</f>
        <v>-5.2300879469123512E-2</v>
      </c>
      <c r="M590" s="7">
        <f t="shared" si="67"/>
        <v>1.8716570415837379</v>
      </c>
      <c r="N590" s="7">
        <f>($M590-Objekte!$I$47)/(Objekte!$H$47-Bilddaten!$L590)</f>
        <v>3.7755611420662527</v>
      </c>
      <c r="O590" s="7">
        <f t="shared" si="68"/>
        <v>1.6741918733642245</v>
      </c>
      <c r="P590" s="7">
        <f t="shared" si="69"/>
        <v>1.7375209002320806</v>
      </c>
      <c r="Q590" s="5">
        <f t="shared" si="66"/>
        <v>0</v>
      </c>
    </row>
    <row r="591" spans="8:17" x14ac:dyDescent="0.2">
      <c r="H591" s="2">
        <v>585</v>
      </c>
      <c r="I591" s="7">
        <f t="shared" si="65"/>
        <v>0.9140625</v>
      </c>
      <c r="J591" s="7">
        <f t="shared" si="63"/>
        <v>-0.27491933752913755</v>
      </c>
      <c r="K591" s="7">
        <f t="shared" si="64"/>
        <v>1.8862287818423908</v>
      </c>
      <c r="L591" s="7">
        <f>(Objekte!$L$9-Bilddaten!$K591)/(Objekte!$J$9-Bilddaten!$J591)</f>
        <v>-5.0668600702502148E-2</v>
      </c>
      <c r="M591" s="7">
        <f t="shared" si="67"/>
        <v>1.8722990037037306</v>
      </c>
      <c r="N591" s="7">
        <f>($M591-Objekte!$I$47)/(Objekte!$H$47-Bilddaten!$L591)</f>
        <v>3.7919723651124051</v>
      </c>
      <c r="O591" s="7">
        <f t="shared" si="68"/>
        <v>1.6801650700609274</v>
      </c>
      <c r="P591" s="7">
        <f t="shared" si="69"/>
        <v>1.7464458784859787</v>
      </c>
      <c r="Q591" s="5">
        <f t="shared" si="66"/>
        <v>0</v>
      </c>
    </row>
    <row r="592" spans="8:17" x14ac:dyDescent="0.2">
      <c r="H592" s="2">
        <v>586</v>
      </c>
      <c r="I592" s="7">
        <f t="shared" si="65"/>
        <v>0.91562500000000002</v>
      </c>
      <c r="J592" s="7">
        <f t="shared" si="63"/>
        <v>-0.27475800106352277</v>
      </c>
      <c r="K592" s="7">
        <f t="shared" si="64"/>
        <v>1.8864135609261588</v>
      </c>
      <c r="L592" s="7">
        <f>(Objekte!$L$9-Bilddaten!$K592)/(Objekte!$J$9-Bilddaten!$J592)</f>
        <v>-4.9040765322119047E-2</v>
      </c>
      <c r="M592" s="7">
        <f t="shared" si="67"/>
        <v>1.8729392182756279</v>
      </c>
      <c r="N592" s="7">
        <f>($M592-Objekte!$I$47)/(Objekte!$H$47-Bilddaten!$L592)</f>
        <v>3.8084681033761636</v>
      </c>
      <c r="O592" s="7">
        <f t="shared" si="68"/>
        <v>1.6861690277811816</v>
      </c>
      <c r="P592" s="7">
        <f t="shared" si="69"/>
        <v>1.7554398000872207</v>
      </c>
      <c r="Q592" s="5">
        <f t="shared" si="66"/>
        <v>0</v>
      </c>
    </row>
    <row r="593" spans="8:17" x14ac:dyDescent="0.2">
      <c r="H593" s="2">
        <v>587</v>
      </c>
      <c r="I593" s="7">
        <f t="shared" si="65"/>
        <v>0.91718750000000004</v>
      </c>
      <c r="J593" s="7">
        <f t="shared" si="63"/>
        <v>-0.27459666459790799</v>
      </c>
      <c r="K593" s="7">
        <f t="shared" si="64"/>
        <v>1.8865983400099267</v>
      </c>
      <c r="L593" s="7">
        <f>(Objekte!$L$9-Bilddaten!$K593)/(Objekte!$J$9-Bilddaten!$J593)</f>
        <v>-4.7417355208967407E-2</v>
      </c>
      <c r="M593" s="7">
        <f t="shared" si="67"/>
        <v>1.8735776924254899</v>
      </c>
      <c r="N593" s="7">
        <f>($M593-Objekte!$I$47)/(Objekte!$H$47-Bilddaten!$L593)</f>
        <v>3.8250490114030695</v>
      </c>
      <c r="O593" s="7">
        <f t="shared" si="68"/>
        <v>1.6922039847600809</v>
      </c>
      <c r="P593" s="7">
        <f t="shared" si="69"/>
        <v>1.7645033769700729</v>
      </c>
      <c r="Q593" s="5">
        <f t="shared" si="66"/>
        <v>0</v>
      </c>
    </row>
    <row r="594" spans="8:17" x14ac:dyDescent="0.2">
      <c r="H594" s="2">
        <v>588</v>
      </c>
      <c r="I594" s="7">
        <f t="shared" si="65"/>
        <v>0.91874999999999996</v>
      </c>
      <c r="J594" s="7">
        <f t="shared" si="63"/>
        <v>-0.27443532813229321</v>
      </c>
      <c r="K594" s="7">
        <f t="shared" si="64"/>
        <v>1.8867831190936946</v>
      </c>
      <c r="L594" s="7">
        <f>(Objekte!$L$9-Bilddaten!$K594)/(Objekte!$J$9-Bilddaten!$J594)</f>
        <v>-4.5798352342421543E-2</v>
      </c>
      <c r="M594" s="7">
        <f t="shared" si="67"/>
        <v>1.8742144332406838</v>
      </c>
      <c r="N594" s="7">
        <f>($M594-Objekte!$I$47)/(Objekte!$H$47-Bilddaten!$L594)</f>
        <v>3.8417157505151551</v>
      </c>
      <c r="O594" s="7">
        <f t="shared" si="68"/>
        <v>1.6982701816991603</v>
      </c>
      <c r="P594" s="7">
        <f t="shared" si="69"/>
        <v>1.773637330273639</v>
      </c>
      <c r="Q594" s="5">
        <f t="shared" si="66"/>
        <v>0</v>
      </c>
    </row>
    <row r="595" spans="8:17" x14ac:dyDescent="0.2">
      <c r="H595" s="2">
        <v>589</v>
      </c>
      <c r="I595" s="7">
        <f t="shared" si="65"/>
        <v>0.92031249999999998</v>
      </c>
      <c r="J595" s="7">
        <f t="shared" si="63"/>
        <v>-0.27427399166667843</v>
      </c>
      <c r="K595" s="7">
        <f t="shared" si="64"/>
        <v>1.8869678981774627</v>
      </c>
      <c r="L595" s="7">
        <f>(Objekte!$L$9-Bilddaten!$K595)/(Objekte!$J$9-Bilddaten!$J595)</f>
        <v>-4.4183738799566351E-2</v>
      </c>
      <c r="M595" s="7">
        <f t="shared" si="67"/>
        <v>1.8748494477701478</v>
      </c>
      <c r="N595" s="7">
        <f>($M595-Objekte!$I$47)/(Objekte!$H$47-Bilddaten!$L595)</f>
        <v>3.8584689888989061</v>
      </c>
      <c r="O595" s="7">
        <f t="shared" si="68"/>
        <v>1.7043678617984117</v>
      </c>
      <c r="P595" s="7">
        <f t="shared" si="69"/>
        <v>1.7828423904978068</v>
      </c>
      <c r="Q595" s="5">
        <f t="shared" si="66"/>
        <v>0</v>
      </c>
    </row>
    <row r="596" spans="8:17" x14ac:dyDescent="0.2">
      <c r="H596" s="2">
        <v>590</v>
      </c>
      <c r="I596" s="7">
        <f t="shared" si="65"/>
        <v>0.921875</v>
      </c>
      <c r="J596" s="7">
        <f t="shared" si="63"/>
        <v>-0.2741126552010637</v>
      </c>
      <c r="K596" s="7">
        <f t="shared" si="64"/>
        <v>1.8871526772612306</v>
      </c>
      <c r="L596" s="7">
        <f>(Objekte!$L$9-Bilddaten!$K596)/(Objekte!$J$9-Bilddaten!$J596)</f>
        <v>-4.2573496754543395E-2</v>
      </c>
      <c r="M596" s="7">
        <f t="shared" si="67"/>
        <v>1.8754827430246488</v>
      </c>
      <c r="N596" s="7">
        <f>($M596-Objekte!$I$47)/(Objekte!$H$47-Bilddaten!$L596)</f>
        <v>3.8753094016944822</v>
      </c>
      <c r="O596" s="7">
        <f t="shared" si="68"/>
        <v>1.7104972707887574</v>
      </c>
      <c r="P596" s="7">
        <f t="shared" si="69"/>
        <v>1.7921192976371139</v>
      </c>
      <c r="Q596" s="5">
        <f t="shared" si="66"/>
        <v>0</v>
      </c>
    </row>
    <row r="597" spans="8:17" x14ac:dyDescent="0.2">
      <c r="H597" s="2">
        <v>591</v>
      </c>
      <c r="I597" s="7">
        <f t="shared" si="65"/>
        <v>0.92343750000000002</v>
      </c>
      <c r="J597" s="7">
        <f t="shared" si="63"/>
        <v>-0.27395131873544892</v>
      </c>
      <c r="K597" s="7">
        <f t="shared" si="64"/>
        <v>1.8873374563449985</v>
      </c>
      <c r="L597" s="7">
        <f>(Objekte!$L$9-Bilddaten!$K597)/(Objekte!$J$9-Bilddaten!$J597)</f>
        <v>-4.0967608477883631E-2</v>
      </c>
      <c r="M597" s="7">
        <f t="shared" si="67"/>
        <v>1.8761143259770448</v>
      </c>
      <c r="N597" s="7">
        <f>($M597-Objekte!$I$47)/(Objekte!$H$47-Bilddaten!$L597)</f>
        <v>3.8922376710865301</v>
      </c>
      <c r="O597" s="7">
        <f t="shared" si="68"/>
        <v>1.7166586569651021</v>
      </c>
      <c r="P597" s="7">
        <f t="shared" si="69"/>
        <v>1.8014688013501534</v>
      </c>
      <c r="Q597" s="5">
        <f t="shared" si="66"/>
        <v>0</v>
      </c>
    </row>
    <row r="598" spans="8:17" x14ac:dyDescent="0.2">
      <c r="H598" s="2">
        <v>592</v>
      </c>
      <c r="I598" s="7">
        <f t="shared" si="65"/>
        <v>0.92500000000000004</v>
      </c>
      <c r="J598" s="7">
        <f t="shared" si="63"/>
        <v>-0.27378998226983414</v>
      </c>
      <c r="K598" s="7">
        <f t="shared" si="64"/>
        <v>1.8875222354287664</v>
      </c>
      <c r="L598" s="7">
        <f>(Objekte!$L$9-Bilddaten!$K598)/(Objekte!$J$9-Bilddaten!$J598)</f>
        <v>-3.9366056335864263E-2</v>
      </c>
      <c r="M598" s="7">
        <f t="shared" si="67"/>
        <v>1.8767442035625368</v>
      </c>
      <c r="N598" s="7">
        <f>($M598-Objekte!$I$47)/(Objekte!$H$47-Bilddaten!$L598)</f>
        <v>3.909254486396216</v>
      </c>
      <c r="O598" s="7">
        <f t="shared" si="68"/>
        <v>1.7228522712198333</v>
      </c>
      <c r="P598" s="7">
        <f t="shared" si="69"/>
        <v>1.8108916610895587</v>
      </c>
      <c r="Q598" s="5">
        <f t="shared" si="66"/>
        <v>0</v>
      </c>
    </row>
    <row r="599" spans="8:17" x14ac:dyDescent="0.2">
      <c r="H599" s="2">
        <v>593</v>
      </c>
      <c r="I599" s="7">
        <f t="shared" si="65"/>
        <v>0.92656249999999996</v>
      </c>
      <c r="J599" s="7">
        <f t="shared" si="63"/>
        <v>-0.27362864580421942</v>
      </c>
      <c r="K599" s="7">
        <f t="shared" si="64"/>
        <v>1.8877070145125345</v>
      </c>
      <c r="L599" s="7">
        <f>(Objekte!$L$9-Bilddaten!$K599)/(Objekte!$J$9-Bilddaten!$J599)</f>
        <v>-3.7768822789859567E-2</v>
      </c>
      <c r="M599" s="7">
        <f t="shared" si="67"/>
        <v>1.8773723826789257</v>
      </c>
      <c r="N599" s="7">
        <f>($M599-Objekte!$I$47)/(Objekte!$H$47-Bilddaten!$L599)</f>
        <v>3.9263605441748384</v>
      </c>
      <c r="O599" s="7">
        <f t="shared" si="68"/>
        <v>1.7290783670768897</v>
      </c>
      <c r="P599" s="7">
        <f t="shared" si="69"/>
        <v>1.8203886462698622</v>
      </c>
      <c r="Q599" s="5">
        <f t="shared" si="66"/>
        <v>0</v>
      </c>
    </row>
    <row r="600" spans="8:17" x14ac:dyDescent="0.2">
      <c r="H600" s="2">
        <v>594</v>
      </c>
      <c r="I600" s="7">
        <f t="shared" si="65"/>
        <v>0.92812499999999998</v>
      </c>
      <c r="J600" s="7">
        <f t="shared" si="63"/>
        <v>-0.27346730933860464</v>
      </c>
      <c r="K600" s="7">
        <f t="shared" si="64"/>
        <v>1.8878917935963024</v>
      </c>
      <c r="L600" s="7">
        <f>(Objekte!$L$9-Bilddaten!$K600)/(Objekte!$J$9-Bilddaten!$J600)</f>
        <v>-3.6175890395707982E-2</v>
      </c>
      <c r="M600" s="7">
        <f t="shared" si="67"/>
        <v>1.87799887018686</v>
      </c>
      <c r="N600" s="7">
        <f>($M600-Objekte!$I$47)/(Objekte!$H$47-Bilddaten!$L600)</f>
        <v>3.9435565482987887</v>
      </c>
      <c r="O600" s="7">
        <f t="shared" si="68"/>
        <v>1.7353372007263266</v>
      </c>
      <c r="P600" s="7">
        <f t="shared" si="69"/>
        <v>1.8299605364112059</v>
      </c>
      <c r="Q600" s="5">
        <f t="shared" si="66"/>
        <v>0</v>
      </c>
    </row>
    <row r="601" spans="8:17" x14ac:dyDescent="0.2">
      <c r="H601" s="2">
        <v>595</v>
      </c>
      <c r="I601" s="7">
        <f t="shared" si="65"/>
        <v>0.9296875</v>
      </c>
      <c r="J601" s="7">
        <f t="shared" si="63"/>
        <v>-0.27330597287298986</v>
      </c>
      <c r="K601" s="7">
        <f t="shared" si="64"/>
        <v>1.8880765726800703</v>
      </c>
      <c r="L601" s="7">
        <f>(Objekte!$L$9-Bilddaten!$K601)/(Objekte!$J$9-Bilddaten!$J601)</f>
        <v>-3.4587241803066077E-2</v>
      </c>
      <c r="M601" s="7">
        <f t="shared" si="67"/>
        <v>1.87862367291009</v>
      </c>
      <c r="N601" s="7">
        <f>($M601-Objekte!$I$47)/(Objekte!$H$47-Bilddaten!$L601)</f>
        <v>3.9608432100662156</v>
      </c>
      <c r="O601" s="7">
        <f t="shared" si="68"/>
        <v>1.7416290310594973</v>
      </c>
      <c r="P601" s="7">
        <f t="shared" si="69"/>
        <v>1.8396081213204869</v>
      </c>
      <c r="Q601" s="5">
        <f t="shared" si="66"/>
        <v>0</v>
      </c>
    </row>
    <row r="602" spans="8:17" x14ac:dyDescent="0.2">
      <c r="H602" s="2">
        <v>596</v>
      </c>
      <c r="I602" s="7">
        <f t="shared" si="65"/>
        <v>0.93125000000000002</v>
      </c>
      <c r="J602" s="7">
        <f t="shared" si="63"/>
        <v>-0.27314463640737507</v>
      </c>
      <c r="K602" s="7">
        <f t="shared" si="64"/>
        <v>1.8882613517638382</v>
      </c>
      <c r="L602" s="7">
        <f>(Objekte!$L$9-Bilddaten!$K602)/(Objekte!$J$9-Bilddaten!$J602)</f>
        <v>-3.3002859754785917E-2</v>
      </c>
      <c r="M602" s="7">
        <f t="shared" si="67"/>
        <v>1.8792467976357137</v>
      </c>
      <c r="N602" s="7">
        <f>($M602-Objekte!$I$47)/(Objekte!$H$47-Bilddaten!$L602)</f>
        <v>3.9782212482950237</v>
      </c>
      <c r="O602" s="7">
        <f t="shared" si="68"/>
        <v>1.7479541197047237</v>
      </c>
      <c r="P602" s="7">
        <f t="shared" si="69"/>
        <v>1.8493322012334203</v>
      </c>
      <c r="Q602" s="5">
        <f t="shared" si="66"/>
        <v>0</v>
      </c>
    </row>
    <row r="603" spans="8:17" x14ac:dyDescent="0.2">
      <c r="H603" s="2">
        <v>597</v>
      </c>
      <c r="I603" s="7">
        <f t="shared" si="65"/>
        <v>0.93281250000000004</v>
      </c>
      <c r="J603" s="7">
        <f t="shared" si="63"/>
        <v>-0.27298329994176029</v>
      </c>
      <c r="K603" s="7">
        <f t="shared" si="64"/>
        <v>1.8884461308476064</v>
      </c>
      <c r="L603" s="7">
        <f>(Objekte!$L$9-Bilddaten!$K603)/(Objekte!$J$9-Bilddaten!$J603)</f>
        <v>-3.1422727086286538E-2</v>
      </c>
      <c r="M603" s="7">
        <f t="shared" si="67"/>
        <v>1.8798682511144225</v>
      </c>
      <c r="N603" s="7">
        <f>($M603-Objekte!$I$47)/(Objekte!$H$47-Bilddaten!$L603)</f>
        <v>3.9956913894225488</v>
      </c>
      <c r="O603" s="7">
        <f t="shared" si="68"/>
        <v>1.7543127310635727</v>
      </c>
      <c r="P603" s="7">
        <f t="shared" si="69"/>
        <v>1.8591335869929491</v>
      </c>
      <c r="Q603" s="5">
        <f t="shared" si="66"/>
        <v>0</v>
      </c>
    </row>
    <row r="604" spans="8:17" x14ac:dyDescent="0.2">
      <c r="H604" s="2">
        <v>598</v>
      </c>
      <c r="I604" s="7">
        <f t="shared" si="65"/>
        <v>0.93437499999999996</v>
      </c>
      <c r="J604" s="7">
        <f t="shared" si="63"/>
        <v>-0.27282196347614557</v>
      </c>
      <c r="K604" s="7">
        <f t="shared" si="64"/>
        <v>1.8886309099313743</v>
      </c>
      <c r="L604" s="7">
        <f>(Objekte!$L$9-Bilddaten!$K604)/(Objekte!$J$9-Bilddaten!$J604)</f>
        <v>-2.9846826724941471E-2</v>
      </c>
      <c r="M604" s="7">
        <f t="shared" si="67"/>
        <v>1.8804880400607435</v>
      </c>
      <c r="N604" s="7">
        <f>($M604-Objekte!$I$47)/(Objekte!$H$47-Bilddaten!$L604)</f>
        <v>4.0132543676067032</v>
      </c>
      <c r="O604" s="7">
        <f t="shared" si="68"/>
        <v>1.7607051323476717</v>
      </c>
      <c r="P604" s="7">
        <f t="shared" si="69"/>
        <v>1.8690131002056534</v>
      </c>
      <c r="Q604" s="5">
        <f t="shared" si="66"/>
        <v>0</v>
      </c>
    </row>
    <row r="605" spans="8:17" x14ac:dyDescent="0.2">
      <c r="H605" s="2">
        <v>599</v>
      </c>
      <c r="I605" s="7">
        <f t="shared" si="65"/>
        <v>0.93593749999999998</v>
      </c>
      <c r="J605" s="7">
        <f t="shared" si="63"/>
        <v>-0.27266062701053079</v>
      </c>
      <c r="K605" s="7">
        <f t="shared" si="64"/>
        <v>1.8888156890151422</v>
      </c>
      <c r="L605" s="7">
        <f>(Objekte!$L$9-Bilddaten!$K605)/(Objekte!$J$9-Bilddaten!$J605)</f>
        <v>-2.8275141689452745E-2</v>
      </c>
      <c r="M605" s="7">
        <f t="shared" si="67"/>
        <v>1.8811061711532844</v>
      </c>
      <c r="N605" s="7">
        <f>($M605-Objekte!$I$47)/(Objekte!$H$47-Bilddaten!$L605)</f>
        <v>4.0309109248289392</v>
      </c>
      <c r="O605" s="7">
        <f t="shared" si="68"/>
        <v>1.7671315936161831</v>
      </c>
      <c r="P605" s="7">
        <f t="shared" si="69"/>
        <v>1.8789715734352466</v>
      </c>
      <c r="Q605" s="5">
        <f t="shared" si="66"/>
        <v>0</v>
      </c>
    </row>
    <row r="606" spans="8:17" x14ac:dyDescent="0.2">
      <c r="H606" s="2">
        <v>600</v>
      </c>
      <c r="I606" s="7">
        <f t="shared" si="65"/>
        <v>0.9375</v>
      </c>
      <c r="J606" s="7">
        <f t="shared" si="63"/>
        <v>-0.27249929054491601</v>
      </c>
      <c r="K606" s="7">
        <f t="shared" si="64"/>
        <v>1.8890004680989101</v>
      </c>
      <c r="L606" s="7">
        <f>(Objekte!$L$9-Bilddaten!$K606)/(Objekte!$J$9-Bilddaten!$J606)</f>
        <v>-2.6707655089248401E-2</v>
      </c>
      <c r="M606" s="7">
        <f t="shared" si="67"/>
        <v>1.8817226510349716</v>
      </c>
      <c r="N606" s="7">
        <f>($M606-Objekte!$I$47)/(Objekte!$H$47-Bilddaten!$L606)</f>
        <v>4.0486618109986559</v>
      </c>
      <c r="O606" s="7">
        <f t="shared" si="68"/>
        <v>1.7735923878138078</v>
      </c>
      <c r="P606" s="7">
        <f t="shared" si="69"/>
        <v>1.889009850356262</v>
      </c>
      <c r="Q606" s="5">
        <f t="shared" si="66"/>
        <v>0</v>
      </c>
    </row>
    <row r="607" spans="8:17" x14ac:dyDescent="0.2">
      <c r="H607" s="2">
        <v>601</v>
      </c>
      <c r="I607" s="7">
        <f t="shared" si="65"/>
        <v>0.93906250000000002</v>
      </c>
      <c r="J607" s="7">
        <f t="shared" si="63"/>
        <v>-0.27233795407930123</v>
      </c>
      <c r="K607" s="7">
        <f t="shared" si="64"/>
        <v>1.8891852471826782</v>
      </c>
      <c r="L607" s="7">
        <f>(Objekte!$L$9-Bilddaten!$K607)/(Objekte!$J$9-Bilddaten!$J607)</f>
        <v>-2.5144350123873671E-2</v>
      </c>
      <c r="M607" s="7">
        <f t="shared" si="67"/>
        <v>1.8823374863132889</v>
      </c>
      <c r="N607" s="7">
        <f>($M607-Objekte!$I$47)/(Objekte!$H$47-Bilddaten!$L607)</f>
        <v>4.0665077840594162</v>
      </c>
      <c r="O607" s="7">
        <f t="shared" si="68"/>
        <v>1.7800877908094412</v>
      </c>
      <c r="P607" s="7">
        <f t="shared" si="69"/>
        <v>1.8991287859465096</v>
      </c>
      <c r="Q607" s="5">
        <f t="shared" si="66"/>
        <v>0</v>
      </c>
    </row>
    <row r="608" spans="8:17" x14ac:dyDescent="0.2">
      <c r="H608" s="2">
        <v>602</v>
      </c>
      <c r="I608" s="7">
        <f t="shared" si="65"/>
        <v>0.94062500000000004</v>
      </c>
      <c r="J608" s="7">
        <f t="shared" si="63"/>
        <v>-0.27217661761368644</v>
      </c>
      <c r="K608" s="7">
        <f t="shared" si="64"/>
        <v>1.8893700262664461</v>
      </c>
      <c r="L608" s="7">
        <f>(Objekte!$L$9-Bilddaten!$K608)/(Objekte!$J$9-Bilddaten!$J608)</f>
        <v>-2.3585210082398136E-2</v>
      </c>
      <c r="M608" s="7">
        <f t="shared" si="67"/>
        <v>1.8829506835605108</v>
      </c>
      <c r="N608" s="7">
        <f>($M608-Objekte!$I$47)/(Objekte!$H$47-Bilddaten!$L608)</f>
        <v>4.0844496100967422</v>
      </c>
      <c r="O608" s="7">
        <f t="shared" si="68"/>
        <v>1.78661808143541</v>
      </c>
      <c r="P608" s="7">
        <f t="shared" si="69"/>
        <v>1.9093292466551903</v>
      </c>
      <c r="Q608" s="5">
        <f t="shared" si="66"/>
        <v>0</v>
      </c>
    </row>
    <row r="609" spans="8:17" x14ac:dyDescent="0.2">
      <c r="H609" s="2">
        <v>603</v>
      </c>
      <c r="I609" s="7">
        <f t="shared" si="65"/>
        <v>0.94218749999999996</v>
      </c>
      <c r="J609" s="7">
        <f t="shared" si="63"/>
        <v>-0.27201528114807172</v>
      </c>
      <c r="K609" s="7">
        <f t="shared" si="64"/>
        <v>1.889554805350214</v>
      </c>
      <c r="L609" s="7">
        <f>(Objekte!$L$9-Bilddaten!$K609)/(Objekte!$J$9-Bilddaten!$J609)</f>
        <v>-2.2030218342809237E-2</v>
      </c>
      <c r="M609" s="7">
        <f t="shared" si="67"/>
        <v>1.8835622493139415</v>
      </c>
      <c r="N609" s="7">
        <f>($M609-Objekte!$I$47)/(Objekte!$H$47-Bilddaten!$L609)</f>
        <v>4.1024880634478604</v>
      </c>
      <c r="O609" s="7">
        <f t="shared" si="68"/>
        <v>1.7931835415274164</v>
      </c>
      <c r="P609" s="7">
        <f t="shared" si="69"/>
        <v>1.9196121106103607</v>
      </c>
      <c r="Q609" s="5">
        <f t="shared" si="66"/>
        <v>0</v>
      </c>
    </row>
    <row r="610" spans="8:17" x14ac:dyDescent="0.2">
      <c r="H610" s="2">
        <v>604</v>
      </c>
      <c r="I610" s="7">
        <f t="shared" si="65"/>
        <v>0.94374999999999998</v>
      </c>
      <c r="J610" s="7">
        <f t="shared" si="63"/>
        <v>-0.27185394468245694</v>
      </c>
      <c r="K610" s="7">
        <f t="shared" si="64"/>
        <v>1.8897395844339819</v>
      </c>
      <c r="L610" s="7">
        <f>(Objekte!$L$9-Bilddaten!$K610)/(Objekte!$J$9-Bilddaten!$J610)</f>
        <v>-2.0479358371428912E-2</v>
      </c>
      <c r="M610" s="7">
        <f t="shared" si="67"/>
        <v>1.8841721900761432</v>
      </c>
      <c r="N610" s="7">
        <f>($M610-Objekte!$I$47)/(Objekte!$H$47-Bilddaten!$L610)</f>
        <v>4.1206239268130229</v>
      </c>
      <c r="O610" s="7">
        <f t="shared" si="68"/>
        <v>1.7997844559650547</v>
      </c>
      <c r="P610" s="7">
        <f t="shared" si="69"/>
        <v>1.9299782677866177</v>
      </c>
      <c r="Q610" s="5">
        <f t="shared" si="66"/>
        <v>0</v>
      </c>
    </row>
    <row r="611" spans="8:17" x14ac:dyDescent="0.2">
      <c r="H611" s="2">
        <v>605</v>
      </c>
      <c r="I611" s="7">
        <f t="shared" si="65"/>
        <v>0.9453125</v>
      </c>
      <c r="J611" s="7">
        <f t="shared" si="63"/>
        <v>-0.27169260821684216</v>
      </c>
      <c r="K611" s="7">
        <f t="shared" si="64"/>
        <v>1.8899243635177498</v>
      </c>
      <c r="L611" s="7">
        <f>(Objekte!$L$9-Bilddaten!$K611)/(Objekte!$J$9-Bilddaten!$J611)</f>
        <v>-1.8932613722325815E-2</v>
      </c>
      <c r="M611" s="7">
        <f t="shared" si="67"/>
        <v>1.8847805123151691</v>
      </c>
      <c r="N611" s="7">
        <f>($M611-Objekte!$I$47)/(Objekte!$H$47-Bilddaten!$L611)</f>
        <v>4.1388579913687389</v>
      </c>
      <c r="O611" s="7">
        <f t="shared" si="68"/>
        <v>1.8064211127130234</v>
      </c>
      <c r="P611" s="7">
        <f t="shared" si="69"/>
        <v>1.940428620208372</v>
      </c>
      <c r="Q611" s="5">
        <f t="shared" si="66"/>
        <v>0</v>
      </c>
    </row>
    <row r="612" spans="8:17" x14ac:dyDescent="0.2">
      <c r="H612" s="2">
        <v>606</v>
      </c>
      <c r="I612" s="7">
        <f t="shared" si="65"/>
        <v>0.94687500000000002</v>
      </c>
      <c r="J612" s="7">
        <f t="shared" si="63"/>
        <v>-0.27153127175122738</v>
      </c>
      <c r="K612" s="7">
        <f t="shared" si="64"/>
        <v>1.890109142601518</v>
      </c>
      <c r="L612" s="7">
        <f>(Objekte!$L$9-Bilddaten!$K612)/(Objekte!$J$9-Bilddaten!$J612)</f>
        <v>-1.7389968036732123E-2</v>
      </c>
      <c r="M612" s="7">
        <f t="shared" si="67"/>
        <v>1.885387222464791</v>
      </c>
      <c r="N612" s="7">
        <f>($M612-Objekte!$I$47)/(Objekte!$H$47-Bilddaten!$L612)</f>
        <v>4.1571910568828434</v>
      </c>
      <c r="O612" s="7">
        <f t="shared" si="68"/>
        <v>1.8130938028630097</v>
      </c>
      <c r="P612" s="7">
        <f t="shared" si="69"/>
        <v>1.9509640821454719</v>
      </c>
      <c r="Q612" s="5">
        <f t="shared" si="66"/>
        <v>0</v>
      </c>
    </row>
    <row r="613" spans="8:17" x14ac:dyDescent="0.2">
      <c r="H613" s="2">
        <v>607</v>
      </c>
      <c r="I613" s="7">
        <f t="shared" si="65"/>
        <v>0.94843750000000004</v>
      </c>
      <c r="J613" s="7">
        <f t="shared" si="63"/>
        <v>-0.2713699352856126</v>
      </c>
      <c r="K613" s="7">
        <f t="shared" si="64"/>
        <v>1.8902939216852859</v>
      </c>
      <c r="L613" s="7">
        <f>(Objekte!$L$9-Bilddaten!$K613)/(Objekte!$J$9-Bilddaten!$J613)</f>
        <v>-1.5851405042474124E-2</v>
      </c>
      <c r="M613" s="7">
        <f t="shared" si="67"/>
        <v>1.8859923269247236</v>
      </c>
      <c r="N613" s="7">
        <f>($M613-Objekte!$I$47)/(Objekte!$H$47-Bilddaten!$L613)</f>
        <v>4.1756239318313479</v>
      </c>
      <c r="O613" s="7">
        <f t="shared" si="68"/>
        <v>1.8198028206762165</v>
      </c>
      <c r="P613" s="7">
        <f t="shared" si="69"/>
        <v>1.9615855803026592</v>
      </c>
      <c r="Q613" s="5">
        <f t="shared" si="66"/>
        <v>0</v>
      </c>
    </row>
    <row r="614" spans="8:17" x14ac:dyDescent="0.2">
      <c r="H614" s="2">
        <v>608</v>
      </c>
      <c r="I614" s="7">
        <f t="shared" si="65"/>
        <v>0.95</v>
      </c>
      <c r="J614" s="7">
        <f t="shared" si="63"/>
        <v>-0.27120859881999787</v>
      </c>
      <c r="K614" s="7">
        <f t="shared" si="64"/>
        <v>1.8904787007690538</v>
      </c>
      <c r="L614" s="7">
        <f>(Objekte!$L$9-Bilddaten!$K614)/(Objekte!$J$9-Bilddaten!$J614)</f>
        <v>-1.4316908553389117E-2</v>
      </c>
      <c r="M614" s="7">
        <f t="shared" si="67"/>
        <v>1.8865958320608551</v>
      </c>
      <c r="N614" s="7">
        <f>($M614-Objekte!$I$47)/(Objekte!$H$47-Bilddaten!$L614)</f>
        <v>4.194157433517419</v>
      </c>
      <c r="O614" s="7">
        <f t="shared" si="68"/>
        <v>1.8265484636266691</v>
      </c>
      <c r="P614" s="7">
        <f t="shared" si="69"/>
        <v>1.9722940540461753</v>
      </c>
      <c r="Q614" s="5">
        <f t="shared" si="66"/>
        <v>0</v>
      </c>
    </row>
    <row r="615" spans="8:17" x14ac:dyDescent="0.2">
      <c r="H615" s="2">
        <v>609</v>
      </c>
      <c r="I615" s="7">
        <f t="shared" si="65"/>
        <v>0.95156249999999998</v>
      </c>
      <c r="J615" s="7">
        <f t="shared" si="63"/>
        <v>-0.27104726235438309</v>
      </c>
      <c r="K615" s="7">
        <f t="shared" si="64"/>
        <v>1.8906634798528219</v>
      </c>
      <c r="L615" s="7">
        <f>(Objekte!$L$9-Bilddaten!$K615)/(Objekte!$J$9-Bilddaten!$J615)</f>
        <v>-1.2786462468763271E-2</v>
      </c>
      <c r="M615" s="7">
        <f t="shared" si="67"/>
        <v>1.8871977442054666</v>
      </c>
      <c r="N615" s="7">
        <f>($M615-Objekte!$I$47)/(Objekte!$H$47-Bilddaten!$L615)</f>
        <v>4.2127923881921108</v>
      </c>
      <c r="O615" s="7">
        <f t="shared" si="68"/>
        <v>1.8333310324451566</v>
      </c>
      <c r="P615" s="7">
        <f t="shared" si="69"/>
        <v>1.9830904555903039</v>
      </c>
      <c r="Q615" s="5">
        <f t="shared" si="66"/>
        <v>0</v>
      </c>
    </row>
    <row r="616" spans="8:17" x14ac:dyDescent="0.2">
      <c r="H616" s="2">
        <v>610</v>
      </c>
      <c r="I616" s="7">
        <f t="shared" si="65"/>
        <v>0.953125</v>
      </c>
      <c r="J616" s="7">
        <f t="shared" si="63"/>
        <v>-0.27088592588876831</v>
      </c>
      <c r="K616" s="7">
        <f t="shared" si="64"/>
        <v>1.8908482589365898</v>
      </c>
      <c r="L616" s="7">
        <f>(Objekte!$L$9-Bilddaten!$K616)/(Objekte!$J$9-Bilddaten!$J616)</f>
        <v>-1.1260050772773974E-2</v>
      </c>
      <c r="M616" s="7">
        <f t="shared" si="67"/>
        <v>1.8877980696574523</v>
      </c>
      <c r="N616" s="7">
        <f>($M616-Objekte!$I$47)/(Objekte!$H$47-Bilddaten!$L616)</f>
        <v>4.2315296311770858</v>
      </c>
      <c r="O616" s="7">
        <f t="shared" si="68"/>
        <v>1.8401508311639008</v>
      </c>
      <c r="P616" s="7">
        <f t="shared" si="69"/>
        <v>1.9939757502090656</v>
      </c>
      <c r="Q616" s="5">
        <f t="shared" si="66"/>
        <v>0</v>
      </c>
    </row>
    <row r="617" spans="8:17" x14ac:dyDescent="0.2">
      <c r="H617" s="2">
        <v>611</v>
      </c>
      <c r="I617" s="7">
        <f t="shared" si="65"/>
        <v>0.95468750000000002</v>
      </c>
      <c r="J617" s="7">
        <f t="shared" si="63"/>
        <v>-0.27072458942315358</v>
      </c>
      <c r="K617" s="7">
        <f t="shared" si="64"/>
        <v>1.8910330380203577</v>
      </c>
      <c r="L617" s="7">
        <f>(Objekte!$L$9-Bilddaten!$K617)/(Objekte!$J$9-Bilddaten!$J617)</f>
        <v>-9.7376575339202225E-3</v>
      </c>
      <c r="M617" s="7">
        <f t="shared" si="67"/>
        <v>1.8883968146825438</v>
      </c>
      <c r="N617" s="7">
        <f>($M617-Objekte!$I$47)/(Objekte!$H$47-Bilddaten!$L617)</f>
        <v>4.2503700069895682</v>
      </c>
      <c r="O617" s="7">
        <f t="shared" si="68"/>
        <v>1.8470081671620333</v>
      </c>
      <c r="P617" s="7">
        <f t="shared" si="69"/>
        <v>2.0049509164736619</v>
      </c>
      <c r="Q617" s="5">
        <f t="shared" si="66"/>
        <v>0</v>
      </c>
    </row>
    <row r="618" spans="8:17" x14ac:dyDescent="0.2">
      <c r="H618" s="2">
        <v>612</v>
      </c>
      <c r="I618" s="7">
        <f t="shared" si="65"/>
        <v>0.95625000000000004</v>
      </c>
      <c r="J618" s="7">
        <f t="shared" si="63"/>
        <v>-0.2705632529575388</v>
      </c>
      <c r="K618" s="7">
        <f t="shared" si="64"/>
        <v>1.8912178171041256</v>
      </c>
      <c r="L618" s="7">
        <f>(Objekte!$L$9-Bilddaten!$K618)/(Objekte!$J$9-Bilddaten!$J618)</f>
        <v>-8.2192669044756153E-3</v>
      </c>
      <c r="M618" s="7">
        <f t="shared" si="67"/>
        <v>1.8889939855135245</v>
      </c>
      <c r="N618" s="7">
        <f>($M618-Objekte!$I$47)/(Objekte!$H$47-Bilddaten!$L618)</f>
        <v>4.269314369469134</v>
      </c>
      <c r="O618" s="7">
        <f t="shared" si="68"/>
        <v>1.8539033512117447</v>
      </c>
      <c r="P618" s="7">
        <f t="shared" si="69"/>
        <v>2.0160169464480524</v>
      </c>
      <c r="Q618" s="5">
        <f t="shared" si="66"/>
        <v>0</v>
      </c>
    </row>
    <row r="619" spans="8:17" x14ac:dyDescent="0.2">
      <c r="H619" s="2">
        <v>613</v>
      </c>
      <c r="I619" s="7">
        <f t="shared" si="65"/>
        <v>0.95781249999999996</v>
      </c>
      <c r="J619" s="7">
        <f t="shared" si="63"/>
        <v>-0.27040191649192402</v>
      </c>
      <c r="K619" s="7">
        <f t="shared" si="64"/>
        <v>1.8914025961878935</v>
      </c>
      <c r="L619" s="7">
        <f>(Objekte!$L$9-Bilddaten!$K619)/(Objekte!$J$9-Bilddaten!$J619)</f>
        <v>-6.7048631199366519E-3</v>
      </c>
      <c r="M619" s="7">
        <f t="shared" si="67"/>
        <v>1.8895895883504465</v>
      </c>
      <c r="N619" s="7">
        <f>($M619-Objekte!$I$47)/(Objekte!$H$47-Bilddaten!$L619)</f>
        <v>4.2883635819067232</v>
      </c>
      <c r="O619" s="7">
        <f t="shared" si="68"/>
        <v>1.8608366975252406</v>
      </c>
      <c r="P619" s="7">
        <f t="shared" si="69"/>
        <v>2.0271748459254075</v>
      </c>
      <c r="Q619" s="5">
        <f t="shared" si="66"/>
        <v>0</v>
      </c>
    </row>
    <row r="620" spans="8:17" x14ac:dyDescent="0.2">
      <c r="H620" s="2">
        <v>614</v>
      </c>
      <c r="I620" s="7">
        <f t="shared" si="65"/>
        <v>0.95937499999999998</v>
      </c>
      <c r="J620" s="7">
        <f t="shared" si="63"/>
        <v>-0.27024058002630924</v>
      </c>
      <c r="K620" s="7">
        <f t="shared" si="64"/>
        <v>1.8915873752716617</v>
      </c>
      <c r="L620" s="7">
        <f>(Objekte!$L$9-Bilddaten!$K620)/(Objekte!$J$9-Bilddaten!$J620)</f>
        <v>-5.1944304984753329E-3</v>
      </c>
      <c r="M620" s="7">
        <f t="shared" si="67"/>
        <v>1.8901836293608474</v>
      </c>
      <c r="N620" s="7">
        <f>($M620-Objekte!$I$47)/(Objekte!$H$47-Bilddaten!$L620)</f>
        <v>4.3075185171758044</v>
      </c>
      <c r="O620" s="7">
        <f t="shared" si="68"/>
        <v>1.8678085238024822</v>
      </c>
      <c r="P620" s="7">
        <f t="shared" si="69"/>
        <v>2.0384256346571159</v>
      </c>
      <c r="Q620" s="5">
        <f t="shared" si="66"/>
        <v>0</v>
      </c>
    </row>
    <row r="621" spans="8:17" x14ac:dyDescent="0.2">
      <c r="H621" s="2">
        <v>615</v>
      </c>
      <c r="I621" s="7">
        <f t="shared" si="65"/>
        <v>0.9609375</v>
      </c>
      <c r="J621" s="7">
        <f t="shared" si="63"/>
        <v>-0.27007924356069446</v>
      </c>
      <c r="K621" s="7">
        <f t="shared" si="64"/>
        <v>1.8917721543554296</v>
      </c>
      <c r="L621" s="7">
        <f>(Objekte!$L$9-Bilddaten!$K621)/(Objekte!$J$9-Bilddaten!$J621)</f>
        <v>-3.6879534404050882E-3</v>
      </c>
      <c r="M621" s="7">
        <f t="shared" si="67"/>
        <v>1.890776114679958</v>
      </c>
      <c r="N621" s="7">
        <f>($M621-Objekte!$I$47)/(Objekte!$H$47-Bilddaten!$L621)</f>
        <v>4.3267800578656042</v>
      </c>
      <c r="O621" s="7">
        <f t="shared" si="68"/>
        <v>1.8748191512796764</v>
      </c>
      <c r="P621" s="7">
        <f t="shared" si="69"/>
        <v>2.0497703465725201</v>
      </c>
      <c r="Q621" s="5">
        <f t="shared" si="66"/>
        <v>0</v>
      </c>
    </row>
    <row r="622" spans="8:17" x14ac:dyDescent="0.2">
      <c r="H622" s="2">
        <v>616</v>
      </c>
      <c r="I622" s="7">
        <f t="shared" si="65"/>
        <v>0.96250000000000002</v>
      </c>
      <c r="J622" s="7">
        <f t="shared" si="63"/>
        <v>-0.26991790709507968</v>
      </c>
      <c r="K622" s="7">
        <f t="shared" si="64"/>
        <v>1.8919569334391975</v>
      </c>
      <c r="L622" s="7">
        <f>(Objekte!$L$9-Bilddaten!$K622)/(Objekte!$J$9-Bilddaten!$J622)</f>
        <v>-2.1854164276328969E-3</v>
      </c>
      <c r="M622" s="7">
        <f t="shared" si="67"/>
        <v>1.8913670504109197</v>
      </c>
      <c r="N622" s="7">
        <f>($M622-Objekte!$I$47)/(Objekte!$H$47-Bilddaten!$L622)</f>
        <v>4.3461490964168057</v>
      </c>
      <c r="O622" s="7">
        <f t="shared" si="68"/>
        <v>1.8818689047786685</v>
      </c>
      <c r="P622" s="7">
        <f t="shared" si="69"/>
        <v>2.0612100300417802</v>
      </c>
      <c r="Q622" s="5">
        <f t="shared" si="66"/>
        <v>0</v>
      </c>
    </row>
    <row r="623" spans="8:17" x14ac:dyDescent="0.2">
      <c r="H623" s="2">
        <v>617</v>
      </c>
      <c r="I623" s="7">
        <f t="shared" si="65"/>
        <v>0.96406250000000004</v>
      </c>
      <c r="J623" s="7">
        <f t="shared" si="63"/>
        <v>-0.26975657062946495</v>
      </c>
      <c r="K623" s="7">
        <f t="shared" si="64"/>
        <v>1.8921417125229654</v>
      </c>
      <c r="L623" s="7">
        <f>(Objekte!$L$9-Bilddaten!$K623)/(Objekte!$J$9-Bilddaten!$J623)</f>
        <v>-6.8680402313367256E-4</v>
      </c>
      <c r="M623" s="7">
        <f t="shared" si="67"/>
        <v>1.8919564426249904</v>
      </c>
      <c r="N623" s="7">
        <f>($M623-Objekte!$I$47)/(Objekte!$H$47-Bilddaten!$L623)</f>
        <v>4.3656265352592962</v>
      </c>
      <c r="O623" s="7">
        <f t="shared" si="68"/>
        <v>1.8889581127570751</v>
      </c>
      <c r="P623" s="7">
        <f t="shared" si="69"/>
        <v>2.0727457480937286</v>
      </c>
      <c r="Q623" s="5">
        <f t="shared" si="66"/>
        <v>0</v>
      </c>
    </row>
    <row r="624" spans="8:17" x14ac:dyDescent="0.2">
      <c r="H624" s="2">
        <v>618</v>
      </c>
      <c r="I624" s="7">
        <f t="shared" si="65"/>
        <v>0.96562499999999996</v>
      </c>
      <c r="J624" s="7">
        <f t="shared" si="63"/>
        <v>-0.26959523416385017</v>
      </c>
      <c r="K624" s="7">
        <f t="shared" si="64"/>
        <v>1.8923264916067335</v>
      </c>
      <c r="L624" s="7">
        <f>(Objekte!$L$9-Bilddaten!$K624)/(Objekte!$J$9-Bilddaten!$J624)</f>
        <v>8.0789912958200739E-4</v>
      </c>
      <c r="M624" s="7">
        <f t="shared" si="67"/>
        <v>1.8925442973617539</v>
      </c>
      <c r="N624" s="7">
        <f>($M624-Objekte!$I$47)/(Objekte!$H$47-Bilddaten!$L624)</f>
        <v>4.3852132869523617</v>
      </c>
      <c r="O624" s="7">
        <f t="shared" si="68"/>
        <v>1.8960871073593142</v>
      </c>
      <c r="P624" s="7">
        <f t="shared" si="69"/>
        <v>2.0843785786765214</v>
      </c>
      <c r="Q624" s="5">
        <f t="shared" si="66"/>
        <v>0</v>
      </c>
    </row>
    <row r="625" spans="8:17" x14ac:dyDescent="0.2">
      <c r="H625" s="2">
        <v>619</v>
      </c>
      <c r="I625" s="7">
        <f t="shared" si="65"/>
        <v>0.96718749999999998</v>
      </c>
      <c r="J625" s="7">
        <f t="shared" si="63"/>
        <v>-0.26943389769823539</v>
      </c>
      <c r="K625" s="7">
        <f t="shared" si="64"/>
        <v>1.8925112706905014</v>
      </c>
      <c r="L625" s="7">
        <f>(Objekte!$L$9-Bilddaten!$K625)/(Objekte!$J$9-Bilddaten!$J625)</f>
        <v>2.2987083069852536E-3</v>
      </c>
      <c r="M625" s="7">
        <f t="shared" si="67"/>
        <v>1.8931306206293237</v>
      </c>
      <c r="N625" s="7">
        <f>($M625-Objekte!$I$47)/(Objekte!$H$47-Bilddaten!$L625)</f>
        <v>4.404910274327122</v>
      </c>
      <c r="O625" s="7">
        <f t="shared" si="68"/>
        <v>1.9032562244684441</v>
      </c>
      <c r="P625" s="7">
        <f t="shared" si="69"/>
        <v>2.0961096148958607</v>
      </c>
      <c r="Q625" s="5">
        <f t="shared" si="66"/>
        <v>0</v>
      </c>
    </row>
    <row r="626" spans="8:17" x14ac:dyDescent="0.2">
      <c r="H626" s="2">
        <v>620</v>
      </c>
      <c r="I626" s="7">
        <f t="shared" si="65"/>
        <v>0.96875</v>
      </c>
      <c r="J626" s="7">
        <f t="shared" si="63"/>
        <v>-0.26927256123262067</v>
      </c>
      <c r="K626" s="7">
        <f t="shared" si="64"/>
        <v>1.8926960497742693</v>
      </c>
      <c r="L626" s="7">
        <f>(Objekte!$L$9-Bilddaten!$K626)/(Objekte!$J$9-Bilddaten!$J626)</f>
        <v>3.7856387060600906E-3</v>
      </c>
      <c r="M626" s="7">
        <f t="shared" si="67"/>
        <v>1.8937154184045515</v>
      </c>
      <c r="N626" s="7">
        <f>($M626-Objekte!$I$47)/(Objekte!$H$47-Bilddaten!$L626)</f>
        <v>4.4247184306316036</v>
      </c>
      <c r="O626" s="7">
        <f t="shared" si="68"/>
        <v>1.9104658037589679</v>
      </c>
      <c r="P626" s="7">
        <f t="shared" si="69"/>
        <v>2.1079399652957975</v>
      </c>
      <c r="Q626" s="5">
        <f t="shared" si="66"/>
        <v>0</v>
      </c>
    </row>
    <row r="627" spans="8:17" x14ac:dyDescent="0.2">
      <c r="H627" s="2">
        <v>621</v>
      </c>
      <c r="I627" s="7">
        <f t="shared" si="65"/>
        <v>0.97031250000000002</v>
      </c>
      <c r="J627" s="7">
        <f t="shared" si="63"/>
        <v>-0.26911122476700589</v>
      </c>
      <c r="K627" s="7">
        <f t="shared" si="64"/>
        <v>1.8928808288580372</v>
      </c>
      <c r="L627" s="7">
        <f>(Objekte!$L$9-Bilddaten!$K627)/(Objekte!$J$9-Bilddaten!$J627)</f>
        <v>5.2687054448126453E-3</v>
      </c>
      <c r="M627" s="7">
        <f t="shared" si="67"/>
        <v>1.8942986966332274</v>
      </c>
      <c r="N627" s="7">
        <f>($M627-Objekte!$I$47)/(Objekte!$H$47-Bilddaten!$L627)</f>
        <v>4.4446386996780429</v>
      </c>
      <c r="O627" s="7">
        <f t="shared" si="68"/>
        <v>1.9177161887504461</v>
      </c>
      <c r="P627" s="7">
        <f t="shared" si="69"/>
        <v>2.1198707540960604</v>
      </c>
      <c r="Q627" s="5">
        <f t="shared" si="66"/>
        <v>0</v>
      </c>
    </row>
    <row r="628" spans="8:17" x14ac:dyDescent="0.2">
      <c r="H628" s="2">
        <v>622</v>
      </c>
      <c r="I628" s="7">
        <f t="shared" si="65"/>
        <v>0.97187500000000004</v>
      </c>
      <c r="J628" s="7">
        <f t="shared" si="63"/>
        <v>-0.2689498883013911</v>
      </c>
      <c r="K628" s="7">
        <f t="shared" si="64"/>
        <v>1.8930656079418053</v>
      </c>
      <c r="L628" s="7">
        <f>(Objekte!$L$9-Bilddaten!$K628)/(Objekte!$J$9-Bilddaten!$J628)</f>
        <v>6.7479235627871089E-3</v>
      </c>
      <c r="M628" s="7">
        <f t="shared" si="67"/>
        <v>1.8948804612302832</v>
      </c>
      <c r="N628" s="7">
        <f>($M628-Objekte!$I$47)/(Objekte!$H$47-Bilddaten!$L628)</f>
        <v>4.4646720359928382</v>
      </c>
      <c r="O628" s="7">
        <f t="shared" si="68"/>
        <v>1.925007726862076</v>
      </c>
      <c r="P628" s="7">
        <f t="shared" si="69"/>
        <v>2.1319031214739743</v>
      </c>
      <c r="Q628" s="5">
        <f t="shared" si="66"/>
        <v>0</v>
      </c>
    </row>
    <row r="629" spans="8:17" x14ac:dyDescent="0.2">
      <c r="H629" s="2">
        <v>623</v>
      </c>
      <c r="I629" s="7">
        <f t="shared" si="65"/>
        <v>0.97343749999999996</v>
      </c>
      <c r="J629" s="7">
        <f t="shared" si="63"/>
        <v>-0.26878855183577632</v>
      </c>
      <c r="K629" s="7">
        <f t="shared" si="64"/>
        <v>1.8932503870255732</v>
      </c>
      <c r="L629" s="7">
        <f>(Objekte!$L$9-Bilddaten!$K629)/(Objekte!$J$9-Bilddaten!$J629)</f>
        <v>8.2233080215669638E-3</v>
      </c>
      <c r="M629" s="7">
        <f t="shared" si="67"/>
        <v>1.8954607180799898</v>
      </c>
      <c r="N629" s="7">
        <f>($M629-Objekte!$I$47)/(Objekte!$H$47-Bilddaten!$L629)</f>
        <v>4.4848194049689249</v>
      </c>
      <c r="O629" s="7">
        <f t="shared" si="68"/>
        <v>1.93234076946815</v>
      </c>
      <c r="P629" s="7">
        <f t="shared" si="69"/>
        <v>2.1440382238222302</v>
      </c>
      <c r="Q629" s="5">
        <f t="shared" si="66"/>
        <v>0</v>
      </c>
    </row>
    <row r="630" spans="8:17" x14ac:dyDescent="0.2">
      <c r="H630" s="2">
        <v>624</v>
      </c>
      <c r="I630" s="7">
        <f t="shared" si="65"/>
        <v>0.97499999999999998</v>
      </c>
      <c r="J630" s="7">
        <f t="shared" si="63"/>
        <v>-0.26862721537016154</v>
      </c>
      <c r="K630" s="7">
        <f t="shared" si="64"/>
        <v>1.8934351661093412</v>
      </c>
      <c r="L630" s="7">
        <f>(Objekte!$L$9-Bilddaten!$K630)/(Objekte!$J$9-Bilddaten!$J630)</f>
        <v>9.6948737052901454E-3</v>
      </c>
      <c r="M630" s="7">
        <f t="shared" si="67"/>
        <v>1.8960394730361587</v>
      </c>
      <c r="N630" s="7">
        <f>($M630-Objekte!$I$47)/(Objekte!$H$47-Bilddaten!$L630)</f>
        <v>4.5050817830209908</v>
      </c>
      <c r="O630" s="7">
        <f t="shared" si="68"/>
        <v>1.9397156719545505</v>
      </c>
      <c r="P630" s="7">
        <f t="shared" si="69"/>
        <v>2.1562772340512182</v>
      </c>
      <c r="Q630" s="5">
        <f t="shared" si="66"/>
        <v>0</v>
      </c>
    </row>
    <row r="631" spans="8:17" x14ac:dyDescent="0.2">
      <c r="H631" s="2">
        <v>625</v>
      </c>
      <c r="I631" s="7">
        <f t="shared" si="65"/>
        <v>0.9765625</v>
      </c>
      <c r="J631" s="7">
        <f t="shared" si="63"/>
        <v>-0.26846587890454676</v>
      </c>
      <c r="K631" s="7">
        <f t="shared" si="64"/>
        <v>1.8936199451931091</v>
      </c>
      <c r="L631" s="7">
        <f>(Objekte!$L$9-Bilddaten!$K631)/(Objekte!$J$9-Bilddaten!$J631)</f>
        <v>1.116263542114241E-2</v>
      </c>
      <c r="M631" s="7">
        <f t="shared" si="67"/>
        <v>1.896616731922337</v>
      </c>
      <c r="N631" s="7">
        <f>($M631-Objekte!$I$47)/(Objekte!$H$47-Bilddaten!$L631)</f>
        <v>4.5254601577431224</v>
      </c>
      <c r="O631" s="7">
        <f t="shared" si="68"/>
        <v>1.9471327937761291</v>
      </c>
      <c r="P631" s="7">
        <f t="shared" si="69"/>
        <v>2.1686213418477371</v>
      </c>
      <c r="Q631" s="5">
        <f t="shared" si="66"/>
        <v>0</v>
      </c>
    </row>
    <row r="632" spans="8:17" x14ac:dyDescent="0.2">
      <c r="H632" s="2">
        <v>626</v>
      </c>
      <c r="I632" s="7">
        <f t="shared" si="65"/>
        <v>0.97812500000000002</v>
      </c>
      <c r="J632" s="7">
        <f t="shared" si="63"/>
        <v>-0.26830454243893204</v>
      </c>
      <c r="K632" s="7">
        <f t="shared" si="64"/>
        <v>1.8938047242768772</v>
      </c>
      <c r="L632" s="7">
        <f>(Objekte!$L$9-Bilddaten!$K632)/(Objekte!$J$9-Bilddaten!$J632)</f>
        <v>1.2626607899857555E-2</v>
      </c>
      <c r="M632" s="7">
        <f t="shared" si="67"/>
        <v>1.8971925005320043</v>
      </c>
      <c r="N632" s="7">
        <f>($M632-Objekte!$I$47)/(Objekte!$H$47-Bilddaten!$L632)</f>
        <v>4.5459555280693129</v>
      </c>
      <c r="O632" s="7">
        <f t="shared" si="68"/>
        <v>1.9545924985151253</v>
      </c>
      <c r="P632" s="7">
        <f t="shared" si="69"/>
        <v>2.1810717539794355</v>
      </c>
      <c r="Q632" s="5">
        <f t="shared" si="66"/>
        <v>0</v>
      </c>
    </row>
    <row r="633" spans="8:17" x14ac:dyDescent="0.2">
      <c r="H633" s="2">
        <v>627</v>
      </c>
      <c r="I633" s="7">
        <f t="shared" si="65"/>
        <v>0.97968750000000004</v>
      </c>
      <c r="J633" s="7">
        <f t="shared" si="63"/>
        <v>-0.26814320597331726</v>
      </c>
      <c r="K633" s="7">
        <f t="shared" si="64"/>
        <v>1.8939895033606451</v>
      </c>
      <c r="L633" s="7">
        <f>(Objekte!$L$9-Bilddaten!$K633)/(Objekte!$J$9-Bilddaten!$J633)</f>
        <v>1.4086805796203089E-2</v>
      </c>
      <c r="M633" s="7">
        <f t="shared" si="67"/>
        <v>1.8977667846287625</v>
      </c>
      <c r="N633" s="7">
        <f>($M633-Objekte!$I$47)/(Objekte!$H$47-Bilddaten!$L633)</f>
        <v>4.5665689044365898</v>
      </c>
      <c r="O633" s="7">
        <f t="shared" si="68"/>
        <v>1.9620951539405407</v>
      </c>
      <c r="P633" s="7">
        <f t="shared" si="69"/>
        <v>2.1936296945736409</v>
      </c>
      <c r="Q633" s="5">
        <f t="shared" si="66"/>
        <v>0</v>
      </c>
    </row>
    <row r="634" spans="8:17" x14ac:dyDescent="0.2">
      <c r="H634" s="2">
        <v>628</v>
      </c>
      <c r="I634" s="7">
        <f t="shared" si="65"/>
        <v>0.98124999999999996</v>
      </c>
      <c r="J634" s="7">
        <f t="shared" si="63"/>
        <v>-0.26798186950770253</v>
      </c>
      <c r="K634" s="7">
        <f t="shared" si="64"/>
        <v>1.894174282444413</v>
      </c>
      <c r="L634" s="7">
        <f>(Objekte!$L$9-Bilddaten!$K634)/(Objekte!$J$9-Bilddaten!$J634)</f>
        <v>1.554324368947994E-2</v>
      </c>
      <c r="M634" s="7">
        <f t="shared" si="67"/>
        <v>1.8983395899465336</v>
      </c>
      <c r="N634" s="7">
        <f>($M634-Objekte!$I$47)/(Objekte!$H$47-Bilddaten!$L634)</f>
        <v>4.587301308951222</v>
      </c>
      <c r="O634" s="7">
        <f t="shared" si="68"/>
        <v>1.9696411320686327</v>
      </c>
      <c r="P634" s="7">
        <f t="shared" si="69"/>
        <v>2.2062964054450722</v>
      </c>
      <c r="Q634" s="5">
        <f t="shared" si="66"/>
        <v>0</v>
      </c>
    </row>
    <row r="635" spans="8:17" x14ac:dyDescent="0.2">
      <c r="H635" s="2">
        <v>629</v>
      </c>
      <c r="I635" s="7">
        <f t="shared" si="65"/>
        <v>0.98281249999999998</v>
      </c>
      <c r="J635" s="7">
        <f t="shared" si="63"/>
        <v>-0.26782053304208775</v>
      </c>
      <c r="K635" s="7">
        <f t="shared" si="64"/>
        <v>1.8943590615281809</v>
      </c>
      <c r="L635" s="7">
        <f>(Objekte!$L$9-Bilddaten!$K635)/(Objekte!$J$9-Bilddaten!$J635)</f>
        <v>1.6995936084000518E-2</v>
      </c>
      <c r="M635" s="7">
        <f t="shared" si="67"/>
        <v>1.8989109221897471</v>
      </c>
      <c r="N635" s="7">
        <f>($M635-Objekte!$I$47)/(Objekte!$H$47-Bilddaten!$L635)</f>
        <v>4.6081537755575575</v>
      </c>
      <c r="O635" s="7">
        <f t="shared" si="68"/>
        <v>1.9772308092243691</v>
      </c>
      <c r="P635" s="7">
        <f t="shared" si="69"/>
        <v>2.2190731463758517</v>
      </c>
      <c r="Q635" s="5">
        <f t="shared" si="66"/>
        <v>0</v>
      </c>
    </row>
    <row r="636" spans="8:17" x14ac:dyDescent="0.2">
      <c r="H636" s="2">
        <v>630</v>
      </c>
      <c r="I636" s="7">
        <f t="shared" si="65"/>
        <v>0.984375</v>
      </c>
      <c r="J636" s="7">
        <f t="shared" si="63"/>
        <v>-0.26765919657647297</v>
      </c>
      <c r="K636" s="7">
        <f t="shared" si="64"/>
        <v>1.894543840611949</v>
      </c>
      <c r="L636" s="7">
        <f>(Objekte!$L$9-Bilddaten!$K636)/(Objekte!$J$9-Bilddaten!$J636)</f>
        <v>1.8444897409573786E-2</v>
      </c>
      <c r="M636" s="7">
        <f t="shared" si="67"/>
        <v>1.8994807870335311</v>
      </c>
      <c r="N636" s="7">
        <f>($M636-Objekte!$I$47)/(Objekte!$H$47-Bilddaten!$L636)</f>
        <v>4.6291273502099664</v>
      </c>
      <c r="O636" s="7">
        <f t="shared" si="68"/>
        <v>1.9848645661040061</v>
      </c>
      <c r="P636" s="7">
        <f t="shared" si="69"/>
        <v>2.2319611954457761</v>
      </c>
      <c r="Q636" s="5">
        <f t="shared" si="66"/>
        <v>0</v>
      </c>
    </row>
    <row r="637" spans="8:17" x14ac:dyDescent="0.2">
      <c r="H637" s="2">
        <v>631</v>
      </c>
      <c r="I637" s="7">
        <f t="shared" si="65"/>
        <v>0.98593750000000002</v>
      </c>
      <c r="J637" s="7">
        <f t="shared" si="63"/>
        <v>-0.26749786011085819</v>
      </c>
      <c r="K637" s="7">
        <f t="shared" si="64"/>
        <v>1.8947286196957169</v>
      </c>
      <c r="L637" s="7">
        <f>(Objekte!$L$9-Bilddaten!$K637)/(Objekte!$J$9-Bilddaten!$J637)</f>
        <v>1.9890142021975952E-2</v>
      </c>
      <c r="M637" s="7">
        <f t="shared" si="67"/>
        <v>1.9000491901238965</v>
      </c>
      <c r="N637" s="7">
        <f>($M637-Objekte!$I$47)/(Objekte!$H$47-Bilddaten!$L637)</f>
        <v>4.6502230910476197</v>
      </c>
      <c r="O637" s="7">
        <f t="shared" si="68"/>
        <v>1.9925427878387056</v>
      </c>
      <c r="P637" s="7">
        <f t="shared" si="69"/>
        <v>2.2449618493342962</v>
      </c>
      <c r="Q637" s="5">
        <f t="shared" si="66"/>
        <v>0</v>
      </c>
    </row>
    <row r="638" spans="8:17" x14ac:dyDescent="0.2">
      <c r="H638" s="2">
        <v>632</v>
      </c>
      <c r="I638" s="7">
        <f t="shared" si="65"/>
        <v>0.98750000000000004</v>
      </c>
      <c r="J638" s="7">
        <f t="shared" si="63"/>
        <v>-0.26733652364524341</v>
      </c>
      <c r="K638" s="7">
        <f t="shared" si="64"/>
        <v>1.8949133987794848</v>
      </c>
      <c r="L638" s="7">
        <f>(Objekte!$L$9-Bilddaten!$K638)/(Objekte!$J$9-Bilddaten!$J638)</f>
        <v>2.1331684203435192E-2</v>
      </c>
      <c r="M638" s="7">
        <f t="shared" si="67"/>
        <v>1.9006161370779293</v>
      </c>
      <c r="N638" s="7">
        <f>($M638-Objekte!$I$47)/(Objekte!$H$47-Bilddaten!$L638)</f>
        <v>4.6714420685725999</v>
      </c>
      <c r="O638" s="7">
        <f t="shared" si="68"/>
        <v>2.000265864059362</v>
      </c>
      <c r="P638" s="7">
        <f t="shared" si="69"/>
        <v>2.2580764236749937</v>
      </c>
      <c r="Q638" s="5">
        <f t="shared" si="66"/>
        <v>0</v>
      </c>
    </row>
    <row r="639" spans="8:17" x14ac:dyDescent="0.2">
      <c r="H639" s="2">
        <v>633</v>
      </c>
      <c r="I639" s="7">
        <f t="shared" si="65"/>
        <v>0.98906249999999996</v>
      </c>
      <c r="J639" s="7">
        <f t="shared" si="63"/>
        <v>-0.26717518717962863</v>
      </c>
      <c r="K639" s="7">
        <f t="shared" si="64"/>
        <v>1.8950981778632527</v>
      </c>
      <c r="L639" s="7">
        <f>(Objekte!$L$9-Bilddaten!$K639)/(Objekte!$J$9-Bilddaten!$J639)</f>
        <v>2.2769538163095043E-2</v>
      </c>
      <c r="M639" s="7">
        <f t="shared" si="67"/>
        <v>1.9011816334839713</v>
      </c>
      <c r="N639" s="7">
        <f>($M639-Objekte!$I$47)/(Objekte!$H$47-Bilddaten!$L639)</f>
        <v>4.6927853658308791</v>
      </c>
      <c r="O639" s="7">
        <f t="shared" si="68"/>
        <v>2.0080341889624713</v>
      </c>
      <c r="P639" s="7">
        <f t="shared" si="69"/>
        <v>2.2713062533606894</v>
      </c>
      <c r="Q639" s="5">
        <f t="shared" si="66"/>
        <v>0</v>
      </c>
    </row>
    <row r="640" spans="8:17" x14ac:dyDescent="0.2">
      <c r="H640" s="2">
        <v>634</v>
      </c>
      <c r="I640" s="7">
        <f t="shared" si="65"/>
        <v>0.99062499999999998</v>
      </c>
      <c r="J640" s="7">
        <f t="shared" si="63"/>
        <v>-0.2670138507140139</v>
      </c>
      <c r="K640" s="7">
        <f t="shared" si="64"/>
        <v>1.8952829569470209</v>
      </c>
      <c r="L640" s="7">
        <f>(Objekte!$L$9-Bilddaten!$K640)/(Objekte!$J$9-Bilddaten!$J640)</f>
        <v>2.4203718037484809E-2</v>
      </c>
      <c r="M640" s="7">
        <f t="shared" si="67"/>
        <v>1.901745684901806</v>
      </c>
      <c r="N640" s="7">
        <f>($M640-Objekte!$I$47)/(Objekte!$H$47-Bilddaten!$L640)</f>
        <v>4.7142540785966487</v>
      </c>
      <c r="O640" s="7">
        <f t="shared" si="68"/>
        <v>2.0158481613772219</v>
      </c>
      <c r="P640" s="7">
        <f t="shared" si="69"/>
        <v>2.2846526929001696</v>
      </c>
      <c r="Q640" s="5">
        <f t="shared" si="66"/>
        <v>0</v>
      </c>
    </row>
    <row r="641" spans="8:17" x14ac:dyDescent="0.2">
      <c r="H641" s="2">
        <v>635</v>
      </c>
      <c r="I641" s="7">
        <f t="shared" si="65"/>
        <v>0.9921875</v>
      </c>
      <c r="J641" s="7">
        <f t="shared" si="63"/>
        <v>-0.26685251424839912</v>
      </c>
      <c r="K641" s="7">
        <f t="shared" si="64"/>
        <v>1.8954677360307888</v>
      </c>
      <c r="L641" s="7">
        <f>(Objekte!$L$9-Bilddaten!$K641)/(Objekte!$J$9-Bilddaten!$J641)</f>
        <v>2.5634237890975766E-2</v>
      </c>
      <c r="M641" s="7">
        <f t="shared" si="67"/>
        <v>1.9023082968628373</v>
      </c>
      <c r="N641" s="7">
        <f>($M641-Objekte!$I$47)/(Objekte!$H$47-Bilddaten!$L641)</f>
        <v>4.735849315559733</v>
      </c>
      <c r="O641" s="7">
        <f t="shared" si="68"/>
        <v>2.0237081848337102</v>
      </c>
      <c r="P641" s="7">
        <f t="shared" si="69"/>
        <v>2.2981171167464645</v>
      </c>
      <c r="Q641" s="5">
        <f t="shared" si="66"/>
        <v>0</v>
      </c>
    </row>
    <row r="642" spans="8:17" x14ac:dyDescent="0.2">
      <c r="H642" s="2">
        <v>636</v>
      </c>
      <c r="I642" s="7">
        <f t="shared" si="65"/>
        <v>0.99375000000000002</v>
      </c>
      <c r="J642" s="7">
        <f t="shared" si="63"/>
        <v>-0.26669117778278434</v>
      </c>
      <c r="K642" s="7">
        <f t="shared" si="64"/>
        <v>1.8956525151145567</v>
      </c>
      <c r="L642" s="7">
        <f>(Objekte!$L$9-Bilddaten!$K642)/(Objekte!$J$9-Bilddaten!$J642)</f>
        <v>2.7061111716251533E-2</v>
      </c>
      <c r="M642" s="7">
        <f t="shared" si="67"/>
        <v>1.9028694748702752</v>
      </c>
      <c r="N642" s="7">
        <f>($M642-Objekte!$I$47)/(Objekte!$H$47-Bilddaten!$L642)</f>
        <v>4.7575721985166215</v>
      </c>
      <c r="O642" s="7">
        <f t="shared" si="68"/>
        <v>2.031614667632466</v>
      </c>
      <c r="P642" s="7">
        <f t="shared" si="69"/>
        <v>2.3117009196816514</v>
      </c>
      <c r="Q642" s="5">
        <f t="shared" si="66"/>
        <v>0</v>
      </c>
    </row>
    <row r="643" spans="8:17" x14ac:dyDescent="0.2">
      <c r="H643" s="2">
        <v>637</v>
      </c>
      <c r="I643" s="7">
        <f t="shared" si="65"/>
        <v>0.99531250000000004</v>
      </c>
      <c r="J643" s="7">
        <f t="shared" si="63"/>
        <v>-0.26652984131716956</v>
      </c>
      <c r="K643" s="7">
        <f t="shared" si="64"/>
        <v>1.8958372941983246</v>
      </c>
      <c r="L643" s="7">
        <f>(Objekte!$L$9-Bilddaten!$K643)/(Objekte!$J$9-Bilddaten!$J643)</f>
        <v>2.8484353434757227E-2</v>
      </c>
      <c r="M643" s="7">
        <f t="shared" si="67"/>
        <v>1.9034292243993125</v>
      </c>
      <c r="N643" s="7">
        <f>($M643-Objekte!$I$47)/(Objekte!$H$47-Bilddaten!$L643)</f>
        <v>4.7794238625645997</v>
      </c>
      <c r="O643" s="7">
        <f t="shared" si="68"/>
        <v>2.0395680229151152</v>
      </c>
      <c r="P643" s="7">
        <f t="shared" si="69"/>
        <v>2.3254055171469505</v>
      </c>
      <c r="Q643" s="5">
        <f t="shared" si="66"/>
        <v>0</v>
      </c>
    </row>
    <row r="644" spans="8:17" x14ac:dyDescent="0.2">
      <c r="H644" s="2">
        <v>638</v>
      </c>
      <c r="I644" s="7">
        <f t="shared" si="65"/>
        <v>0.99687499999999996</v>
      </c>
      <c r="J644" s="7">
        <f t="shared" si="63"/>
        <v>-0.26636850485155483</v>
      </c>
      <c r="K644" s="7">
        <f t="shared" si="64"/>
        <v>1.8960220732820927</v>
      </c>
      <c r="L644" s="7">
        <f>(Objekte!$L$9-Bilddaten!$K644)/(Objekte!$J$9-Bilddaten!$J644)</f>
        <v>2.9903976897155748E-2</v>
      </c>
      <c r="M644" s="7">
        <f t="shared" si="67"/>
        <v>1.9039875508973034</v>
      </c>
      <c r="N644" s="7">
        <f>($M644-Objekte!$I$47)/(Objekte!$H$47-Bilddaten!$L644)</f>
        <v>4.8014054562995296</v>
      </c>
      <c r="O644" s="7">
        <f t="shared" si="68"/>
        <v>2.0475686687363623</v>
      </c>
      <c r="P644" s="7">
        <f t="shared" si="69"/>
        <v>2.3392323456308262</v>
      </c>
      <c r="Q644" s="5">
        <f t="shared" si="66"/>
        <v>0</v>
      </c>
    </row>
    <row r="645" spans="8:17" x14ac:dyDescent="0.2">
      <c r="H645" s="2">
        <v>639</v>
      </c>
      <c r="I645" s="7">
        <f t="shared" si="65"/>
        <v>0.99843749999999998</v>
      </c>
      <c r="J645" s="7">
        <f t="shared" si="63"/>
        <v>-0.26620716838594005</v>
      </c>
      <c r="K645" s="7">
        <f t="shared" si="64"/>
        <v>1.8962068523658606</v>
      </c>
      <c r="L645" s="7">
        <f>(Objekte!$L$9-Bilddaten!$K645)/(Objekte!$J$9-Bilddaten!$J645)</f>
        <v>3.1319995883770047E-2</v>
      </c>
      <c r="M645" s="7">
        <f t="shared" si="67"/>
        <v>1.9045444597839383</v>
      </c>
      <c r="N645" s="7">
        <f>($M645-Objekte!$I$47)/(Objekte!$H$47-Bilddaten!$L645)</f>
        <v>4.8235181420169884</v>
      </c>
      <c r="O645" s="7">
        <f t="shared" si="68"/>
        <v>2.0556170281372004</v>
      </c>
      <c r="P645" s="7">
        <f t="shared" si="69"/>
        <v>2.353182863026503</v>
      </c>
      <c r="Q645" s="5">
        <f t="shared" si="66"/>
        <v>0</v>
      </c>
    </row>
    <row r="646" spans="8:17" x14ac:dyDescent="0.2">
      <c r="H646" s="2">
        <v>640</v>
      </c>
      <c r="I646" s="7">
        <f t="shared" si="65"/>
        <v>1</v>
      </c>
      <c r="J646" s="7">
        <f t="shared" si="63"/>
        <v>-0.26604583192032527</v>
      </c>
      <c r="K646" s="7">
        <f t="shared" si="64"/>
        <v>1.8963916314496285</v>
      </c>
      <c r="L646" s="7">
        <f>(Objekte!$L$9-Bilddaten!$K646)/(Objekte!$J$9-Bilddaten!$J646)</f>
        <v>3.273242410503957E-2</v>
      </c>
      <c r="M646" s="7">
        <f t="shared" si="67"/>
        <v>1.9050999564514226</v>
      </c>
      <c r="N646" s="7">
        <f>($M646-Objekte!$I$47)/(Objekte!$H$47-Bilddaten!$L646)</f>
        <v>4.8457630959172988</v>
      </c>
      <c r="O646" s="7">
        <f t="shared" si="68"/>
        <v>2.063713529219537</v>
      </c>
      <c r="P646" s="7">
        <f t="shared" si="69"/>
        <v>2.3672585490461642</v>
      </c>
      <c r="Q646" s="5">
        <f t="shared" si="66"/>
        <v>0</v>
      </c>
    </row>
  </sheetData>
  <mergeCells count="3">
    <mergeCell ref="A2:B2"/>
    <mergeCell ref="D2:E2"/>
    <mergeCell ref="D10:E1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SystemParameter</vt:lpstr>
      <vt:lpstr>Kameraposition</vt:lpstr>
      <vt:lpstr>Objekte</vt:lpstr>
      <vt:lpstr>Bilddaten</vt:lpstr>
      <vt:lpstr>Dia - Position - Planar</vt:lpstr>
      <vt:lpstr>Dia - Position - R&amp;T</vt:lpstr>
      <vt:lpstr>Dia - Pixelgröße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Karberg</dc:creator>
  <cp:lastModifiedBy>Microsoft Office User</cp:lastModifiedBy>
  <dcterms:created xsi:type="dcterms:W3CDTF">2022-03-08T13:32:16Z</dcterms:created>
  <dcterms:modified xsi:type="dcterms:W3CDTF">2023-07-13T13:17:47Z</dcterms:modified>
</cp:coreProperties>
</file>