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ioinformática\2º Ano\1º Semestre\Tese\Base Dados\"/>
    </mc:Choice>
  </mc:AlternateContent>
  <xr:revisionPtr revIDLastSave="0" documentId="13_ncr:1_{1A2A3CCD-7770-4648-B365-B841E526A53E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Vinho A" sheetId="1" r:id="rId1"/>
    <sheet name="Vinho B" sheetId="2" r:id="rId2"/>
    <sheet name="Vinho C" sheetId="3" r:id="rId3"/>
    <sheet name="Vinho D" sheetId="4" r:id="rId4"/>
    <sheet name="Vinho E" sheetId="5" r:id="rId5"/>
    <sheet name="Vinho F" sheetId="6" r:id="rId6"/>
    <sheet name="vinho G" sheetId="7" r:id="rId7"/>
    <sheet name="Global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X8" i="1"/>
  <c r="W7" i="1"/>
  <c r="V7" i="1"/>
  <c r="U7" i="1"/>
  <c r="U9" i="1"/>
  <c r="T7" i="1"/>
  <c r="AA22" i="4"/>
  <c r="AJ22" i="3"/>
  <c r="AH24" i="7" l="1"/>
  <c r="AH27" i="7" s="1"/>
  <c r="AH24" i="6"/>
  <c r="AH24" i="5"/>
  <c r="AH24" i="4"/>
  <c r="AH24" i="3"/>
  <c r="AH24" i="2"/>
  <c r="AH24" i="1"/>
  <c r="AE22" i="7"/>
  <c r="AD22" i="7"/>
  <c r="AC22" i="7"/>
  <c r="AB22" i="7"/>
  <c r="AA22" i="7"/>
  <c r="AE22" i="6"/>
  <c r="AD22" i="6"/>
  <c r="AC22" i="6"/>
  <c r="AB22" i="6"/>
  <c r="AA22" i="6"/>
  <c r="AH23" i="7"/>
  <c r="AH22" i="7"/>
  <c r="AH23" i="6"/>
  <c r="AH22" i="6"/>
  <c r="AE22" i="5"/>
  <c r="AD22" i="5"/>
  <c r="AC22" i="5"/>
  <c r="AB22" i="5"/>
  <c r="AA22" i="5"/>
  <c r="AH23" i="5"/>
  <c r="AH22" i="5"/>
  <c r="AE22" i="4"/>
  <c r="AD22" i="4"/>
  <c r="AC22" i="4"/>
  <c r="AB22" i="4"/>
  <c r="AE22" i="2"/>
  <c r="AD22" i="2"/>
  <c r="AC22" i="2"/>
  <c r="AB22" i="2"/>
  <c r="AA22" i="2"/>
  <c r="AE22" i="3"/>
  <c r="AD22" i="3"/>
  <c r="AC22" i="3"/>
  <c r="AB22" i="3"/>
  <c r="AA22" i="3"/>
  <c r="AH23" i="4"/>
  <c r="AH22" i="4"/>
  <c r="AH23" i="3"/>
  <c r="AH22" i="3"/>
  <c r="AE22" i="1"/>
  <c r="AD22" i="1"/>
  <c r="AC22" i="1"/>
  <c r="AB22" i="1"/>
  <c r="AA22" i="1"/>
  <c r="AH23" i="2"/>
  <c r="AH22" i="2"/>
  <c r="AH23" i="1"/>
  <c r="AH22" i="1"/>
  <c r="AG23" i="7"/>
  <c r="AE23" i="7"/>
  <c r="AD23" i="7"/>
  <c r="AC23" i="7"/>
  <c r="AB23" i="7"/>
  <c r="AA23" i="7"/>
  <c r="AG22" i="7"/>
  <c r="AG23" i="6"/>
  <c r="AE23" i="6"/>
  <c r="AD23" i="6"/>
  <c r="AC23" i="6"/>
  <c r="AB23" i="6"/>
  <c r="AA23" i="6"/>
  <c r="AG22" i="6"/>
  <c r="AG23" i="5"/>
  <c r="AE23" i="5"/>
  <c r="AD23" i="5"/>
  <c r="AC23" i="5"/>
  <c r="AB23" i="5"/>
  <c r="AA23" i="5"/>
  <c r="AG22" i="5"/>
  <c r="AG23" i="4"/>
  <c r="AE23" i="4"/>
  <c r="AD23" i="4"/>
  <c r="AC23" i="4"/>
  <c r="AB23" i="4"/>
  <c r="AA23" i="4"/>
  <c r="AG22" i="4"/>
  <c r="AG23" i="3"/>
  <c r="AE23" i="3"/>
  <c r="AD23" i="3"/>
  <c r="AC23" i="3"/>
  <c r="AB23" i="3"/>
  <c r="AA23" i="3"/>
  <c r="AG22" i="3"/>
  <c r="AG23" i="2"/>
  <c r="AE23" i="2"/>
  <c r="AD23" i="2"/>
  <c r="AC23" i="2"/>
  <c r="AB23" i="2"/>
  <c r="AA23" i="2"/>
  <c r="AG22" i="2"/>
  <c r="AG23" i="1"/>
  <c r="AG22" i="1"/>
  <c r="AE23" i="1"/>
  <c r="AD23" i="1"/>
  <c r="AC23" i="1"/>
  <c r="AB23" i="1"/>
  <c r="AA23" i="1"/>
  <c r="T16" i="2"/>
  <c r="V16" i="2" s="1"/>
  <c r="T26" i="7"/>
  <c r="V26" i="7" s="1"/>
  <c r="T25" i="7"/>
  <c r="V25" i="7" s="1"/>
  <c r="T24" i="7"/>
  <c r="V24" i="7" s="1"/>
  <c r="T23" i="7"/>
  <c r="V23" i="7" s="1"/>
  <c r="T22" i="7"/>
  <c r="V22" i="7" s="1"/>
  <c r="T21" i="7"/>
  <c r="V21" i="7" s="1"/>
  <c r="T20" i="7"/>
  <c r="V20" i="7" s="1"/>
  <c r="T19" i="7"/>
  <c r="V19" i="7" s="1"/>
  <c r="T18" i="7"/>
  <c r="V18" i="7" s="1"/>
  <c r="T17" i="7"/>
  <c r="V17" i="7" s="1"/>
  <c r="T16" i="7"/>
  <c r="V16" i="7" s="1"/>
  <c r="T15" i="7"/>
  <c r="V15" i="7" s="1"/>
  <c r="T14" i="7"/>
  <c r="V14" i="7" s="1"/>
  <c r="T13" i="7"/>
  <c r="V13" i="7" s="1"/>
  <c r="T12" i="7"/>
  <c r="V12" i="7" s="1"/>
  <c r="T11" i="7"/>
  <c r="V11" i="7" s="1"/>
  <c r="T10" i="7"/>
  <c r="V10" i="7" s="1"/>
  <c r="T9" i="7"/>
  <c r="V9" i="7" s="1"/>
  <c r="T8" i="7"/>
  <c r="V8" i="7" s="1"/>
  <c r="T7" i="7"/>
  <c r="V7" i="7" s="1"/>
  <c r="T26" i="6"/>
  <c r="V26" i="6" s="1"/>
  <c r="T25" i="6"/>
  <c r="V25" i="6" s="1"/>
  <c r="T24" i="6"/>
  <c r="V24" i="6" s="1"/>
  <c r="T23" i="6"/>
  <c r="V23" i="6" s="1"/>
  <c r="T22" i="6"/>
  <c r="V22" i="6" s="1"/>
  <c r="T21" i="6"/>
  <c r="V21" i="6" s="1"/>
  <c r="T20" i="6"/>
  <c r="V20" i="6" s="1"/>
  <c r="T19" i="6"/>
  <c r="V19" i="6" s="1"/>
  <c r="T17" i="6"/>
  <c r="V17" i="6" s="1"/>
  <c r="T16" i="6"/>
  <c r="V16" i="6" s="1"/>
  <c r="T15" i="6"/>
  <c r="V15" i="6" s="1"/>
  <c r="T14" i="6"/>
  <c r="V14" i="6" s="1"/>
  <c r="T13" i="6"/>
  <c r="V13" i="6" s="1"/>
  <c r="T12" i="6"/>
  <c r="V12" i="6" s="1"/>
  <c r="T11" i="6"/>
  <c r="V11" i="6" s="1"/>
  <c r="T10" i="6"/>
  <c r="V10" i="6" s="1"/>
  <c r="T9" i="6"/>
  <c r="V9" i="6" s="1"/>
  <c r="T8" i="6"/>
  <c r="V8" i="6" s="1"/>
  <c r="T7" i="6"/>
  <c r="V7" i="6" s="1"/>
  <c r="T26" i="5"/>
  <c r="V26" i="5" s="1"/>
  <c r="T25" i="5"/>
  <c r="V25" i="5" s="1"/>
  <c r="T24" i="5"/>
  <c r="V24" i="5" s="1"/>
  <c r="T23" i="5"/>
  <c r="V23" i="5" s="1"/>
  <c r="T22" i="5"/>
  <c r="V22" i="5" s="1"/>
  <c r="T21" i="5"/>
  <c r="V21" i="5" s="1"/>
  <c r="T20" i="5"/>
  <c r="V20" i="5" s="1"/>
  <c r="T19" i="5"/>
  <c r="V19" i="5" s="1"/>
  <c r="T17" i="5"/>
  <c r="V17" i="5" s="1"/>
  <c r="T16" i="5"/>
  <c r="V16" i="5" s="1"/>
  <c r="T15" i="5"/>
  <c r="V15" i="5" s="1"/>
  <c r="T14" i="5"/>
  <c r="V14" i="5" s="1"/>
  <c r="T13" i="5"/>
  <c r="V13" i="5" s="1"/>
  <c r="T12" i="5"/>
  <c r="V12" i="5" s="1"/>
  <c r="T11" i="5"/>
  <c r="V11" i="5" s="1"/>
  <c r="T10" i="5"/>
  <c r="V10" i="5" s="1"/>
  <c r="T9" i="5"/>
  <c r="V9" i="5" s="1"/>
  <c r="T8" i="5"/>
  <c r="V8" i="5" s="1"/>
  <c r="T7" i="5"/>
  <c r="V7" i="5" s="1"/>
  <c r="T26" i="4"/>
  <c r="V26" i="4" s="1"/>
  <c r="T25" i="4"/>
  <c r="V25" i="4" s="1"/>
  <c r="T24" i="4"/>
  <c r="V24" i="4" s="1"/>
  <c r="T23" i="4"/>
  <c r="V23" i="4" s="1"/>
  <c r="T22" i="4"/>
  <c r="V22" i="4" s="1"/>
  <c r="T21" i="4"/>
  <c r="V21" i="4" s="1"/>
  <c r="T20" i="4"/>
  <c r="V20" i="4" s="1"/>
  <c r="T19" i="4"/>
  <c r="V19" i="4" s="1"/>
  <c r="T17" i="4"/>
  <c r="V17" i="4" s="1"/>
  <c r="T16" i="4"/>
  <c r="V16" i="4" s="1"/>
  <c r="T15" i="4"/>
  <c r="V15" i="4" s="1"/>
  <c r="T14" i="4"/>
  <c r="V14" i="4" s="1"/>
  <c r="T13" i="4"/>
  <c r="V13" i="4" s="1"/>
  <c r="T12" i="4"/>
  <c r="V12" i="4" s="1"/>
  <c r="T11" i="4"/>
  <c r="V11" i="4" s="1"/>
  <c r="T10" i="4"/>
  <c r="V10" i="4" s="1"/>
  <c r="T9" i="4"/>
  <c r="V9" i="4" s="1"/>
  <c r="T8" i="4"/>
  <c r="V8" i="4" s="1"/>
  <c r="T7" i="4"/>
  <c r="V7" i="4" s="1"/>
  <c r="T26" i="3"/>
  <c r="V26" i="3" s="1"/>
  <c r="T25" i="3"/>
  <c r="V25" i="3" s="1"/>
  <c r="T24" i="3"/>
  <c r="V24" i="3" s="1"/>
  <c r="T23" i="3"/>
  <c r="V23" i="3" s="1"/>
  <c r="T22" i="3"/>
  <c r="V22" i="3" s="1"/>
  <c r="T21" i="3"/>
  <c r="V21" i="3" s="1"/>
  <c r="T20" i="3"/>
  <c r="V20" i="3" s="1"/>
  <c r="T19" i="3"/>
  <c r="V19" i="3" s="1"/>
  <c r="T17" i="3"/>
  <c r="V17" i="3" s="1"/>
  <c r="T16" i="3"/>
  <c r="V16" i="3" s="1"/>
  <c r="T15" i="3"/>
  <c r="V15" i="3" s="1"/>
  <c r="T14" i="3"/>
  <c r="V14" i="3" s="1"/>
  <c r="T13" i="3"/>
  <c r="V13" i="3" s="1"/>
  <c r="T12" i="3"/>
  <c r="V12" i="3" s="1"/>
  <c r="T11" i="3"/>
  <c r="V11" i="3" s="1"/>
  <c r="T10" i="3"/>
  <c r="V10" i="3" s="1"/>
  <c r="T9" i="3"/>
  <c r="V9" i="3" s="1"/>
  <c r="T8" i="3"/>
  <c r="V8" i="3" s="1"/>
  <c r="T7" i="3"/>
  <c r="V7" i="3" s="1"/>
  <c r="T26" i="2"/>
  <c r="V26" i="2" s="1"/>
  <c r="T25" i="2"/>
  <c r="V25" i="2" s="1"/>
  <c r="T24" i="2"/>
  <c r="V24" i="2" s="1"/>
  <c r="T23" i="2"/>
  <c r="V23" i="2" s="1"/>
  <c r="T22" i="2"/>
  <c r="V22" i="2" s="1"/>
  <c r="T21" i="2"/>
  <c r="V21" i="2" s="1"/>
  <c r="T20" i="2"/>
  <c r="V20" i="2" s="1"/>
  <c r="T19" i="2"/>
  <c r="V19" i="2" s="1"/>
  <c r="T17" i="2"/>
  <c r="V17" i="2" s="1"/>
  <c r="T15" i="2"/>
  <c r="V15" i="2" s="1"/>
  <c r="T14" i="2"/>
  <c r="V14" i="2" s="1"/>
  <c r="T13" i="2"/>
  <c r="V13" i="2" s="1"/>
  <c r="T12" i="2"/>
  <c r="V12" i="2" s="1"/>
  <c r="T11" i="2"/>
  <c r="V11" i="2" s="1"/>
  <c r="T10" i="2"/>
  <c r="V10" i="2" s="1"/>
  <c r="T9" i="2"/>
  <c r="V9" i="2" s="1"/>
  <c r="T8" i="2"/>
  <c r="V8" i="2" s="1"/>
  <c r="T7" i="2"/>
  <c r="V7" i="2" s="1"/>
  <c r="T26" i="1"/>
  <c r="V26" i="1" s="1"/>
  <c r="T25" i="1"/>
  <c r="V25" i="1" s="1"/>
  <c r="T24" i="1"/>
  <c r="V24" i="1" s="1"/>
  <c r="T23" i="1"/>
  <c r="V23" i="1" s="1"/>
  <c r="T22" i="1"/>
  <c r="V22" i="1" s="1"/>
  <c r="T21" i="1"/>
  <c r="V21" i="1" s="1"/>
  <c r="T20" i="1"/>
  <c r="V20" i="1" s="1"/>
  <c r="T19" i="1"/>
  <c r="V19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V10" i="1" s="1"/>
  <c r="T9" i="1"/>
  <c r="V9" i="1" s="1"/>
  <c r="T8" i="1"/>
  <c r="V8" i="1" s="1"/>
  <c r="U26" i="7"/>
  <c r="W26" i="7" s="1"/>
  <c r="U25" i="7"/>
  <c r="W25" i="7" s="1"/>
  <c r="U24" i="7"/>
  <c r="W24" i="7" s="1"/>
  <c r="U23" i="7"/>
  <c r="W23" i="7" s="1"/>
  <c r="U22" i="7"/>
  <c r="W22" i="7" s="1"/>
  <c r="U21" i="7"/>
  <c r="W21" i="7" s="1"/>
  <c r="U20" i="7"/>
  <c r="W20" i="7" s="1"/>
  <c r="U19" i="7"/>
  <c r="W19" i="7" s="1"/>
  <c r="U18" i="7"/>
  <c r="W18" i="7" s="1"/>
  <c r="U17" i="7"/>
  <c r="W17" i="7" s="1"/>
  <c r="U16" i="7"/>
  <c r="W16" i="7" s="1"/>
  <c r="U15" i="7"/>
  <c r="W15" i="7" s="1"/>
  <c r="U14" i="7"/>
  <c r="W14" i="7" s="1"/>
  <c r="U13" i="7"/>
  <c r="W13" i="7" s="1"/>
  <c r="U12" i="7"/>
  <c r="W12" i="7" s="1"/>
  <c r="U11" i="7"/>
  <c r="W11" i="7" s="1"/>
  <c r="U10" i="7"/>
  <c r="W10" i="7" s="1"/>
  <c r="U9" i="7"/>
  <c r="W9" i="7" s="1"/>
  <c r="U8" i="7"/>
  <c r="W8" i="7" s="1"/>
  <c r="U7" i="7"/>
  <c r="W7" i="7" s="1"/>
  <c r="U26" i="6"/>
  <c r="W26" i="6" s="1"/>
  <c r="U25" i="6"/>
  <c r="W25" i="6" s="1"/>
  <c r="U24" i="6"/>
  <c r="W24" i="6" s="1"/>
  <c r="U23" i="6"/>
  <c r="W23" i="6" s="1"/>
  <c r="U22" i="6"/>
  <c r="W22" i="6" s="1"/>
  <c r="U21" i="6"/>
  <c r="W21" i="6" s="1"/>
  <c r="U20" i="6"/>
  <c r="W20" i="6" s="1"/>
  <c r="U19" i="6"/>
  <c r="W19" i="6" s="1"/>
  <c r="U17" i="6"/>
  <c r="W17" i="6" s="1"/>
  <c r="U16" i="6"/>
  <c r="W16" i="6" s="1"/>
  <c r="U15" i="6"/>
  <c r="W15" i="6" s="1"/>
  <c r="U14" i="6"/>
  <c r="W14" i="6" s="1"/>
  <c r="U13" i="6"/>
  <c r="W13" i="6" s="1"/>
  <c r="U12" i="6"/>
  <c r="W12" i="6" s="1"/>
  <c r="U11" i="6"/>
  <c r="W11" i="6" s="1"/>
  <c r="U10" i="6"/>
  <c r="W10" i="6" s="1"/>
  <c r="U9" i="6"/>
  <c r="W9" i="6" s="1"/>
  <c r="U8" i="6"/>
  <c r="W8" i="6" s="1"/>
  <c r="U7" i="6"/>
  <c r="W7" i="6" s="1"/>
  <c r="U26" i="5"/>
  <c r="W26" i="5" s="1"/>
  <c r="U25" i="5"/>
  <c r="W25" i="5" s="1"/>
  <c r="U24" i="5"/>
  <c r="W24" i="5" s="1"/>
  <c r="U23" i="5"/>
  <c r="W23" i="5" s="1"/>
  <c r="U22" i="5"/>
  <c r="W22" i="5" s="1"/>
  <c r="U21" i="5"/>
  <c r="W21" i="5" s="1"/>
  <c r="U20" i="5"/>
  <c r="W20" i="5" s="1"/>
  <c r="U19" i="5"/>
  <c r="W19" i="5" s="1"/>
  <c r="U17" i="5"/>
  <c r="W17" i="5" s="1"/>
  <c r="U16" i="5"/>
  <c r="W16" i="5" s="1"/>
  <c r="U15" i="5"/>
  <c r="W15" i="5" s="1"/>
  <c r="U14" i="5"/>
  <c r="W14" i="5" s="1"/>
  <c r="U13" i="5"/>
  <c r="W13" i="5" s="1"/>
  <c r="U12" i="5"/>
  <c r="W12" i="5" s="1"/>
  <c r="U11" i="5"/>
  <c r="W11" i="5" s="1"/>
  <c r="U10" i="5"/>
  <c r="W10" i="5" s="1"/>
  <c r="U9" i="5"/>
  <c r="W9" i="5" s="1"/>
  <c r="U8" i="5"/>
  <c r="W8" i="5" s="1"/>
  <c r="U7" i="5"/>
  <c r="W7" i="5" s="1"/>
  <c r="U26" i="4"/>
  <c r="W26" i="4" s="1"/>
  <c r="U25" i="4"/>
  <c r="W25" i="4" s="1"/>
  <c r="U24" i="4"/>
  <c r="W24" i="4" s="1"/>
  <c r="U23" i="4"/>
  <c r="W23" i="4" s="1"/>
  <c r="U22" i="4"/>
  <c r="W22" i="4" s="1"/>
  <c r="U21" i="4"/>
  <c r="W21" i="4" s="1"/>
  <c r="U20" i="4"/>
  <c r="W20" i="4" s="1"/>
  <c r="U19" i="4"/>
  <c r="W19" i="4" s="1"/>
  <c r="U17" i="4"/>
  <c r="W17" i="4" s="1"/>
  <c r="U16" i="4"/>
  <c r="W16" i="4" s="1"/>
  <c r="U15" i="4"/>
  <c r="W15" i="4" s="1"/>
  <c r="U14" i="4"/>
  <c r="W14" i="4" s="1"/>
  <c r="U13" i="4"/>
  <c r="W13" i="4" s="1"/>
  <c r="U12" i="4"/>
  <c r="W12" i="4" s="1"/>
  <c r="U11" i="4"/>
  <c r="W11" i="4" s="1"/>
  <c r="U10" i="4"/>
  <c r="W10" i="4" s="1"/>
  <c r="U9" i="4"/>
  <c r="W9" i="4" s="1"/>
  <c r="U8" i="4"/>
  <c r="W8" i="4" s="1"/>
  <c r="U7" i="4"/>
  <c r="W7" i="4" s="1"/>
  <c r="U26" i="3"/>
  <c r="W26" i="3" s="1"/>
  <c r="U25" i="3"/>
  <c r="W25" i="3" s="1"/>
  <c r="U24" i="3"/>
  <c r="W24" i="3" s="1"/>
  <c r="U23" i="3"/>
  <c r="W23" i="3" s="1"/>
  <c r="U22" i="3"/>
  <c r="W22" i="3" s="1"/>
  <c r="U21" i="3"/>
  <c r="W21" i="3" s="1"/>
  <c r="U20" i="3"/>
  <c r="W20" i="3" s="1"/>
  <c r="U19" i="3"/>
  <c r="W19" i="3" s="1"/>
  <c r="U17" i="3"/>
  <c r="W17" i="3" s="1"/>
  <c r="U16" i="3"/>
  <c r="W16" i="3" s="1"/>
  <c r="U15" i="3"/>
  <c r="W15" i="3" s="1"/>
  <c r="U14" i="3"/>
  <c r="W14" i="3" s="1"/>
  <c r="U13" i="3"/>
  <c r="W13" i="3" s="1"/>
  <c r="U12" i="3"/>
  <c r="W12" i="3" s="1"/>
  <c r="U11" i="3"/>
  <c r="W11" i="3" s="1"/>
  <c r="U10" i="3"/>
  <c r="W10" i="3" s="1"/>
  <c r="U9" i="3"/>
  <c r="W9" i="3" s="1"/>
  <c r="U8" i="3"/>
  <c r="W8" i="3" s="1"/>
  <c r="U7" i="3"/>
  <c r="W7" i="3" s="1"/>
  <c r="U26" i="2"/>
  <c r="W26" i="2" s="1"/>
  <c r="U25" i="2"/>
  <c r="W25" i="2" s="1"/>
  <c r="U24" i="2"/>
  <c r="W24" i="2" s="1"/>
  <c r="U23" i="2"/>
  <c r="W23" i="2" s="1"/>
  <c r="U22" i="2"/>
  <c r="W22" i="2" s="1"/>
  <c r="U21" i="2"/>
  <c r="W21" i="2" s="1"/>
  <c r="U20" i="2"/>
  <c r="W20" i="2" s="1"/>
  <c r="U19" i="2"/>
  <c r="W19" i="2" s="1"/>
  <c r="U17" i="2"/>
  <c r="W17" i="2" s="1"/>
  <c r="U16" i="2"/>
  <c r="W16" i="2" s="1"/>
  <c r="U15" i="2"/>
  <c r="W15" i="2" s="1"/>
  <c r="U14" i="2"/>
  <c r="W14" i="2" s="1"/>
  <c r="U13" i="2"/>
  <c r="W13" i="2" s="1"/>
  <c r="U12" i="2"/>
  <c r="W12" i="2" s="1"/>
  <c r="U11" i="2"/>
  <c r="W11" i="2" s="1"/>
  <c r="U10" i="2"/>
  <c r="W10" i="2" s="1"/>
  <c r="U9" i="2"/>
  <c r="W9" i="2" s="1"/>
  <c r="U8" i="2"/>
  <c r="W8" i="2" s="1"/>
  <c r="U7" i="2"/>
  <c r="W7" i="2" s="1"/>
  <c r="U26" i="1"/>
  <c r="W26" i="1" s="1"/>
  <c r="U25" i="1"/>
  <c r="W25" i="1" s="1"/>
  <c r="U24" i="1"/>
  <c r="W24" i="1" s="1"/>
  <c r="U23" i="1"/>
  <c r="W23" i="1" s="1"/>
  <c r="U22" i="1"/>
  <c r="W22" i="1" s="1"/>
  <c r="U21" i="1"/>
  <c r="W21" i="1" s="1"/>
  <c r="U20" i="1"/>
  <c r="W20" i="1" s="1"/>
  <c r="U19" i="1"/>
  <c r="W19" i="1" s="1"/>
  <c r="U17" i="1"/>
  <c r="W17" i="1" s="1"/>
  <c r="U16" i="1"/>
  <c r="W16" i="1" s="1"/>
  <c r="U15" i="1"/>
  <c r="W15" i="1" s="1"/>
  <c r="U14" i="1"/>
  <c r="W14" i="1" s="1"/>
  <c r="U13" i="1"/>
  <c r="W13" i="1" s="1"/>
  <c r="U12" i="1"/>
  <c r="W12" i="1" s="1"/>
  <c r="U11" i="1"/>
  <c r="W11" i="1" s="1"/>
  <c r="U10" i="1"/>
  <c r="W10" i="1" s="1"/>
  <c r="W9" i="1"/>
  <c r="U8" i="1"/>
  <c r="W8" i="1" s="1"/>
  <c r="X17" i="4" l="1"/>
  <c r="X17" i="3"/>
  <c r="X17" i="1"/>
  <c r="X17" i="7"/>
  <c r="X17" i="6"/>
  <c r="X16" i="6"/>
  <c r="X17" i="5"/>
  <c r="X17" i="2"/>
  <c r="X23" i="7"/>
  <c r="X9" i="7"/>
  <c r="X20" i="6"/>
  <c r="X15" i="6"/>
  <c r="X14" i="6"/>
  <c r="X13" i="6"/>
  <c r="X12" i="6"/>
  <c r="X26" i="6"/>
  <c r="X25" i="6"/>
  <c r="X24" i="6"/>
  <c r="X22" i="6"/>
  <c r="X11" i="6"/>
  <c r="X10" i="6"/>
  <c r="X9" i="6"/>
  <c r="X8" i="6"/>
  <c r="X7" i="6"/>
  <c r="X15" i="5"/>
  <c r="X14" i="5"/>
  <c r="X13" i="5"/>
  <c r="X12" i="5"/>
  <c r="X11" i="5"/>
  <c r="X10" i="5"/>
  <c r="X9" i="5"/>
  <c r="X13" i="4"/>
  <c r="X26" i="4"/>
  <c r="X25" i="4"/>
  <c r="X24" i="4"/>
  <c r="X23" i="4"/>
  <c r="X22" i="4"/>
  <c r="X21" i="4"/>
  <c r="X20" i="4"/>
  <c r="X19" i="4"/>
  <c r="X16" i="4"/>
  <c r="X15" i="4"/>
  <c r="X14" i="4"/>
  <c r="X12" i="4"/>
  <c r="X11" i="4"/>
  <c r="X10" i="4"/>
  <c r="X9" i="4"/>
  <c r="X8" i="4"/>
  <c r="X7" i="4"/>
  <c r="X26" i="3"/>
  <c r="X24" i="3"/>
  <c r="X22" i="3"/>
  <c r="X20" i="3"/>
  <c r="X16" i="3"/>
  <c r="X15" i="3"/>
  <c r="X14" i="3"/>
  <c r="X13" i="3"/>
  <c r="X12" i="3"/>
  <c r="X11" i="3"/>
  <c r="X10" i="3"/>
  <c r="X9" i="3"/>
  <c r="X8" i="3"/>
  <c r="X7" i="3"/>
  <c r="X26" i="2"/>
  <c r="X24" i="2"/>
  <c r="X22" i="2"/>
  <c r="X20" i="2"/>
  <c r="X14" i="2"/>
  <c r="X12" i="2"/>
  <c r="X10" i="2"/>
  <c r="X8" i="2"/>
  <c r="X24" i="7"/>
  <c r="X22" i="7"/>
  <c r="X15" i="7"/>
  <c r="X11" i="7"/>
  <c r="X26" i="7"/>
  <c r="X25" i="7"/>
  <c r="X21" i="7"/>
  <c r="X20" i="7"/>
  <c r="X19" i="7"/>
  <c r="X16" i="7"/>
  <c r="X14" i="7"/>
  <c r="X13" i="7"/>
  <c r="X12" i="7"/>
  <c r="X10" i="7"/>
  <c r="X8" i="7"/>
  <c r="X7" i="7"/>
  <c r="X23" i="6"/>
  <c r="X21" i="6"/>
  <c r="X19" i="6"/>
  <c r="X19" i="5"/>
  <c r="X21" i="5"/>
  <c r="X23" i="5"/>
  <c r="X25" i="5"/>
  <c r="X7" i="5"/>
  <c r="X20" i="5"/>
  <c r="X22" i="5"/>
  <c r="X24" i="5"/>
  <c r="X26" i="5"/>
  <c r="X16" i="5"/>
  <c r="X8" i="5"/>
  <c r="X19" i="3"/>
  <c r="X21" i="3"/>
  <c r="X23" i="3"/>
  <c r="X25" i="3"/>
  <c r="X7" i="2"/>
  <c r="X9" i="2"/>
  <c r="X11" i="2"/>
  <c r="X13" i="2"/>
  <c r="X16" i="2"/>
  <c r="X15" i="2"/>
  <c r="X26" i="1"/>
  <c r="X25" i="1"/>
  <c r="X24" i="1"/>
  <c r="X23" i="1"/>
  <c r="X22" i="1"/>
  <c r="X21" i="1"/>
  <c r="X20" i="1"/>
  <c r="X19" i="1"/>
  <c r="X16" i="1"/>
  <c r="X15" i="1"/>
  <c r="X14" i="1"/>
  <c r="X13" i="1"/>
  <c r="X12" i="1"/>
  <c r="X11" i="1"/>
  <c r="X10" i="1"/>
  <c r="X9" i="1"/>
  <c r="X19" i="2"/>
  <c r="X21" i="2"/>
  <c r="X23" i="2"/>
  <c r="X25" i="2"/>
</calcChain>
</file>

<file path=xl/sharedStrings.xml><?xml version="1.0" encoding="utf-8"?>
<sst xmlns="http://schemas.openxmlformats.org/spreadsheetml/2006/main" count="650" uniqueCount="112">
  <si>
    <t>prova</t>
  </si>
  <si>
    <t>Vinho A</t>
  </si>
  <si>
    <t>Soma</t>
  </si>
  <si>
    <t>floral</t>
  </si>
  <si>
    <t>mineral</t>
  </si>
  <si>
    <t>amostras: 1 - 8 - 15</t>
  </si>
  <si>
    <t>Vinho B</t>
  </si>
  <si>
    <t>citrus fruit</t>
  </si>
  <si>
    <t>tree fruit</t>
  </si>
  <si>
    <t>tropical fruit</t>
  </si>
  <si>
    <t>fresh vegetal</t>
  </si>
  <si>
    <t>spicy</t>
  </si>
  <si>
    <t>sweetness</t>
  </si>
  <si>
    <t>acidity</t>
  </si>
  <si>
    <t>heat</t>
  </si>
  <si>
    <t>biterness</t>
  </si>
  <si>
    <t>adstringency</t>
  </si>
  <si>
    <t>balance</t>
  </si>
  <si>
    <t>structure</t>
  </si>
  <si>
    <t>persistence</t>
  </si>
  <si>
    <t>Gustative assessement</t>
  </si>
  <si>
    <t>Olfactory assessement</t>
  </si>
  <si>
    <t>honey</t>
  </si>
  <si>
    <t>Vinho C</t>
  </si>
  <si>
    <t>amostras: 3 - 10 - 17</t>
  </si>
  <si>
    <t>amostras: 2- 9 - 16</t>
  </si>
  <si>
    <t>Vinho D</t>
  </si>
  <si>
    <t>amostras: 4 - 11 - 18</t>
  </si>
  <si>
    <t>Vinho E</t>
  </si>
  <si>
    <t>amostras: 5 - 12 - 19</t>
  </si>
  <si>
    <t>Vinho F</t>
  </si>
  <si>
    <t>amostras: 6 - 13 - 20</t>
  </si>
  <si>
    <t>Vinho G</t>
  </si>
  <si>
    <t>amostras: 7 - 14 - 21</t>
  </si>
  <si>
    <t>A</t>
  </si>
  <si>
    <t>B</t>
  </si>
  <si>
    <t>C</t>
  </si>
  <si>
    <t>D</t>
  </si>
  <si>
    <t>E</t>
  </si>
  <si>
    <t>F</t>
  </si>
  <si>
    <t>G</t>
  </si>
  <si>
    <t>dried vegetal</t>
  </si>
  <si>
    <t>dried fruit</t>
  </si>
  <si>
    <t>I/%</t>
  </si>
  <si>
    <t>F/%</t>
  </si>
  <si>
    <t>nº</t>
  </si>
  <si>
    <t>citações</t>
  </si>
  <si>
    <t>GM/%</t>
  </si>
  <si>
    <t>classifi</t>
  </si>
  <si>
    <t>Norma ISO 11035</t>
  </si>
  <si>
    <t>.</t>
  </si>
  <si>
    <t>Norm ISO 11035</t>
  </si>
  <si>
    <t>oxidized</t>
  </si>
  <si>
    <t>prova nº</t>
  </si>
  <si>
    <t>evolução</t>
  </si>
  <si>
    <t>Média</t>
  </si>
  <si>
    <t>Mediana</t>
  </si>
  <si>
    <t>limpidez</t>
  </si>
  <si>
    <t>cor</t>
  </si>
  <si>
    <t>Qualidade</t>
  </si>
  <si>
    <t>intensidade</t>
  </si>
  <si>
    <t>límpido</t>
  </si>
  <si>
    <t>citrino</t>
  </si>
  <si>
    <t>defeitos</t>
  </si>
  <si>
    <t>Nota</t>
  </si>
  <si>
    <t>--</t>
  </si>
  <si>
    <t>limpidez:</t>
  </si>
  <si>
    <t>Cor:</t>
  </si>
  <si>
    <t>0- cristalino</t>
  </si>
  <si>
    <t>1-límpido</t>
  </si>
  <si>
    <t>2- lig. Opalino</t>
  </si>
  <si>
    <t>0- citrino</t>
  </si>
  <si>
    <t>1-palha</t>
  </si>
  <si>
    <t>2- dourado</t>
  </si>
  <si>
    <t>evolução:</t>
  </si>
  <si>
    <t>1-jovem</t>
  </si>
  <si>
    <t>2- lig. Evoluído</t>
  </si>
  <si>
    <t>3- evoluído</t>
  </si>
  <si>
    <t>da cor</t>
  </si>
  <si>
    <t>palha</t>
  </si>
  <si>
    <t>choco-3, oxidado-3</t>
  </si>
  <si>
    <t>choco-2</t>
  </si>
  <si>
    <t>choco-1, oxidado-1</t>
  </si>
  <si>
    <t>reduzido-2, mercaptanos-2, oxidado-2</t>
  </si>
  <si>
    <t>reduzido-3, oxidado-4</t>
  </si>
  <si>
    <t>oxidado-3</t>
  </si>
  <si>
    <t>oxidado-4</t>
  </si>
  <si>
    <t>reduzido-1, oxidado-3</t>
  </si>
  <si>
    <t>reduzido-1, oxidado-2, verdoso-1</t>
  </si>
  <si>
    <t>oxidado-2</t>
  </si>
  <si>
    <t>oxidado-1, bafio-2, verdoso-3</t>
  </si>
  <si>
    <t>reduzido-2, oxidado-2, choco-2</t>
  </si>
  <si>
    <t>oxidado-2, choco-2</t>
  </si>
  <si>
    <t>reduzido-1, oxidado-2</t>
  </si>
  <si>
    <t>reduzido-1</t>
  </si>
  <si>
    <t>reduzido-1, verdoso-2</t>
  </si>
  <si>
    <t>oxidado-1, verdoso-2</t>
  </si>
  <si>
    <t>oxidado-1</t>
  </si>
  <si>
    <t>Somatório</t>
  </si>
  <si>
    <t>evolução: númeração mais baixa, signiifca mais jovem (máximo 7.0 ou 126)</t>
  </si>
  <si>
    <t>±</t>
  </si>
  <si>
    <t>I/% =</t>
  </si>
  <si>
    <t>Provador 1</t>
  </si>
  <si>
    <t>Provador 2</t>
  </si>
  <si>
    <t>Provador 3</t>
  </si>
  <si>
    <t>Provador 4</t>
  </si>
  <si>
    <t>Provador 5</t>
  </si>
  <si>
    <t>Provador 6</t>
  </si>
  <si>
    <r>
      <t>n.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</si>
  <si>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prova n.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</si>
  <si>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/%</t>
    </r>
  </si>
  <si>
    <r>
      <rPr>
        <b/>
        <i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/%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</si>
</sst>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/>
    <xf numFmtId="0" fontId="3" fillId="3" borderId="0" xfId="0" applyFont="1" applyFill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8" xfId="0" applyBorder="1"/>
    <xf numFmtId="0" fontId="1" fillId="0" borderId="13" xfId="0" applyFon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7" xfId="0" applyFont="1" applyBorder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5" borderId="1" xfId="0" applyFont="1" applyFill="1" applyBorder="1"/>
    <xf numFmtId="0" fontId="1" fillId="2" borderId="7" xfId="0" applyFont="1" applyFill="1" applyBorder="1" applyAlignment="1">
      <alignment horizontal="center" vertical="center"/>
    </xf>
    <xf numFmtId="1" fontId="0" fillId="0" borderId="0" xfId="0" applyNumberFormat="1"/>
    <xf numFmtId="0" fontId="1" fillId="2" borderId="13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" fontId="2" fillId="6" borderId="8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0" xfId="0" quotePrefix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0" fontId="9" fillId="7" borderId="0" xfId="0" applyFont="1" applyFill="1" applyAlignment="1">
      <alignment horizontal="left"/>
    </xf>
    <xf numFmtId="164" fontId="9" fillId="7" borderId="0" xfId="0" applyNumberFormat="1" applyFont="1" applyFill="1" applyAlignment="1">
      <alignment horizontal="center"/>
    </xf>
    <xf numFmtId="0" fontId="8" fillId="7" borderId="0" xfId="0" applyFont="1" applyFill="1"/>
    <xf numFmtId="0" fontId="8" fillId="0" borderId="6" xfId="0" quotePrefix="1" applyFont="1" applyBorder="1" applyAlignment="1">
      <alignment horizontal="center"/>
    </xf>
    <xf numFmtId="1" fontId="9" fillId="7" borderId="0" xfId="0" applyNumberFormat="1" applyFont="1" applyFill="1" applyAlignment="1">
      <alignment horizontal="center"/>
    </xf>
    <xf numFmtId="0" fontId="1" fillId="8" borderId="1" xfId="0" applyFont="1" applyFill="1" applyBorder="1"/>
    <xf numFmtId="1" fontId="1" fillId="8" borderId="0" xfId="0" applyNumberFormat="1" applyFont="1" applyFill="1" applyAlignment="1">
      <alignment horizontal="center"/>
    </xf>
    <xf numFmtId="0" fontId="0" fillId="8" borderId="1" xfId="0" applyFill="1" applyBorder="1"/>
    <xf numFmtId="1" fontId="0" fillId="8" borderId="0" xfId="0" applyNumberFormat="1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9" fillId="7" borderId="0" xfId="0" applyNumberFormat="1" applyFont="1" applyFill="1" applyAlignment="1">
      <alignment horizontal="center"/>
    </xf>
    <xf numFmtId="2" fontId="11" fillId="0" borderId="0" xfId="0" applyNumberFormat="1" applyFont="1"/>
    <xf numFmtId="2" fontId="0" fillId="0" borderId="0" xfId="0" applyNumberFormat="1" applyAlignment="1">
      <alignment horizontal="left"/>
    </xf>
    <xf numFmtId="1" fontId="1" fillId="7" borderId="0" xfId="0" applyNumberFormat="1" applyFont="1" applyFill="1" applyAlignment="1">
      <alignment horizontal="center"/>
    </xf>
    <xf numFmtId="0" fontId="3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6" xfId="0" applyBorder="1"/>
    <xf numFmtId="1" fontId="2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/>
    <xf numFmtId="0" fontId="0" fillId="0" borderId="0" xfId="0"/>
    <xf numFmtId="0" fontId="5" fillId="2" borderId="9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2" borderId="0" xfId="0" applyFont="1" applyFill="1"/>
    <xf numFmtId="0" fontId="8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'Vinho A'!$A$7:$A$15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'Vinho A'!$X$7:$X$15</c:f>
              <c:numCache>
                <c:formatCode>0</c:formatCode>
                <c:ptCount val="9"/>
                <c:pt idx="0">
                  <c:v>45.677343980209919</c:v>
                </c:pt>
                <c:pt idx="1">
                  <c:v>37.515428924742508</c:v>
                </c:pt>
                <c:pt idx="2">
                  <c:v>20.184335693983275</c:v>
                </c:pt>
                <c:pt idx="3">
                  <c:v>16.666666666666668</c:v>
                </c:pt>
                <c:pt idx="4">
                  <c:v>12.909944487358056</c:v>
                </c:pt>
                <c:pt idx="5">
                  <c:v>12.171612389003689</c:v>
                </c:pt>
                <c:pt idx="6">
                  <c:v>21.801574300387315</c:v>
                </c:pt>
                <c:pt idx="7">
                  <c:v>0</c:v>
                </c:pt>
                <c:pt idx="8">
                  <c:v>17.568209223157663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1-400D-84BE-6E673139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92296"/>
        <c:axId val="349195040"/>
      </c:radarChart>
      <c:catAx>
        <c:axId val="34919229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49195040"/>
        <c:crosses val="autoZero"/>
        <c:auto val="1"/>
        <c:lblAlgn val="ctr"/>
        <c:lblOffset val="100"/>
        <c:noMultiLvlLbl val="0"/>
      </c:catAx>
      <c:valAx>
        <c:axId val="349195040"/>
        <c:scaling>
          <c:orientation val="minMax"/>
          <c:max val="60"/>
        </c:scaling>
        <c:delete val="0"/>
        <c:axPos val="l"/>
        <c:majorGridlines/>
        <c:numFmt formatCode="0" sourceLinked="1"/>
        <c:majorTickMark val="cross"/>
        <c:minorTickMark val="none"/>
        <c:tickLblPos val="nextTo"/>
        <c:crossAx val="34919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'Vinho B'!$A$7:$A$15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'Vinho B'!$X$7:$X$15</c:f>
              <c:numCache>
                <c:formatCode>0</c:formatCode>
                <c:ptCount val="9"/>
                <c:pt idx="0">
                  <c:v>28.867513459481287</c:v>
                </c:pt>
                <c:pt idx="1">
                  <c:v>16.101529717988264</c:v>
                </c:pt>
                <c:pt idx="2">
                  <c:v>18.42569327975222</c:v>
                </c:pt>
                <c:pt idx="3">
                  <c:v>23.570226039551578</c:v>
                </c:pt>
                <c:pt idx="4">
                  <c:v>7.0272836892630659</c:v>
                </c:pt>
                <c:pt idx="5">
                  <c:v>10.540925533894596</c:v>
                </c:pt>
                <c:pt idx="6">
                  <c:v>22.771001702132445</c:v>
                </c:pt>
                <c:pt idx="7">
                  <c:v>0</c:v>
                </c:pt>
                <c:pt idx="8">
                  <c:v>10.540925533894596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C-4939-91A4-D2E8C3343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96216"/>
        <c:axId val="349191904"/>
      </c:radarChart>
      <c:catAx>
        <c:axId val="34919621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49191904"/>
        <c:crosses val="autoZero"/>
        <c:auto val="1"/>
        <c:lblAlgn val="ctr"/>
        <c:lblOffset val="100"/>
        <c:noMultiLvlLbl val="0"/>
      </c:catAx>
      <c:valAx>
        <c:axId val="349191904"/>
        <c:scaling>
          <c:orientation val="minMax"/>
          <c:max val="60"/>
        </c:scaling>
        <c:delete val="0"/>
        <c:axPos val="l"/>
        <c:majorGridlines/>
        <c:numFmt formatCode="0" sourceLinked="1"/>
        <c:majorTickMark val="cross"/>
        <c:minorTickMark val="none"/>
        <c:tickLblPos val="nextTo"/>
        <c:crossAx val="34919621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'Vinho C'!$A$7:$A$15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'Vinho C'!$X$7:$X$15</c:f>
              <c:numCache>
                <c:formatCode>0</c:formatCode>
                <c:ptCount val="9"/>
                <c:pt idx="0">
                  <c:v>42.163702135578383</c:v>
                </c:pt>
                <c:pt idx="1">
                  <c:v>33.975299669823677</c:v>
                </c:pt>
                <c:pt idx="2">
                  <c:v>15.713484026367725</c:v>
                </c:pt>
                <c:pt idx="3">
                  <c:v>25.33723166886973</c:v>
                </c:pt>
                <c:pt idx="4">
                  <c:v>12.909944487358056</c:v>
                </c:pt>
                <c:pt idx="5">
                  <c:v>12.171612389003689</c:v>
                </c:pt>
                <c:pt idx="6">
                  <c:v>14.698618394803281</c:v>
                </c:pt>
                <c:pt idx="7">
                  <c:v>0</c:v>
                </c:pt>
                <c:pt idx="8">
                  <c:v>15.713484026367725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9-4AA4-88B9-136289276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93864"/>
        <c:axId val="349194256"/>
      </c:radarChart>
      <c:catAx>
        <c:axId val="34919386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49194256"/>
        <c:crosses val="autoZero"/>
        <c:auto val="1"/>
        <c:lblAlgn val="ctr"/>
        <c:lblOffset val="100"/>
        <c:noMultiLvlLbl val="0"/>
      </c:catAx>
      <c:valAx>
        <c:axId val="349194256"/>
        <c:scaling>
          <c:orientation val="minMax"/>
          <c:max val="60"/>
        </c:scaling>
        <c:delete val="0"/>
        <c:axPos val="l"/>
        <c:majorGridlines/>
        <c:numFmt formatCode="0" sourceLinked="1"/>
        <c:majorTickMark val="cross"/>
        <c:minorTickMark val="none"/>
        <c:tickLblPos val="nextTo"/>
        <c:crossAx val="349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'Vinho D'!$A$7:$A$15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'Vinho D'!$X$7:$X$15</c:f>
              <c:numCache>
                <c:formatCode>0</c:formatCode>
                <c:ptCount val="9"/>
                <c:pt idx="0">
                  <c:v>47.401620017114539</c:v>
                </c:pt>
                <c:pt idx="1">
                  <c:v>35.4860431614918</c:v>
                </c:pt>
                <c:pt idx="2">
                  <c:v>17.568209223157663</c:v>
                </c:pt>
                <c:pt idx="3">
                  <c:v>15.713484026367725</c:v>
                </c:pt>
                <c:pt idx="4">
                  <c:v>12.909944487358056</c:v>
                </c:pt>
                <c:pt idx="5">
                  <c:v>12.171612389003689</c:v>
                </c:pt>
                <c:pt idx="6">
                  <c:v>15.713484026367725</c:v>
                </c:pt>
                <c:pt idx="7">
                  <c:v>0</c:v>
                </c:pt>
                <c:pt idx="8">
                  <c:v>7.8567420131838608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9-4B70-8646-7FF35E80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95824"/>
        <c:axId val="349190336"/>
      </c:radarChart>
      <c:catAx>
        <c:axId val="34919582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49190336"/>
        <c:crosses val="autoZero"/>
        <c:auto val="1"/>
        <c:lblAlgn val="ctr"/>
        <c:lblOffset val="100"/>
        <c:noMultiLvlLbl val="0"/>
      </c:catAx>
      <c:valAx>
        <c:axId val="349190336"/>
        <c:scaling>
          <c:orientation val="minMax"/>
          <c:max val="60"/>
        </c:scaling>
        <c:delete val="0"/>
        <c:axPos val="l"/>
        <c:majorGridlines/>
        <c:numFmt formatCode="0" sourceLinked="1"/>
        <c:majorTickMark val="cross"/>
        <c:minorTickMark val="none"/>
        <c:tickLblPos val="nextTo"/>
        <c:crossAx val="34919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'Vinho E'!$A$7:$A$15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'Vinho E'!$X$7:$X$15</c:f>
              <c:numCache>
                <c:formatCode>0</c:formatCode>
                <c:ptCount val="9"/>
                <c:pt idx="0">
                  <c:v>54.433105395181734</c:v>
                </c:pt>
                <c:pt idx="1">
                  <c:v>39.440531887330764</c:v>
                </c:pt>
                <c:pt idx="2">
                  <c:v>18.42569327975222</c:v>
                </c:pt>
                <c:pt idx="3">
                  <c:v>27.216552697590863</c:v>
                </c:pt>
                <c:pt idx="4">
                  <c:v>15.713484026367722</c:v>
                </c:pt>
                <c:pt idx="5">
                  <c:v>12.171612389003689</c:v>
                </c:pt>
                <c:pt idx="6">
                  <c:v>19.245008972987524</c:v>
                </c:pt>
                <c:pt idx="7">
                  <c:v>0</c:v>
                </c:pt>
                <c:pt idx="8">
                  <c:v>4.9690399499995328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A-40C3-950A-CF92B7D2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89160"/>
        <c:axId val="349190728"/>
      </c:radarChart>
      <c:catAx>
        <c:axId val="349189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49190728"/>
        <c:crosses val="autoZero"/>
        <c:auto val="1"/>
        <c:lblAlgn val="ctr"/>
        <c:lblOffset val="100"/>
        <c:noMultiLvlLbl val="0"/>
      </c:catAx>
      <c:valAx>
        <c:axId val="349190728"/>
        <c:scaling>
          <c:orientation val="minMax"/>
          <c:max val="60"/>
        </c:scaling>
        <c:delete val="0"/>
        <c:axPos val="l"/>
        <c:majorGridlines/>
        <c:numFmt formatCode="0" sourceLinked="1"/>
        <c:majorTickMark val="cross"/>
        <c:minorTickMark val="none"/>
        <c:tickLblPos val="nextTo"/>
        <c:crossAx val="34918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'Vinho F'!$A$7:$A$15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'Vinho F'!$X$7:$X$15</c:f>
              <c:numCache>
                <c:formatCode>0</c:formatCode>
                <c:ptCount val="9"/>
                <c:pt idx="0">
                  <c:v>28.109134757052264</c:v>
                </c:pt>
                <c:pt idx="1">
                  <c:v>11.111111111111111</c:v>
                </c:pt>
                <c:pt idx="2">
                  <c:v>12.171612389003689</c:v>
                </c:pt>
                <c:pt idx="3">
                  <c:v>34.426518632954817</c:v>
                </c:pt>
                <c:pt idx="4">
                  <c:v>10.540925533894596</c:v>
                </c:pt>
                <c:pt idx="5">
                  <c:v>13.146843962443592</c:v>
                </c:pt>
                <c:pt idx="6">
                  <c:v>20.184335693983275</c:v>
                </c:pt>
                <c:pt idx="7">
                  <c:v>0</c:v>
                </c:pt>
                <c:pt idx="8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0-4B59-AD89-15F82F53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44504"/>
        <c:axId val="347640584"/>
      </c:radarChart>
      <c:catAx>
        <c:axId val="3476445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47640584"/>
        <c:crosses val="autoZero"/>
        <c:auto val="1"/>
        <c:lblAlgn val="ctr"/>
        <c:lblOffset val="100"/>
        <c:noMultiLvlLbl val="0"/>
      </c:catAx>
      <c:valAx>
        <c:axId val="347640584"/>
        <c:scaling>
          <c:orientation val="minMax"/>
          <c:max val="60"/>
        </c:scaling>
        <c:delete val="0"/>
        <c:axPos val="l"/>
        <c:majorGridlines/>
        <c:numFmt formatCode="0" sourceLinked="1"/>
        <c:majorTickMark val="cross"/>
        <c:minorTickMark val="none"/>
        <c:tickLblPos val="nextTo"/>
        <c:crossAx val="347644504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'vinho G'!$A$7:$A$15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'vinho G'!$X$7:$X$15</c:f>
              <c:numCache>
                <c:formatCode>0</c:formatCode>
                <c:ptCount val="9"/>
                <c:pt idx="0">
                  <c:v>56.927504255331108</c:v>
                </c:pt>
                <c:pt idx="1">
                  <c:v>39.440531887330764</c:v>
                </c:pt>
                <c:pt idx="2">
                  <c:v>37.76143437325873</c:v>
                </c:pt>
                <c:pt idx="3">
                  <c:v>18.42569327975222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0</c:v>
                </c:pt>
                <c:pt idx="7">
                  <c:v>0</c:v>
                </c:pt>
                <c:pt idx="8">
                  <c:v>6.0858061945018456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1-42A8-913B-F593AB26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45288"/>
        <c:axId val="347645680"/>
      </c:radarChart>
      <c:catAx>
        <c:axId val="3476452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47645680"/>
        <c:crosses val="autoZero"/>
        <c:auto val="1"/>
        <c:lblAlgn val="ctr"/>
        <c:lblOffset val="100"/>
        <c:noMultiLvlLbl val="0"/>
      </c:catAx>
      <c:valAx>
        <c:axId val="347645680"/>
        <c:scaling>
          <c:orientation val="minMax"/>
          <c:max val="60"/>
        </c:scaling>
        <c:delete val="0"/>
        <c:axPos val="l"/>
        <c:majorGridlines/>
        <c:numFmt formatCode="0" sourceLinked="1"/>
        <c:majorTickMark val="cross"/>
        <c:minorTickMark val="none"/>
        <c:tickLblPos val="nextTo"/>
        <c:crossAx val="34764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Global!$B$3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strRef>
              <c:f>Global!$A$4:$A$12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Global!$B$4:$B$12</c:f>
              <c:numCache>
                <c:formatCode>0</c:formatCode>
                <c:ptCount val="9"/>
                <c:pt idx="0">
                  <c:v>45.677343980209919</c:v>
                </c:pt>
                <c:pt idx="1">
                  <c:v>37.515428924742508</c:v>
                </c:pt>
                <c:pt idx="2">
                  <c:v>20.184335693983275</c:v>
                </c:pt>
                <c:pt idx="3">
                  <c:v>16.666666666666668</c:v>
                </c:pt>
                <c:pt idx="4">
                  <c:v>12.909944487358056</c:v>
                </c:pt>
                <c:pt idx="5">
                  <c:v>12.171612389003689</c:v>
                </c:pt>
                <c:pt idx="6">
                  <c:v>21.801574300387315</c:v>
                </c:pt>
                <c:pt idx="7">
                  <c:v>0</c:v>
                </c:pt>
                <c:pt idx="8">
                  <c:v>17.568209223157663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1-492E-BD8B-212C9828259F}"/>
            </c:ext>
          </c:extLst>
        </c:ser>
        <c:ser>
          <c:idx val="1"/>
          <c:order val="1"/>
          <c:tx>
            <c:strRef>
              <c:f>Global!$C$3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strRef>
              <c:f>Global!$A$4:$A$12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Global!$C$4:$C$12</c:f>
              <c:numCache>
                <c:formatCode>0</c:formatCode>
                <c:ptCount val="9"/>
                <c:pt idx="0">
                  <c:v>28.867513459481287</c:v>
                </c:pt>
                <c:pt idx="1">
                  <c:v>16.101529717988264</c:v>
                </c:pt>
                <c:pt idx="2">
                  <c:v>18.42569327975222</c:v>
                </c:pt>
                <c:pt idx="3">
                  <c:v>23.570226039551578</c:v>
                </c:pt>
                <c:pt idx="4">
                  <c:v>7.0272836892630659</c:v>
                </c:pt>
                <c:pt idx="5">
                  <c:v>10.540925533894596</c:v>
                </c:pt>
                <c:pt idx="6">
                  <c:v>22.771001702132445</c:v>
                </c:pt>
                <c:pt idx="7">
                  <c:v>0</c:v>
                </c:pt>
                <c:pt idx="8">
                  <c:v>10.540925533894596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1-492E-BD8B-212C9828259F}"/>
            </c:ext>
          </c:extLst>
        </c:ser>
        <c:ser>
          <c:idx val="2"/>
          <c:order val="2"/>
          <c:tx>
            <c:strRef>
              <c:f>Global!$D$3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Global!$A$4:$A$12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Global!$D$4:$D$12</c:f>
              <c:numCache>
                <c:formatCode>0</c:formatCode>
                <c:ptCount val="9"/>
                <c:pt idx="0">
                  <c:v>42.163702135578383</c:v>
                </c:pt>
                <c:pt idx="1">
                  <c:v>33.975299669823677</c:v>
                </c:pt>
                <c:pt idx="2">
                  <c:v>15.713484026367725</c:v>
                </c:pt>
                <c:pt idx="3">
                  <c:v>25.33723166886973</c:v>
                </c:pt>
                <c:pt idx="4">
                  <c:v>12.909944487358056</c:v>
                </c:pt>
                <c:pt idx="5">
                  <c:v>12.171612389003689</c:v>
                </c:pt>
                <c:pt idx="6">
                  <c:v>14.698618394803281</c:v>
                </c:pt>
                <c:pt idx="7">
                  <c:v>0</c:v>
                </c:pt>
                <c:pt idx="8">
                  <c:v>15.713484026367725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1-492E-BD8B-212C9828259F}"/>
            </c:ext>
          </c:extLst>
        </c:ser>
        <c:ser>
          <c:idx val="3"/>
          <c:order val="3"/>
          <c:tx>
            <c:strRef>
              <c:f>Global!$E$3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strRef>
              <c:f>Global!$A$4:$A$12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Global!$E$4:$E$12</c:f>
              <c:numCache>
                <c:formatCode>0</c:formatCode>
                <c:ptCount val="9"/>
                <c:pt idx="0">
                  <c:v>47.401620017114539</c:v>
                </c:pt>
                <c:pt idx="1">
                  <c:v>35.4860431614918</c:v>
                </c:pt>
                <c:pt idx="2">
                  <c:v>17.568209223157663</c:v>
                </c:pt>
                <c:pt idx="3">
                  <c:v>15.713484026367725</c:v>
                </c:pt>
                <c:pt idx="4">
                  <c:v>12.909944487358056</c:v>
                </c:pt>
                <c:pt idx="5">
                  <c:v>12.171612389003689</c:v>
                </c:pt>
                <c:pt idx="6">
                  <c:v>15.713484026367725</c:v>
                </c:pt>
                <c:pt idx="7">
                  <c:v>0</c:v>
                </c:pt>
                <c:pt idx="8">
                  <c:v>7.8567420131838608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1-492E-BD8B-212C9828259F}"/>
            </c:ext>
          </c:extLst>
        </c:ser>
        <c:ser>
          <c:idx val="4"/>
          <c:order val="4"/>
          <c:tx>
            <c:strRef>
              <c:f>Global!$F$3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strRef>
              <c:f>Global!$A$4:$A$12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Global!$F$4:$F$12</c:f>
              <c:numCache>
                <c:formatCode>0</c:formatCode>
                <c:ptCount val="9"/>
                <c:pt idx="0">
                  <c:v>54.433105395181734</c:v>
                </c:pt>
                <c:pt idx="1">
                  <c:v>39.440531887330764</c:v>
                </c:pt>
                <c:pt idx="2">
                  <c:v>18.42569327975222</c:v>
                </c:pt>
                <c:pt idx="3">
                  <c:v>27.216552697590863</c:v>
                </c:pt>
                <c:pt idx="4">
                  <c:v>15.713484026367722</c:v>
                </c:pt>
                <c:pt idx="5">
                  <c:v>12.171612389003689</c:v>
                </c:pt>
                <c:pt idx="6">
                  <c:v>19.245008972987524</c:v>
                </c:pt>
                <c:pt idx="7">
                  <c:v>0</c:v>
                </c:pt>
                <c:pt idx="8">
                  <c:v>4.9690399499995328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1-492E-BD8B-212C9828259F}"/>
            </c:ext>
          </c:extLst>
        </c:ser>
        <c:ser>
          <c:idx val="5"/>
          <c:order val="5"/>
          <c:tx>
            <c:strRef>
              <c:f>Global!$G$3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cat>
            <c:strRef>
              <c:f>Global!$A$4:$A$12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Global!$G$4:$G$12</c:f>
              <c:numCache>
                <c:formatCode>0</c:formatCode>
                <c:ptCount val="9"/>
                <c:pt idx="0">
                  <c:v>28.109134757052264</c:v>
                </c:pt>
                <c:pt idx="1">
                  <c:v>11.111111111111111</c:v>
                </c:pt>
                <c:pt idx="2">
                  <c:v>12.171612389003689</c:v>
                </c:pt>
                <c:pt idx="3">
                  <c:v>34.426518632954817</c:v>
                </c:pt>
                <c:pt idx="4">
                  <c:v>10.540925533894596</c:v>
                </c:pt>
                <c:pt idx="5">
                  <c:v>13.146843962443592</c:v>
                </c:pt>
                <c:pt idx="6">
                  <c:v>20.184335693983275</c:v>
                </c:pt>
                <c:pt idx="7">
                  <c:v>0</c:v>
                </c:pt>
                <c:pt idx="8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1-492E-BD8B-212C9828259F}"/>
            </c:ext>
          </c:extLst>
        </c:ser>
        <c:ser>
          <c:idx val="6"/>
          <c:order val="6"/>
          <c:tx>
            <c:strRef>
              <c:f>Global!$H$3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cat>
            <c:strRef>
              <c:f>Global!$A$4:$A$12</c:f>
              <c:strCache>
                <c:ptCount val="9"/>
                <c:pt idx="0">
                  <c:v>citrus fruit</c:v>
                </c:pt>
                <c:pt idx="1">
                  <c:v>tree fruit</c:v>
                </c:pt>
                <c:pt idx="2">
                  <c:v>tropical fruit</c:v>
                </c:pt>
                <c:pt idx="3">
                  <c:v>dried fruit</c:v>
                </c:pt>
                <c:pt idx="4">
                  <c:v>floral</c:v>
                </c:pt>
                <c:pt idx="5">
                  <c:v>fresh vegetal</c:v>
                </c:pt>
                <c:pt idx="6">
                  <c:v>dried vegetal</c:v>
                </c:pt>
                <c:pt idx="7">
                  <c:v>spicy</c:v>
                </c:pt>
                <c:pt idx="8">
                  <c:v>honey</c:v>
                </c:pt>
              </c:strCache>
            </c:strRef>
          </c:cat>
          <c:val>
            <c:numRef>
              <c:f>Global!$H$4:$H$12</c:f>
              <c:numCache>
                <c:formatCode>0</c:formatCode>
                <c:ptCount val="9"/>
                <c:pt idx="0">
                  <c:v>56.927504255331108</c:v>
                </c:pt>
                <c:pt idx="1">
                  <c:v>39.440531887330764</c:v>
                </c:pt>
                <c:pt idx="2">
                  <c:v>37.76143437325873</c:v>
                </c:pt>
                <c:pt idx="3">
                  <c:v>18.42569327975222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0</c:v>
                </c:pt>
                <c:pt idx="7">
                  <c:v>0</c:v>
                </c:pt>
                <c:pt idx="8">
                  <c:v>6.0858061945018456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A1-492E-BD8B-212C9828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41760"/>
        <c:axId val="347639408"/>
      </c:radarChart>
      <c:catAx>
        <c:axId val="347641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47639408"/>
        <c:crosses val="autoZero"/>
        <c:auto val="1"/>
        <c:lblAlgn val="ctr"/>
        <c:lblOffset val="100"/>
        <c:noMultiLvlLbl val="0"/>
      </c:catAx>
      <c:valAx>
        <c:axId val="347639408"/>
        <c:scaling>
          <c:orientation val="minMax"/>
        </c:scaling>
        <c:delete val="0"/>
        <c:axPos val="l"/>
        <c:majorGridlines/>
        <c:numFmt formatCode="0" sourceLinked="1"/>
        <c:majorTickMark val="cross"/>
        <c:minorTickMark val="none"/>
        <c:tickLblPos val="nextTo"/>
        <c:crossAx val="3476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6</xdr:col>
      <xdr:colOff>314325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26</xdr:row>
      <xdr:rowOff>32037</xdr:rowOff>
    </xdr:from>
    <xdr:to>
      <xdr:col>7</xdr:col>
      <xdr:colOff>1</xdr:colOff>
      <xdr:row>39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47625</xdr:rowOff>
    </xdr:from>
    <xdr:to>
      <xdr:col>6</xdr:col>
      <xdr:colOff>371475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26</xdr:row>
      <xdr:rowOff>28575</xdr:rowOff>
    </xdr:from>
    <xdr:to>
      <xdr:col>6</xdr:col>
      <xdr:colOff>238126</xdr:colOff>
      <xdr:row>38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28576</xdr:rowOff>
    </xdr:from>
    <xdr:to>
      <xdr:col>6</xdr:col>
      <xdr:colOff>228600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152496</xdr:rowOff>
    </xdr:from>
    <xdr:to>
      <xdr:col>6</xdr:col>
      <xdr:colOff>338667</xdr:colOff>
      <xdr:row>38</xdr:row>
      <xdr:rowOff>158751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66677</xdr:colOff>
      <xdr:row>26</xdr:row>
      <xdr:rowOff>38100</xdr:rowOff>
    </xdr:from>
    <xdr:to>
      <xdr:col>6</xdr:col>
      <xdr:colOff>95251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190500</xdr:rowOff>
    </xdr:from>
    <xdr:to>
      <xdr:col>19</xdr:col>
      <xdr:colOff>333375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zoomScale="81" zoomScaleNormal="80" workbookViewId="0">
      <selection activeCell="X8" sqref="X8"/>
    </sheetView>
  </sheetViews>
  <sheetFormatPr defaultRowHeight="15.75" x14ac:dyDescent="0.25"/>
  <cols>
    <col min="1" max="1" width="15.7109375" customWidth="1"/>
    <col min="2" max="3" width="5.28515625" style="1" customWidth="1"/>
    <col min="4" max="4" width="6.7109375" style="1" customWidth="1"/>
    <col min="5" max="19" width="5.28515625" style="1" customWidth="1"/>
    <col min="20" max="20" width="6.7109375" style="1" customWidth="1"/>
    <col min="21" max="21" width="7" style="1" customWidth="1"/>
    <col min="22" max="22" width="5" style="32" customWidth="1"/>
    <col min="23" max="23" width="5.28515625" style="32" customWidth="1"/>
    <col min="24" max="24" width="6.85546875" style="39" customWidth="1"/>
    <col min="25" max="25" width="2.7109375" customWidth="1"/>
    <col min="26" max="26" width="12" style="73" customWidth="1"/>
    <col min="27" max="27" width="7.42578125" style="73" customWidth="1"/>
    <col min="28" max="28" width="6.28515625" style="73" customWidth="1"/>
    <col min="29" max="29" width="9.28515625" style="73" customWidth="1"/>
    <col min="30" max="30" width="8.42578125" style="73" customWidth="1"/>
    <col min="31" max="31" width="7.42578125" style="74" customWidth="1"/>
    <col min="32" max="32" width="7.7109375" style="74" customWidth="1"/>
    <col min="33" max="33" width="7" style="74" customWidth="1"/>
    <col min="34" max="34" width="9.140625" style="1"/>
  </cols>
  <sheetData>
    <row r="1" spans="1:34" ht="14.1" customHeight="1" x14ac:dyDescent="0.3">
      <c r="A1" s="9" t="s">
        <v>1</v>
      </c>
      <c r="B1" s="117" t="s">
        <v>5</v>
      </c>
      <c r="C1" s="118"/>
      <c r="D1" s="118"/>
      <c r="AC1" s="74"/>
    </row>
    <row r="2" spans="1:34" ht="18" customHeight="1" x14ac:dyDescent="0.25">
      <c r="A2" s="16"/>
      <c r="B2" s="17"/>
      <c r="T2" s="115" t="s">
        <v>51</v>
      </c>
      <c r="U2" s="116"/>
      <c r="V2" s="116"/>
      <c r="W2" s="116"/>
      <c r="X2" s="116"/>
      <c r="AA2" s="75"/>
      <c r="AB2" s="75"/>
      <c r="AC2" s="75" t="s">
        <v>60</v>
      </c>
      <c r="AD2" s="75" t="s">
        <v>59</v>
      </c>
      <c r="AE2" s="76"/>
      <c r="AF2" s="76"/>
      <c r="AG2" s="76"/>
      <c r="AH2" s="14" t="s">
        <v>98</v>
      </c>
    </row>
    <row r="3" spans="1:34" ht="14.1" customHeight="1" x14ac:dyDescent="0.25">
      <c r="B3" s="122" t="s">
        <v>109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4"/>
      <c r="R3" s="124"/>
      <c r="S3" s="125"/>
      <c r="T3" s="57" t="s">
        <v>108</v>
      </c>
      <c r="U3" s="36" t="s">
        <v>2</v>
      </c>
      <c r="V3" s="45"/>
      <c r="W3" s="45"/>
      <c r="X3" s="46"/>
      <c r="AA3" s="73" t="s">
        <v>57</v>
      </c>
      <c r="AB3" s="73" t="s">
        <v>58</v>
      </c>
      <c r="AC3" s="73" t="s">
        <v>58</v>
      </c>
      <c r="AD3" s="73" t="s">
        <v>58</v>
      </c>
      <c r="AE3" s="74" t="s">
        <v>54</v>
      </c>
      <c r="AF3" s="74" t="s">
        <v>63</v>
      </c>
      <c r="AG3" s="74" t="s">
        <v>64</v>
      </c>
      <c r="AH3" s="78" t="s">
        <v>54</v>
      </c>
    </row>
    <row r="4" spans="1:34" ht="14.1" customHeight="1" x14ac:dyDescent="0.25">
      <c r="B4" s="6">
        <v>1</v>
      </c>
      <c r="C4" s="2">
        <v>2</v>
      </c>
      <c r="D4" s="7">
        <v>3</v>
      </c>
      <c r="E4" s="2">
        <v>4</v>
      </c>
      <c r="F4" s="2">
        <v>5</v>
      </c>
      <c r="G4" s="2">
        <v>6</v>
      </c>
      <c r="H4" s="6">
        <v>7</v>
      </c>
      <c r="I4" s="2">
        <v>8</v>
      </c>
      <c r="J4" s="7">
        <v>9</v>
      </c>
      <c r="K4" s="2">
        <v>10</v>
      </c>
      <c r="L4" s="2">
        <v>11</v>
      </c>
      <c r="M4" s="2">
        <v>12</v>
      </c>
      <c r="N4" s="6">
        <v>13</v>
      </c>
      <c r="O4" s="2">
        <v>14</v>
      </c>
      <c r="P4" s="2">
        <v>15</v>
      </c>
      <c r="Q4" s="6">
        <v>16</v>
      </c>
      <c r="R4" s="2">
        <v>17</v>
      </c>
      <c r="S4" s="2">
        <v>18</v>
      </c>
      <c r="T4" s="58" t="s">
        <v>46</v>
      </c>
      <c r="U4" s="51" t="s">
        <v>48</v>
      </c>
      <c r="V4" s="50" t="s">
        <v>110</v>
      </c>
      <c r="W4" s="50" t="s">
        <v>111</v>
      </c>
      <c r="X4" s="47" t="s">
        <v>47</v>
      </c>
      <c r="Z4" s="75" t="s">
        <v>102</v>
      </c>
      <c r="AA4" s="76">
        <v>1</v>
      </c>
      <c r="AB4" s="76">
        <v>0</v>
      </c>
      <c r="AC4" s="76">
        <v>3</v>
      </c>
      <c r="AD4" s="76">
        <v>3</v>
      </c>
      <c r="AE4" s="76">
        <v>2</v>
      </c>
      <c r="AF4" s="76"/>
      <c r="AG4" s="76">
        <v>14</v>
      </c>
      <c r="AH4" s="74">
        <v>1</v>
      </c>
    </row>
    <row r="5" spans="1:34" ht="14.1" customHeight="1" x14ac:dyDescent="0.25">
      <c r="A5" s="8"/>
      <c r="B5" s="119" t="s">
        <v>102</v>
      </c>
      <c r="C5" s="120"/>
      <c r="D5" s="121"/>
      <c r="E5" s="120" t="s">
        <v>103</v>
      </c>
      <c r="F5" s="120"/>
      <c r="G5" s="120"/>
      <c r="H5" s="119" t="s">
        <v>104</v>
      </c>
      <c r="I5" s="120"/>
      <c r="J5" s="121"/>
      <c r="K5" s="120" t="s">
        <v>105</v>
      </c>
      <c r="L5" s="120"/>
      <c r="M5" s="120"/>
      <c r="N5" s="119" t="s">
        <v>106</v>
      </c>
      <c r="O5" s="120"/>
      <c r="P5" s="120"/>
      <c r="Q5" s="119" t="s">
        <v>107</v>
      </c>
      <c r="R5" s="120"/>
      <c r="S5" s="120"/>
      <c r="T5" s="59"/>
      <c r="U5" s="52"/>
      <c r="V5" s="48"/>
      <c r="W5" s="48"/>
      <c r="X5" s="49"/>
      <c r="AA5" s="74">
        <v>1</v>
      </c>
      <c r="AB5" s="74">
        <v>0</v>
      </c>
      <c r="AC5" s="74">
        <v>3</v>
      </c>
      <c r="AD5" s="74">
        <v>3</v>
      </c>
      <c r="AE5" s="74">
        <v>2</v>
      </c>
      <c r="AG5" s="74">
        <v>14</v>
      </c>
      <c r="AH5" s="74">
        <v>1</v>
      </c>
    </row>
    <row r="6" spans="1:34" ht="14.1" customHeight="1" x14ac:dyDescent="0.25">
      <c r="A6" s="26" t="s">
        <v>21</v>
      </c>
      <c r="B6" s="29"/>
      <c r="C6" s="27"/>
      <c r="D6" s="28"/>
      <c r="E6" s="27"/>
      <c r="F6" s="27"/>
      <c r="G6" s="27"/>
      <c r="H6" s="29"/>
      <c r="I6" s="27"/>
      <c r="J6" s="28"/>
      <c r="K6" s="27"/>
      <c r="L6" s="27"/>
      <c r="M6" s="27"/>
      <c r="N6" s="29"/>
      <c r="O6" s="27"/>
      <c r="P6" s="27"/>
      <c r="Q6" s="29"/>
      <c r="R6" s="27"/>
      <c r="S6" s="27"/>
      <c r="T6" s="68"/>
      <c r="U6" s="18"/>
      <c r="V6" s="40"/>
      <c r="W6" s="41"/>
      <c r="X6" s="42"/>
      <c r="Z6" s="77"/>
      <c r="AA6" s="78">
        <v>1</v>
      </c>
      <c r="AB6" s="78">
        <v>0</v>
      </c>
      <c r="AC6" s="78">
        <v>3</v>
      </c>
      <c r="AD6" s="78">
        <v>3</v>
      </c>
      <c r="AE6" s="78">
        <v>2</v>
      </c>
      <c r="AF6" s="78"/>
      <c r="AG6" s="78">
        <v>14</v>
      </c>
      <c r="AH6" s="74">
        <v>1</v>
      </c>
    </row>
    <row r="7" spans="1:34" ht="14.1" customHeight="1" x14ac:dyDescent="0.25">
      <c r="A7" s="20" t="s">
        <v>7</v>
      </c>
      <c r="B7" s="21">
        <v>3</v>
      </c>
      <c r="C7" s="22">
        <v>3</v>
      </c>
      <c r="D7" s="23">
        <v>3</v>
      </c>
      <c r="E7" s="22">
        <v>1</v>
      </c>
      <c r="F7" s="22">
        <v>1</v>
      </c>
      <c r="G7" s="22">
        <v>1</v>
      </c>
      <c r="H7" s="21">
        <v>1</v>
      </c>
      <c r="I7" s="22">
        <v>1</v>
      </c>
      <c r="J7" s="23">
        <v>1</v>
      </c>
      <c r="K7" s="22">
        <v>0</v>
      </c>
      <c r="L7" s="22">
        <v>3</v>
      </c>
      <c r="M7" s="22">
        <v>3</v>
      </c>
      <c r="N7" s="21">
        <v>0</v>
      </c>
      <c r="O7" s="22">
        <v>3</v>
      </c>
      <c r="P7" s="23">
        <v>2</v>
      </c>
      <c r="Q7" s="21">
        <v>0</v>
      </c>
      <c r="R7" s="22">
        <v>0</v>
      </c>
      <c r="S7" s="23">
        <v>0</v>
      </c>
      <c r="T7" s="23">
        <f>COUNTIF(B7:S7,"&gt;0")</f>
        <v>13</v>
      </c>
      <c r="U7" s="24">
        <f>SUM(B7:S7)</f>
        <v>26</v>
      </c>
      <c r="V7" s="43">
        <f>T7/18*100</f>
        <v>72.222222222222214</v>
      </c>
      <c r="W7" s="43">
        <f>U7/90*100</f>
        <v>28.888888888888886</v>
      </c>
      <c r="X7" s="44">
        <f>SQRT((V7/100)*(W7/100))*100</f>
        <v>45.677343980209919</v>
      </c>
      <c r="Z7" s="73" t="s">
        <v>103</v>
      </c>
      <c r="AA7" s="76">
        <v>1</v>
      </c>
      <c r="AB7" s="76">
        <v>1</v>
      </c>
      <c r="AC7" s="74">
        <v>3</v>
      </c>
      <c r="AD7" s="74">
        <v>2</v>
      </c>
      <c r="AE7" s="74">
        <v>3</v>
      </c>
      <c r="AG7" s="74">
        <v>10</v>
      </c>
      <c r="AH7" s="14">
        <v>3</v>
      </c>
    </row>
    <row r="8" spans="1:34" ht="14.1" customHeight="1" x14ac:dyDescent="0.25">
      <c r="A8" s="20" t="s">
        <v>8</v>
      </c>
      <c r="B8" s="21">
        <v>0</v>
      </c>
      <c r="C8" s="22">
        <v>3</v>
      </c>
      <c r="D8" s="23">
        <v>0</v>
      </c>
      <c r="E8" s="22">
        <v>1</v>
      </c>
      <c r="F8" s="22">
        <v>1</v>
      </c>
      <c r="G8" s="22">
        <v>1</v>
      </c>
      <c r="H8" s="21">
        <v>1</v>
      </c>
      <c r="I8" s="22">
        <v>1</v>
      </c>
      <c r="J8" s="23">
        <v>1</v>
      </c>
      <c r="K8" s="22">
        <v>3</v>
      </c>
      <c r="L8" s="22">
        <v>0</v>
      </c>
      <c r="M8" s="22">
        <v>0</v>
      </c>
      <c r="N8" s="21">
        <v>2</v>
      </c>
      <c r="O8" s="22">
        <v>2</v>
      </c>
      <c r="P8" s="23">
        <v>2</v>
      </c>
      <c r="Q8" s="21">
        <v>0</v>
      </c>
      <c r="R8" s="22">
        <v>0</v>
      </c>
      <c r="S8" s="23">
        <v>1</v>
      </c>
      <c r="T8" s="23">
        <f t="shared" ref="T8:T26" si="0">COUNTIF(B8:S8,"&gt;0")</f>
        <v>12</v>
      </c>
      <c r="U8" s="24">
        <f t="shared" ref="U8:U26" si="1">SUM(B8:S8)</f>
        <v>19</v>
      </c>
      <c r="V8" s="43">
        <f t="shared" ref="V8:V26" si="2">T8/18*100</f>
        <v>66.666666666666657</v>
      </c>
      <c r="W8" s="43">
        <f t="shared" ref="W8:W26" si="3">U8/90*100</f>
        <v>21.111111111111111</v>
      </c>
      <c r="X8" s="44">
        <f>SQRT((V8/100)*(W8/100))*100</f>
        <v>37.515428924742508</v>
      </c>
      <c r="AA8" s="74">
        <v>1</v>
      </c>
      <c r="AB8" s="74">
        <v>1</v>
      </c>
      <c r="AC8" s="74">
        <v>3</v>
      </c>
      <c r="AD8" s="74">
        <v>2</v>
      </c>
      <c r="AE8" s="79" t="s">
        <v>65</v>
      </c>
      <c r="AG8" s="74">
        <v>10</v>
      </c>
      <c r="AH8" s="1">
        <v>3</v>
      </c>
    </row>
    <row r="9" spans="1:34" ht="14.1" customHeight="1" x14ac:dyDescent="0.25">
      <c r="A9" s="20" t="s">
        <v>9</v>
      </c>
      <c r="B9" s="21">
        <v>0</v>
      </c>
      <c r="C9" s="22">
        <v>0</v>
      </c>
      <c r="D9" s="23">
        <v>3</v>
      </c>
      <c r="E9" s="22">
        <v>1</v>
      </c>
      <c r="F9" s="22">
        <v>1</v>
      </c>
      <c r="G9" s="22">
        <v>1</v>
      </c>
      <c r="H9" s="21">
        <v>2</v>
      </c>
      <c r="I9" s="22">
        <v>0</v>
      </c>
      <c r="J9" s="23">
        <v>0</v>
      </c>
      <c r="K9" s="22">
        <v>3</v>
      </c>
      <c r="L9" s="22">
        <v>0</v>
      </c>
      <c r="M9" s="22">
        <v>0</v>
      </c>
      <c r="N9" s="21">
        <v>0</v>
      </c>
      <c r="O9" s="22">
        <v>0</v>
      </c>
      <c r="P9" s="23">
        <v>0</v>
      </c>
      <c r="Q9" s="21">
        <v>0</v>
      </c>
      <c r="R9" s="22">
        <v>0</v>
      </c>
      <c r="S9" s="23">
        <v>0</v>
      </c>
      <c r="T9" s="23">
        <f t="shared" si="0"/>
        <v>6</v>
      </c>
      <c r="U9" s="24">
        <f>SUM(B9:S9)</f>
        <v>11</v>
      </c>
      <c r="V9" s="43">
        <f t="shared" si="2"/>
        <v>33.333333333333329</v>
      </c>
      <c r="W9" s="43">
        <f t="shared" si="3"/>
        <v>12.222222222222221</v>
      </c>
      <c r="X9" s="44">
        <f t="shared" ref="X9:X26" si="4">SQRT((V9/100)*(W9/100))*100</f>
        <v>20.184335693983275</v>
      </c>
      <c r="AA9" s="74">
        <v>1</v>
      </c>
      <c r="AB9" s="74">
        <v>1</v>
      </c>
      <c r="AC9" s="74">
        <v>3</v>
      </c>
      <c r="AD9" s="74">
        <v>2</v>
      </c>
      <c r="AE9" s="79" t="s">
        <v>65</v>
      </c>
      <c r="AG9" s="74">
        <v>10</v>
      </c>
      <c r="AH9" s="11">
        <v>3</v>
      </c>
    </row>
    <row r="10" spans="1:34" ht="14.1" customHeight="1" x14ac:dyDescent="0.25">
      <c r="A10" s="20" t="s">
        <v>42</v>
      </c>
      <c r="B10" s="21">
        <v>0</v>
      </c>
      <c r="C10" s="22">
        <v>0</v>
      </c>
      <c r="D10" s="23">
        <v>0</v>
      </c>
      <c r="E10" s="22">
        <v>2</v>
      </c>
      <c r="F10" s="22">
        <v>2</v>
      </c>
      <c r="G10" s="22">
        <v>2</v>
      </c>
      <c r="H10" s="21">
        <v>0</v>
      </c>
      <c r="I10" s="22">
        <v>2</v>
      </c>
      <c r="J10" s="23">
        <v>1</v>
      </c>
      <c r="K10" s="22">
        <v>0</v>
      </c>
      <c r="L10" s="22">
        <v>0</v>
      </c>
      <c r="M10" s="22">
        <v>0</v>
      </c>
      <c r="N10" s="21">
        <v>0</v>
      </c>
      <c r="O10" s="22">
        <v>0</v>
      </c>
      <c r="P10" s="23">
        <v>0</v>
      </c>
      <c r="Q10" s="21">
        <v>0</v>
      </c>
      <c r="R10" s="22">
        <v>0</v>
      </c>
      <c r="S10" s="23">
        <v>0</v>
      </c>
      <c r="T10" s="23">
        <f t="shared" si="0"/>
        <v>5</v>
      </c>
      <c r="U10" s="24">
        <f t="shared" si="1"/>
        <v>9</v>
      </c>
      <c r="V10" s="43">
        <f t="shared" si="2"/>
        <v>27.777777777777779</v>
      </c>
      <c r="W10" s="43">
        <f t="shared" si="3"/>
        <v>10</v>
      </c>
      <c r="X10" s="44">
        <f t="shared" si="4"/>
        <v>16.666666666666668</v>
      </c>
      <c r="Z10" s="75" t="s">
        <v>104</v>
      </c>
      <c r="AA10" s="76">
        <v>1</v>
      </c>
      <c r="AB10" s="76">
        <v>1</v>
      </c>
      <c r="AC10" s="76">
        <v>4</v>
      </c>
      <c r="AD10" s="76">
        <v>3</v>
      </c>
      <c r="AE10" s="76">
        <v>2</v>
      </c>
      <c r="AF10" s="76"/>
      <c r="AG10" s="76">
        <v>12.5</v>
      </c>
      <c r="AH10" s="1">
        <v>3</v>
      </c>
    </row>
    <row r="11" spans="1:34" ht="14.1" customHeight="1" x14ac:dyDescent="0.25">
      <c r="A11" s="20" t="s">
        <v>3</v>
      </c>
      <c r="B11" s="21">
        <v>3</v>
      </c>
      <c r="C11" s="22">
        <v>3</v>
      </c>
      <c r="D11" s="23">
        <v>3</v>
      </c>
      <c r="E11" s="22">
        <v>0</v>
      </c>
      <c r="F11" s="22">
        <v>0</v>
      </c>
      <c r="G11" s="22">
        <v>0</v>
      </c>
      <c r="H11" s="21">
        <v>0</v>
      </c>
      <c r="I11" s="22">
        <v>0</v>
      </c>
      <c r="J11" s="23">
        <v>0</v>
      </c>
      <c r="K11" s="22">
        <v>0</v>
      </c>
      <c r="L11" s="22">
        <v>0</v>
      </c>
      <c r="M11" s="22">
        <v>0</v>
      </c>
      <c r="N11" s="21">
        <v>0</v>
      </c>
      <c r="O11" s="22">
        <v>0</v>
      </c>
      <c r="P11" s="23">
        <v>0</v>
      </c>
      <c r="Q11" s="21">
        <v>0</v>
      </c>
      <c r="R11" s="22">
        <v>0</v>
      </c>
      <c r="S11" s="23">
        <v>0</v>
      </c>
      <c r="T11" s="23">
        <f t="shared" si="0"/>
        <v>3</v>
      </c>
      <c r="U11" s="24">
        <f t="shared" si="1"/>
        <v>9</v>
      </c>
      <c r="V11" s="43">
        <f t="shared" si="2"/>
        <v>16.666666666666664</v>
      </c>
      <c r="W11" s="43">
        <f t="shared" si="3"/>
        <v>10</v>
      </c>
      <c r="X11" s="44">
        <f t="shared" si="4"/>
        <v>12.909944487358056</v>
      </c>
      <c r="AA11" s="74">
        <v>1</v>
      </c>
      <c r="AB11" s="74">
        <v>1</v>
      </c>
      <c r="AC11" s="74">
        <v>4</v>
      </c>
      <c r="AD11" s="74">
        <v>3</v>
      </c>
      <c r="AE11" s="74">
        <v>2</v>
      </c>
      <c r="AG11" s="74">
        <v>12</v>
      </c>
      <c r="AH11" s="1">
        <v>3</v>
      </c>
    </row>
    <row r="12" spans="1:34" ht="14.1" customHeight="1" x14ac:dyDescent="0.25">
      <c r="A12" s="20" t="s">
        <v>10</v>
      </c>
      <c r="B12" s="21">
        <v>0</v>
      </c>
      <c r="C12" s="22">
        <v>0</v>
      </c>
      <c r="D12" s="23">
        <v>0</v>
      </c>
      <c r="E12" s="22">
        <v>0</v>
      </c>
      <c r="F12" s="22">
        <v>0</v>
      </c>
      <c r="G12" s="22">
        <v>0</v>
      </c>
      <c r="H12" s="21">
        <v>0</v>
      </c>
      <c r="I12" s="22">
        <v>0</v>
      </c>
      <c r="J12" s="23">
        <v>0</v>
      </c>
      <c r="K12" s="22">
        <v>0</v>
      </c>
      <c r="L12" s="22">
        <v>0</v>
      </c>
      <c r="M12" s="22">
        <v>0</v>
      </c>
      <c r="N12" s="21">
        <v>2</v>
      </c>
      <c r="O12" s="22">
        <v>3</v>
      </c>
      <c r="P12" s="23">
        <v>3</v>
      </c>
      <c r="Q12" s="21">
        <v>0</v>
      </c>
      <c r="R12" s="22">
        <v>0</v>
      </c>
      <c r="S12" s="23">
        <v>0</v>
      </c>
      <c r="T12" s="23">
        <f t="shared" si="0"/>
        <v>3</v>
      </c>
      <c r="U12" s="24">
        <f t="shared" si="1"/>
        <v>8</v>
      </c>
      <c r="V12" s="43">
        <f t="shared" si="2"/>
        <v>16.666666666666664</v>
      </c>
      <c r="W12" s="43">
        <f t="shared" si="3"/>
        <v>8.8888888888888893</v>
      </c>
      <c r="X12" s="44">
        <f t="shared" si="4"/>
        <v>12.171612389003689</v>
      </c>
      <c r="Z12" s="77"/>
      <c r="AA12" s="78">
        <v>1</v>
      </c>
      <c r="AB12" s="78">
        <v>1</v>
      </c>
      <c r="AC12" s="78">
        <v>4</v>
      </c>
      <c r="AD12" s="78">
        <v>3</v>
      </c>
      <c r="AE12" s="78">
        <v>2</v>
      </c>
      <c r="AF12" s="78"/>
      <c r="AG12" s="78">
        <v>11.5</v>
      </c>
      <c r="AH12" s="1">
        <v>4</v>
      </c>
    </row>
    <row r="13" spans="1:34" ht="14.1" customHeight="1" x14ac:dyDescent="0.25">
      <c r="A13" s="35" t="s">
        <v>41</v>
      </c>
      <c r="B13" s="21">
        <v>0</v>
      </c>
      <c r="C13" s="22">
        <v>0</v>
      </c>
      <c r="D13" s="23">
        <v>0</v>
      </c>
      <c r="E13" s="22">
        <v>0</v>
      </c>
      <c r="F13" s="22">
        <v>0</v>
      </c>
      <c r="G13" s="22">
        <v>0</v>
      </c>
      <c r="H13" s="21">
        <v>0</v>
      </c>
      <c r="I13" s="22">
        <v>2</v>
      </c>
      <c r="J13" s="23">
        <v>1</v>
      </c>
      <c r="K13" s="22">
        <v>0</v>
      </c>
      <c r="L13" s="22">
        <v>0</v>
      </c>
      <c r="M13" s="22">
        <v>0</v>
      </c>
      <c r="N13" s="21">
        <v>2</v>
      </c>
      <c r="O13" s="22">
        <v>0</v>
      </c>
      <c r="P13" s="23">
        <v>2</v>
      </c>
      <c r="Q13" s="21">
        <v>2</v>
      </c>
      <c r="R13" s="22">
        <v>1</v>
      </c>
      <c r="S13" s="23">
        <v>1</v>
      </c>
      <c r="T13" s="23">
        <f t="shared" si="0"/>
        <v>7</v>
      </c>
      <c r="U13" s="24">
        <f t="shared" si="1"/>
        <v>11</v>
      </c>
      <c r="V13" s="43">
        <f t="shared" si="2"/>
        <v>38.888888888888893</v>
      </c>
      <c r="W13" s="43">
        <f t="shared" si="3"/>
        <v>12.222222222222221</v>
      </c>
      <c r="X13" s="44">
        <f t="shared" si="4"/>
        <v>21.801574300387315</v>
      </c>
      <c r="Z13" s="73" t="s">
        <v>105</v>
      </c>
      <c r="AA13" s="74">
        <v>1</v>
      </c>
      <c r="AB13" s="74">
        <v>0</v>
      </c>
      <c r="AC13" s="79" t="s">
        <v>65</v>
      </c>
      <c r="AD13" s="79" t="s">
        <v>65</v>
      </c>
      <c r="AE13" s="74">
        <v>2</v>
      </c>
      <c r="AG13" s="74">
        <v>14</v>
      </c>
      <c r="AH13" s="14">
        <v>4</v>
      </c>
    </row>
    <row r="14" spans="1:34" ht="14.1" customHeight="1" x14ac:dyDescent="0.25">
      <c r="A14" s="20" t="s">
        <v>11</v>
      </c>
      <c r="B14" s="21">
        <v>0</v>
      </c>
      <c r="C14" s="22">
        <v>0</v>
      </c>
      <c r="D14" s="23">
        <v>0</v>
      </c>
      <c r="E14" s="22">
        <v>0</v>
      </c>
      <c r="F14" s="22">
        <v>0</v>
      </c>
      <c r="G14" s="22">
        <v>0</v>
      </c>
      <c r="H14" s="21">
        <v>0</v>
      </c>
      <c r="I14" s="22">
        <v>0</v>
      </c>
      <c r="J14" s="23">
        <v>0</v>
      </c>
      <c r="K14" s="22">
        <v>0</v>
      </c>
      <c r="L14" s="22">
        <v>0</v>
      </c>
      <c r="M14" s="22">
        <v>0</v>
      </c>
      <c r="N14" s="21">
        <v>0</v>
      </c>
      <c r="O14" s="22">
        <v>0</v>
      </c>
      <c r="P14" s="23">
        <v>0</v>
      </c>
      <c r="Q14" s="21">
        <v>0</v>
      </c>
      <c r="R14" s="22">
        <v>0</v>
      </c>
      <c r="S14" s="23">
        <v>0</v>
      </c>
      <c r="T14" s="23">
        <f t="shared" si="0"/>
        <v>0</v>
      </c>
      <c r="U14" s="24">
        <f t="shared" si="1"/>
        <v>0</v>
      </c>
      <c r="V14" s="43">
        <f t="shared" si="2"/>
        <v>0</v>
      </c>
      <c r="W14" s="43">
        <f t="shared" si="3"/>
        <v>0</v>
      </c>
      <c r="X14" s="44">
        <f t="shared" si="4"/>
        <v>0</v>
      </c>
      <c r="AA14" s="74">
        <v>1</v>
      </c>
      <c r="AB14" s="74">
        <v>0</v>
      </c>
      <c r="AC14" s="79" t="s">
        <v>65</v>
      </c>
      <c r="AD14" s="79" t="s">
        <v>65</v>
      </c>
      <c r="AE14" s="74">
        <v>2</v>
      </c>
      <c r="AG14" s="74">
        <v>14</v>
      </c>
      <c r="AH14" s="1">
        <v>1</v>
      </c>
    </row>
    <row r="15" spans="1:34" ht="14.1" customHeight="1" x14ac:dyDescent="0.25">
      <c r="A15" s="20" t="s">
        <v>22</v>
      </c>
      <c r="B15" s="21">
        <v>0</v>
      </c>
      <c r="C15" s="22">
        <v>0</v>
      </c>
      <c r="D15" s="23">
        <v>0</v>
      </c>
      <c r="E15" s="22">
        <v>0</v>
      </c>
      <c r="F15" s="22">
        <v>0</v>
      </c>
      <c r="G15" s="22">
        <v>0</v>
      </c>
      <c r="H15" s="21">
        <v>2</v>
      </c>
      <c r="I15" s="22">
        <v>0</v>
      </c>
      <c r="J15" s="23">
        <v>0</v>
      </c>
      <c r="K15" s="22">
        <v>0</v>
      </c>
      <c r="L15" s="22">
        <v>0</v>
      </c>
      <c r="M15" s="22">
        <v>1</v>
      </c>
      <c r="N15" s="21">
        <v>4</v>
      </c>
      <c r="O15" s="22">
        <v>1</v>
      </c>
      <c r="P15" s="23">
        <v>0</v>
      </c>
      <c r="Q15" s="21">
        <v>0</v>
      </c>
      <c r="R15" s="22">
        <v>0</v>
      </c>
      <c r="S15" s="23">
        <v>2</v>
      </c>
      <c r="T15" s="23">
        <f t="shared" si="0"/>
        <v>5</v>
      </c>
      <c r="U15" s="24">
        <f t="shared" si="1"/>
        <v>10</v>
      </c>
      <c r="V15" s="43">
        <f t="shared" si="2"/>
        <v>27.777777777777779</v>
      </c>
      <c r="W15" s="43">
        <f t="shared" si="3"/>
        <v>11.111111111111111</v>
      </c>
      <c r="X15" s="44">
        <f t="shared" si="4"/>
        <v>17.568209223157663</v>
      </c>
      <c r="AA15" s="79" t="s">
        <v>65</v>
      </c>
      <c r="AB15" s="79" t="s">
        <v>65</v>
      </c>
      <c r="AC15" s="79" t="s">
        <v>65</v>
      </c>
      <c r="AD15" s="79" t="s">
        <v>65</v>
      </c>
      <c r="AE15" s="74">
        <v>2</v>
      </c>
      <c r="AG15" s="74">
        <v>13</v>
      </c>
      <c r="AH15" s="11">
        <v>4</v>
      </c>
    </row>
    <row r="16" spans="1:34" ht="14.1" customHeight="1" x14ac:dyDescent="0.25">
      <c r="A16" s="19" t="s">
        <v>4</v>
      </c>
      <c r="B16" s="4">
        <v>0</v>
      </c>
      <c r="C16" s="1">
        <v>0</v>
      </c>
      <c r="D16" s="5">
        <v>0</v>
      </c>
      <c r="E16" s="1">
        <v>0</v>
      </c>
      <c r="F16" s="1">
        <v>0</v>
      </c>
      <c r="G16" s="1">
        <v>0</v>
      </c>
      <c r="H16" s="4">
        <v>0</v>
      </c>
      <c r="I16" s="1">
        <v>0</v>
      </c>
      <c r="J16" s="5">
        <v>0</v>
      </c>
      <c r="K16" s="1">
        <v>0</v>
      </c>
      <c r="L16" s="1">
        <v>0</v>
      </c>
      <c r="M16" s="1">
        <v>0</v>
      </c>
      <c r="N16" s="4">
        <v>0</v>
      </c>
      <c r="O16" s="1">
        <v>0</v>
      </c>
      <c r="P16" s="5">
        <v>0</v>
      </c>
      <c r="Q16" s="4">
        <v>0</v>
      </c>
      <c r="R16" s="1">
        <v>0</v>
      </c>
      <c r="S16" s="5">
        <v>0</v>
      </c>
      <c r="T16" s="64">
        <f t="shared" si="0"/>
        <v>0</v>
      </c>
      <c r="U16" s="64">
        <f t="shared" si="1"/>
        <v>0</v>
      </c>
      <c r="V16" s="65">
        <f t="shared" si="2"/>
        <v>0</v>
      </c>
      <c r="W16" s="65">
        <f t="shared" si="3"/>
        <v>0</v>
      </c>
      <c r="X16" s="54">
        <f t="shared" si="4"/>
        <v>0</v>
      </c>
      <c r="Y16" s="37"/>
      <c r="Z16" s="75" t="s">
        <v>106</v>
      </c>
      <c r="AA16" s="76">
        <v>0</v>
      </c>
      <c r="AB16" s="76">
        <v>0</v>
      </c>
      <c r="AC16" s="76">
        <v>4</v>
      </c>
      <c r="AD16" s="76">
        <v>3</v>
      </c>
      <c r="AE16" s="76">
        <v>3</v>
      </c>
      <c r="AF16" s="76"/>
      <c r="AG16" s="76">
        <v>13</v>
      </c>
      <c r="AH16" s="1">
        <v>7</v>
      </c>
    </row>
    <row r="17" spans="1:34" ht="14.1" customHeight="1" x14ac:dyDescent="0.25">
      <c r="A17" s="97" t="s">
        <v>52</v>
      </c>
      <c r="B17" s="99">
        <v>0</v>
      </c>
      <c r="C17" s="100">
        <v>0</v>
      </c>
      <c r="D17" s="101">
        <v>0</v>
      </c>
      <c r="E17" s="100">
        <v>2</v>
      </c>
      <c r="F17" s="100">
        <v>3</v>
      </c>
      <c r="G17" s="100">
        <v>3</v>
      </c>
      <c r="H17" s="99">
        <v>0</v>
      </c>
      <c r="I17" s="100">
        <v>1</v>
      </c>
      <c r="J17" s="101">
        <v>1</v>
      </c>
      <c r="K17" s="100">
        <v>0</v>
      </c>
      <c r="L17" s="100">
        <v>0</v>
      </c>
      <c r="M17" s="100">
        <v>0</v>
      </c>
      <c r="N17" s="99">
        <v>0</v>
      </c>
      <c r="O17" s="100">
        <v>0</v>
      </c>
      <c r="P17" s="101">
        <v>0</v>
      </c>
      <c r="Q17" s="99">
        <v>2</v>
      </c>
      <c r="R17" s="100">
        <v>0</v>
      </c>
      <c r="S17" s="101">
        <v>0</v>
      </c>
      <c r="T17" s="102">
        <f t="shared" si="0"/>
        <v>6</v>
      </c>
      <c r="U17" s="102">
        <f t="shared" si="1"/>
        <v>12</v>
      </c>
      <c r="V17" s="103">
        <f t="shared" si="2"/>
        <v>33.333333333333329</v>
      </c>
      <c r="W17" s="103">
        <f t="shared" si="3"/>
        <v>13.333333333333334</v>
      </c>
      <c r="X17" s="104">
        <f t="shared" si="4"/>
        <v>21.081851067789191</v>
      </c>
      <c r="Y17" s="37"/>
      <c r="AA17" s="74">
        <v>0</v>
      </c>
      <c r="AB17" s="74">
        <v>0</v>
      </c>
      <c r="AC17" s="74">
        <v>3</v>
      </c>
      <c r="AD17" s="74">
        <v>3</v>
      </c>
      <c r="AE17" s="74">
        <v>2</v>
      </c>
      <c r="AG17" s="74">
        <v>14</v>
      </c>
      <c r="AH17" s="1">
        <v>1</v>
      </c>
    </row>
    <row r="18" spans="1:34" ht="14.1" customHeight="1" x14ac:dyDescent="0.25">
      <c r="A18" s="30" t="s">
        <v>20</v>
      </c>
      <c r="B18" s="13"/>
      <c r="C18" s="14"/>
      <c r="D18" s="15"/>
      <c r="E18" s="14"/>
      <c r="F18" s="14"/>
      <c r="G18" s="14"/>
      <c r="H18" s="13"/>
      <c r="I18" s="14"/>
      <c r="J18" s="15"/>
      <c r="K18" s="14"/>
      <c r="L18" s="14"/>
      <c r="M18" s="14"/>
      <c r="N18" s="13"/>
      <c r="O18" s="14"/>
      <c r="P18" s="15"/>
      <c r="Q18" s="13"/>
      <c r="R18" s="14"/>
      <c r="S18" s="15"/>
      <c r="T18" s="5"/>
      <c r="U18" s="64"/>
      <c r="V18" s="65"/>
      <c r="W18" s="65"/>
      <c r="X18" s="55"/>
      <c r="Z18" s="77"/>
      <c r="AA18" s="78">
        <v>0</v>
      </c>
      <c r="AB18" s="78">
        <v>0</v>
      </c>
      <c r="AC18" s="78">
        <v>3</v>
      </c>
      <c r="AD18" s="78">
        <v>3</v>
      </c>
      <c r="AE18" s="78">
        <v>2</v>
      </c>
      <c r="AF18" s="78"/>
      <c r="AG18" s="78">
        <v>14</v>
      </c>
      <c r="AH18" s="1">
        <v>1</v>
      </c>
    </row>
    <row r="19" spans="1:34" ht="14.1" customHeight="1" x14ac:dyDescent="0.25">
      <c r="A19" s="19" t="s">
        <v>12</v>
      </c>
      <c r="B19" s="4">
        <v>3</v>
      </c>
      <c r="C19" s="1">
        <v>2</v>
      </c>
      <c r="D19" s="5">
        <v>3</v>
      </c>
      <c r="E19" s="1">
        <v>3</v>
      </c>
      <c r="F19" s="1">
        <v>3</v>
      </c>
      <c r="G19" s="1">
        <v>3</v>
      </c>
      <c r="H19" s="4">
        <v>0</v>
      </c>
      <c r="I19" s="1">
        <v>1</v>
      </c>
      <c r="J19" s="5">
        <v>1</v>
      </c>
      <c r="K19" s="1">
        <v>1</v>
      </c>
      <c r="L19" s="1">
        <v>2</v>
      </c>
      <c r="M19" s="1">
        <v>2</v>
      </c>
      <c r="N19" s="4">
        <v>1</v>
      </c>
      <c r="O19" s="1">
        <v>1</v>
      </c>
      <c r="P19" s="5">
        <v>1</v>
      </c>
      <c r="Q19" s="4">
        <v>1</v>
      </c>
      <c r="R19" s="1">
        <v>1</v>
      </c>
      <c r="S19" s="5">
        <v>1</v>
      </c>
      <c r="T19" s="5">
        <f t="shared" si="0"/>
        <v>17</v>
      </c>
      <c r="U19" s="64">
        <f t="shared" si="1"/>
        <v>30</v>
      </c>
      <c r="V19" s="65">
        <f t="shared" si="2"/>
        <v>94.444444444444443</v>
      </c>
      <c r="W19" s="65">
        <f t="shared" si="3"/>
        <v>33.333333333333329</v>
      </c>
      <c r="X19" s="54">
        <f t="shared" si="4"/>
        <v>56.108360768678203</v>
      </c>
      <c r="Z19" s="75" t="s">
        <v>107</v>
      </c>
      <c r="AA19" s="76">
        <v>1</v>
      </c>
      <c r="AB19" s="76">
        <v>1</v>
      </c>
      <c r="AC19" s="76">
        <v>3</v>
      </c>
      <c r="AD19" s="76">
        <v>3</v>
      </c>
      <c r="AE19" s="76">
        <v>3</v>
      </c>
      <c r="AF19" s="76"/>
      <c r="AG19" s="76">
        <v>11</v>
      </c>
      <c r="AH19" s="14">
        <v>6</v>
      </c>
    </row>
    <row r="20" spans="1:34" ht="14.1" customHeight="1" x14ac:dyDescent="0.25">
      <c r="A20" s="19" t="s">
        <v>13</v>
      </c>
      <c r="B20" s="4">
        <v>3</v>
      </c>
      <c r="C20" s="1">
        <v>3</v>
      </c>
      <c r="D20" s="5">
        <v>2</v>
      </c>
      <c r="E20" s="1">
        <v>3</v>
      </c>
      <c r="F20" s="1">
        <v>3</v>
      </c>
      <c r="G20" s="1">
        <v>3</v>
      </c>
      <c r="H20" s="4">
        <v>0</v>
      </c>
      <c r="I20" s="1">
        <v>1</v>
      </c>
      <c r="J20" s="5">
        <v>1</v>
      </c>
      <c r="K20" s="1">
        <v>1</v>
      </c>
      <c r="L20" s="1">
        <v>2</v>
      </c>
      <c r="M20" s="1">
        <v>1</v>
      </c>
      <c r="N20" s="4">
        <v>3</v>
      </c>
      <c r="O20" s="1">
        <v>3</v>
      </c>
      <c r="P20" s="5">
        <v>3</v>
      </c>
      <c r="Q20" s="4">
        <v>3</v>
      </c>
      <c r="R20" s="1">
        <v>3</v>
      </c>
      <c r="S20" s="5">
        <v>2</v>
      </c>
      <c r="T20" s="5">
        <f t="shared" si="0"/>
        <v>17</v>
      </c>
      <c r="U20" s="64">
        <f t="shared" si="1"/>
        <v>40</v>
      </c>
      <c r="V20" s="65">
        <f t="shared" si="2"/>
        <v>94.444444444444443</v>
      </c>
      <c r="W20" s="65">
        <f t="shared" si="3"/>
        <v>44.444444444444443</v>
      </c>
      <c r="X20" s="54">
        <f t="shared" si="4"/>
        <v>64.788354387170003</v>
      </c>
      <c r="AA20" s="74">
        <v>1</v>
      </c>
      <c r="AB20" s="74">
        <v>0</v>
      </c>
      <c r="AC20" s="74">
        <v>3</v>
      </c>
      <c r="AD20" s="74">
        <v>3</v>
      </c>
      <c r="AE20" s="74">
        <v>2</v>
      </c>
      <c r="AG20" s="74">
        <v>12</v>
      </c>
      <c r="AH20" s="1">
        <v>4</v>
      </c>
    </row>
    <row r="21" spans="1:34" ht="14.1" customHeight="1" x14ac:dyDescent="0.25">
      <c r="A21" s="19" t="s">
        <v>14</v>
      </c>
      <c r="B21" s="4">
        <v>3</v>
      </c>
      <c r="C21" s="1">
        <v>2</v>
      </c>
      <c r="D21" s="5">
        <v>3</v>
      </c>
      <c r="E21" s="1">
        <v>3</v>
      </c>
      <c r="F21" s="1">
        <v>3</v>
      </c>
      <c r="G21" s="1">
        <v>3</v>
      </c>
      <c r="H21" s="4">
        <v>0</v>
      </c>
      <c r="I21" s="1">
        <v>3</v>
      </c>
      <c r="J21" s="5">
        <v>3</v>
      </c>
      <c r="K21" s="1">
        <v>1</v>
      </c>
      <c r="L21" s="1">
        <v>3</v>
      </c>
      <c r="M21" s="1">
        <v>2</v>
      </c>
      <c r="N21" s="4">
        <v>3</v>
      </c>
      <c r="O21" s="1">
        <v>3</v>
      </c>
      <c r="P21" s="5">
        <v>3</v>
      </c>
      <c r="Q21" s="4">
        <v>3</v>
      </c>
      <c r="R21" s="1">
        <v>3</v>
      </c>
      <c r="S21" s="5">
        <v>3</v>
      </c>
      <c r="T21" s="5">
        <f t="shared" si="0"/>
        <v>17</v>
      </c>
      <c r="U21" s="64">
        <f t="shared" si="1"/>
        <v>47</v>
      </c>
      <c r="V21" s="65">
        <f t="shared" si="2"/>
        <v>94.444444444444443</v>
      </c>
      <c r="W21" s="65">
        <f t="shared" si="3"/>
        <v>52.222222222222229</v>
      </c>
      <c r="X21" s="54">
        <f t="shared" si="4"/>
        <v>70.228902635824369</v>
      </c>
      <c r="Z21" s="77"/>
      <c r="AA21" s="78">
        <v>1</v>
      </c>
      <c r="AB21" s="78">
        <v>1</v>
      </c>
      <c r="AC21" s="78">
        <v>3</v>
      </c>
      <c r="AD21" s="78">
        <v>2</v>
      </c>
      <c r="AE21" s="78">
        <v>3</v>
      </c>
      <c r="AF21" s="78"/>
      <c r="AG21" s="78">
        <v>10</v>
      </c>
      <c r="AH21" s="11">
        <v>6</v>
      </c>
    </row>
    <row r="22" spans="1:34" ht="14.1" customHeight="1" x14ac:dyDescent="0.25">
      <c r="A22" s="95" t="s">
        <v>15</v>
      </c>
      <c r="B22" s="99">
        <v>1</v>
      </c>
      <c r="C22" s="100">
        <v>3</v>
      </c>
      <c r="D22" s="101">
        <v>2</v>
      </c>
      <c r="E22" s="100">
        <v>3</v>
      </c>
      <c r="F22" s="100">
        <v>3</v>
      </c>
      <c r="G22" s="100">
        <v>3</v>
      </c>
      <c r="H22" s="99">
        <v>2</v>
      </c>
      <c r="I22" s="100">
        <v>2</v>
      </c>
      <c r="J22" s="101">
        <v>2</v>
      </c>
      <c r="K22" s="100">
        <v>0</v>
      </c>
      <c r="L22" s="100">
        <v>1</v>
      </c>
      <c r="M22" s="100">
        <v>0</v>
      </c>
      <c r="N22" s="99">
        <v>0</v>
      </c>
      <c r="O22" s="100">
        <v>0</v>
      </c>
      <c r="P22" s="101">
        <v>0</v>
      </c>
      <c r="Q22" s="99">
        <v>2</v>
      </c>
      <c r="R22" s="100">
        <v>1</v>
      </c>
      <c r="S22" s="101">
        <v>2</v>
      </c>
      <c r="T22" s="101">
        <f t="shared" si="0"/>
        <v>13</v>
      </c>
      <c r="U22" s="105">
        <f t="shared" si="1"/>
        <v>27</v>
      </c>
      <c r="V22" s="106">
        <f t="shared" si="2"/>
        <v>72.222222222222214</v>
      </c>
      <c r="W22" s="106">
        <f t="shared" si="3"/>
        <v>30</v>
      </c>
      <c r="X22" s="104">
        <f t="shared" si="4"/>
        <v>46.54746681256313</v>
      </c>
      <c r="Z22" s="88" t="s">
        <v>55</v>
      </c>
      <c r="AA22" s="91">
        <f t="shared" ref="AA22:AE22" si="5">AVERAGE(AA4:AA21)</f>
        <v>0.82352941176470584</v>
      </c>
      <c r="AB22" s="91">
        <f t="shared" si="5"/>
        <v>0.47058823529411764</v>
      </c>
      <c r="AC22" s="91">
        <f t="shared" si="5"/>
        <v>3.2666666666666666</v>
      </c>
      <c r="AD22" s="91">
        <f t="shared" si="5"/>
        <v>2.7333333333333334</v>
      </c>
      <c r="AE22" s="91">
        <f t="shared" si="5"/>
        <v>2.25</v>
      </c>
      <c r="AF22" s="82"/>
      <c r="AG22" s="91">
        <f t="shared" ref="AG22" si="6">AVERAGE(AG4:AG21)</f>
        <v>12.388888888888889</v>
      </c>
      <c r="AH22" s="107">
        <f>AVERAGE(AH4:AH21)</f>
        <v>3.1111111111111112</v>
      </c>
    </row>
    <row r="23" spans="1:34" ht="14.1" customHeight="1" x14ac:dyDescent="0.25">
      <c r="A23" s="19" t="s">
        <v>16</v>
      </c>
      <c r="B23" s="4">
        <v>1</v>
      </c>
      <c r="C23" s="1">
        <v>1</v>
      </c>
      <c r="D23" s="5">
        <v>0</v>
      </c>
      <c r="E23" s="1">
        <v>0</v>
      </c>
      <c r="F23" s="1">
        <v>0</v>
      </c>
      <c r="G23" s="1">
        <v>0</v>
      </c>
      <c r="H23" s="4">
        <v>0</v>
      </c>
      <c r="I23" s="1">
        <v>0</v>
      </c>
      <c r="J23" s="5">
        <v>0</v>
      </c>
      <c r="K23" s="1">
        <v>0</v>
      </c>
      <c r="L23" s="1">
        <v>0</v>
      </c>
      <c r="M23" s="1">
        <v>0</v>
      </c>
      <c r="N23" s="4">
        <v>0</v>
      </c>
      <c r="O23" s="1">
        <v>0</v>
      </c>
      <c r="P23" s="5">
        <v>0</v>
      </c>
      <c r="Q23" s="4">
        <v>0</v>
      </c>
      <c r="R23" s="1">
        <v>0</v>
      </c>
      <c r="S23" s="5">
        <v>0</v>
      </c>
      <c r="T23" s="5">
        <f t="shared" si="0"/>
        <v>2</v>
      </c>
      <c r="U23" s="64">
        <f t="shared" si="1"/>
        <v>2</v>
      </c>
      <c r="V23" s="65">
        <f t="shared" si="2"/>
        <v>11.111111111111111</v>
      </c>
      <c r="W23" s="65">
        <f t="shared" si="3"/>
        <v>2.2222222222222223</v>
      </c>
      <c r="X23" s="54">
        <f t="shared" si="4"/>
        <v>4.9690399499995328</v>
      </c>
      <c r="Z23" s="88" t="s">
        <v>56</v>
      </c>
      <c r="AA23" s="89">
        <f t="shared" ref="AA23:AD23" si="7">MEDIAN(AA4:AA21)</f>
        <v>1</v>
      </c>
      <c r="AB23" s="89">
        <f t="shared" si="7"/>
        <v>0</v>
      </c>
      <c r="AC23" s="89">
        <f t="shared" si="7"/>
        <v>3</v>
      </c>
      <c r="AD23" s="89">
        <f t="shared" si="7"/>
        <v>3</v>
      </c>
      <c r="AE23" s="89">
        <f>MEDIAN(AE4:AE21)</f>
        <v>2</v>
      </c>
      <c r="AF23" s="82"/>
      <c r="AG23" s="91">
        <f t="shared" ref="AG23" si="8">MEDIAN(AG4:AG21)</f>
        <v>12.75</v>
      </c>
      <c r="AH23" s="89">
        <f>MEDIAN(AH4:AH21)</f>
        <v>3</v>
      </c>
    </row>
    <row r="24" spans="1:34" ht="14.1" customHeight="1" x14ac:dyDescent="0.25">
      <c r="A24" s="19" t="s">
        <v>18</v>
      </c>
      <c r="B24" s="4">
        <v>3</v>
      </c>
      <c r="C24" s="1">
        <v>3</v>
      </c>
      <c r="D24" s="5">
        <v>3</v>
      </c>
      <c r="E24" s="1">
        <v>3</v>
      </c>
      <c r="F24" s="1">
        <v>3</v>
      </c>
      <c r="G24" s="1">
        <v>3</v>
      </c>
      <c r="H24" s="4">
        <v>0</v>
      </c>
      <c r="I24" s="1">
        <v>0</v>
      </c>
      <c r="J24" s="5">
        <v>0</v>
      </c>
      <c r="K24" s="1">
        <v>1</v>
      </c>
      <c r="L24" s="1">
        <v>3</v>
      </c>
      <c r="M24" s="1">
        <v>2</v>
      </c>
      <c r="N24" s="4">
        <v>3</v>
      </c>
      <c r="O24" s="1">
        <v>3</v>
      </c>
      <c r="P24" s="5">
        <v>3</v>
      </c>
      <c r="Q24" s="4">
        <v>3</v>
      </c>
      <c r="R24" s="1">
        <v>3</v>
      </c>
      <c r="S24" s="5">
        <v>2</v>
      </c>
      <c r="T24" s="5">
        <f t="shared" si="0"/>
        <v>15</v>
      </c>
      <c r="U24" s="64">
        <f t="shared" si="1"/>
        <v>41</v>
      </c>
      <c r="V24" s="65">
        <f t="shared" si="2"/>
        <v>83.333333333333343</v>
      </c>
      <c r="W24" s="65">
        <f t="shared" si="3"/>
        <v>45.555555555555557</v>
      </c>
      <c r="X24" s="54">
        <f t="shared" si="4"/>
        <v>61.614091702274543</v>
      </c>
      <c r="AA24" s="90" t="s">
        <v>61</v>
      </c>
      <c r="AB24" s="90" t="s">
        <v>62</v>
      </c>
      <c r="AH24" s="94">
        <f>SUM(AH4:AH21)</f>
        <v>56</v>
      </c>
    </row>
    <row r="25" spans="1:34" ht="14.1" customHeight="1" x14ac:dyDescent="0.25">
      <c r="A25" s="19" t="s">
        <v>17</v>
      </c>
      <c r="B25" s="4">
        <v>3</v>
      </c>
      <c r="C25" s="1">
        <v>3</v>
      </c>
      <c r="D25" s="5">
        <v>3</v>
      </c>
      <c r="E25" s="1">
        <v>3</v>
      </c>
      <c r="F25" s="1">
        <v>3</v>
      </c>
      <c r="G25" s="1">
        <v>3</v>
      </c>
      <c r="H25" s="4">
        <v>0</v>
      </c>
      <c r="I25" s="1">
        <v>0</v>
      </c>
      <c r="J25" s="5">
        <v>0</v>
      </c>
      <c r="K25" s="1">
        <v>1</v>
      </c>
      <c r="L25" s="1">
        <v>3</v>
      </c>
      <c r="M25" s="1">
        <v>2</v>
      </c>
      <c r="N25" s="4">
        <v>3</v>
      </c>
      <c r="O25" s="1">
        <v>3</v>
      </c>
      <c r="P25" s="5">
        <v>3</v>
      </c>
      <c r="Q25" s="4">
        <v>3</v>
      </c>
      <c r="R25" s="1">
        <v>3</v>
      </c>
      <c r="S25" s="5">
        <v>2</v>
      </c>
      <c r="T25" s="5">
        <f t="shared" si="0"/>
        <v>15</v>
      </c>
      <c r="U25" s="64">
        <f t="shared" si="1"/>
        <v>41</v>
      </c>
      <c r="V25" s="65">
        <f t="shared" si="2"/>
        <v>83.333333333333343</v>
      </c>
      <c r="W25" s="65">
        <f t="shared" si="3"/>
        <v>45.555555555555557</v>
      </c>
      <c r="X25" s="54">
        <f t="shared" si="4"/>
        <v>61.614091702274543</v>
      </c>
    </row>
    <row r="26" spans="1:34" ht="14.1" customHeight="1" x14ac:dyDescent="0.25">
      <c r="A26" s="25" t="s">
        <v>19</v>
      </c>
      <c r="B26" s="10">
        <v>3</v>
      </c>
      <c r="C26" s="11">
        <v>0</v>
      </c>
      <c r="D26" s="12">
        <v>3</v>
      </c>
      <c r="E26" s="11">
        <v>3</v>
      </c>
      <c r="F26" s="11">
        <v>3</v>
      </c>
      <c r="G26" s="11">
        <v>3</v>
      </c>
      <c r="H26" s="10">
        <v>0</v>
      </c>
      <c r="I26" s="11">
        <v>0</v>
      </c>
      <c r="J26" s="12">
        <v>0</v>
      </c>
      <c r="K26" s="11">
        <v>2</v>
      </c>
      <c r="L26" s="11">
        <v>2</v>
      </c>
      <c r="M26" s="11">
        <v>2</v>
      </c>
      <c r="N26" s="10">
        <v>3</v>
      </c>
      <c r="O26" s="11">
        <v>3</v>
      </c>
      <c r="P26" s="12">
        <v>3</v>
      </c>
      <c r="Q26" s="10">
        <v>3</v>
      </c>
      <c r="R26" s="11">
        <v>2</v>
      </c>
      <c r="S26" s="12">
        <v>2</v>
      </c>
      <c r="T26" s="66">
        <f t="shared" si="0"/>
        <v>14</v>
      </c>
      <c r="U26" s="66">
        <f t="shared" si="1"/>
        <v>37</v>
      </c>
      <c r="V26" s="67">
        <f t="shared" si="2"/>
        <v>77.777777777777786</v>
      </c>
      <c r="W26" s="67">
        <f t="shared" si="3"/>
        <v>41.111111111111107</v>
      </c>
      <c r="X26" s="56">
        <f t="shared" si="4"/>
        <v>56.546713999997657</v>
      </c>
    </row>
    <row r="28" spans="1:34" x14ac:dyDescent="0.25">
      <c r="Z28" s="81" t="s">
        <v>66</v>
      </c>
      <c r="AC28" s="81" t="s">
        <v>74</v>
      </c>
    </row>
    <row r="29" spans="1:34" x14ac:dyDescent="0.25">
      <c r="Z29" s="73" t="s">
        <v>68</v>
      </c>
      <c r="AC29" s="73" t="s">
        <v>75</v>
      </c>
    </row>
    <row r="30" spans="1:34" x14ac:dyDescent="0.25">
      <c r="Z30" s="73" t="s">
        <v>69</v>
      </c>
      <c r="AC30" s="73" t="s">
        <v>76</v>
      </c>
    </row>
    <row r="31" spans="1:34" x14ac:dyDescent="0.25">
      <c r="K31" s="72"/>
      <c r="Z31" s="73" t="s">
        <v>70</v>
      </c>
      <c r="AC31" s="73" t="s">
        <v>77</v>
      </c>
    </row>
    <row r="33" spans="26:26" x14ac:dyDescent="0.25">
      <c r="Z33" s="81" t="s">
        <v>67</v>
      </c>
    </row>
    <row r="34" spans="26:26" x14ac:dyDescent="0.25">
      <c r="Z34" s="73" t="s">
        <v>71</v>
      </c>
    </row>
    <row r="35" spans="26:26" x14ac:dyDescent="0.25">
      <c r="Z35" s="73" t="s">
        <v>72</v>
      </c>
    </row>
    <row r="36" spans="26:26" x14ac:dyDescent="0.25">
      <c r="Z36" s="73" t="s">
        <v>73</v>
      </c>
    </row>
    <row r="38" spans="26:26" x14ac:dyDescent="0.25">
      <c r="Z38" s="73" t="s">
        <v>99</v>
      </c>
    </row>
  </sheetData>
  <mergeCells count="9">
    <mergeCell ref="T2:X2"/>
    <mergeCell ref="B1:D1"/>
    <mergeCell ref="B5:D5"/>
    <mergeCell ref="E5:G5"/>
    <mergeCell ref="H5:J5"/>
    <mergeCell ref="K5:M5"/>
    <mergeCell ref="N5:P5"/>
    <mergeCell ref="Q5:S5"/>
    <mergeCell ref="B3:S3"/>
  </mergeCells>
  <pageMargins left="0.36" right="0.22" top="0.17" bottom="0.16" header="0.17" footer="0.2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8"/>
  <sheetViews>
    <sheetView tabSelected="1" topLeftCell="X1" zoomScale="85" zoomScaleNormal="70" workbookViewId="0">
      <selection activeCell="AG26" sqref="AG26"/>
    </sheetView>
  </sheetViews>
  <sheetFormatPr defaultRowHeight="15.75" x14ac:dyDescent="0.25"/>
  <cols>
    <col min="1" max="1" width="14.42578125" customWidth="1"/>
    <col min="2" max="3" width="5.28515625" style="1" customWidth="1"/>
    <col min="4" max="4" width="6.7109375" style="1" customWidth="1"/>
    <col min="5" max="19" width="5.28515625" style="1" customWidth="1"/>
    <col min="20" max="20" width="6.7109375" style="1" customWidth="1"/>
    <col min="21" max="21" width="7" style="1" customWidth="1"/>
    <col min="22" max="23" width="5.42578125" style="32" customWidth="1"/>
    <col min="24" max="24" width="6.85546875" style="39" customWidth="1"/>
    <col min="25" max="25" width="3.28515625" customWidth="1"/>
    <col min="26" max="26" width="12" style="73" customWidth="1"/>
    <col min="27" max="27" width="8.7109375" style="73" customWidth="1"/>
    <col min="28" max="28" width="6.28515625" style="73" customWidth="1"/>
    <col min="29" max="29" width="9.28515625" style="73" customWidth="1"/>
    <col min="30" max="30" width="8.42578125" style="73" customWidth="1"/>
    <col min="31" max="31" width="7.42578125" style="74" customWidth="1"/>
    <col min="32" max="32" width="23.28515625" style="74" customWidth="1"/>
    <col min="33" max="33" width="7" style="74" customWidth="1"/>
    <col min="34" max="34" width="9.140625" style="1"/>
  </cols>
  <sheetData>
    <row r="1" spans="1:34" ht="14.1" customHeight="1" x14ac:dyDescent="0.3">
      <c r="A1" s="9" t="s">
        <v>6</v>
      </c>
      <c r="B1" s="117" t="s">
        <v>25</v>
      </c>
      <c r="C1" s="118"/>
      <c r="D1" s="118"/>
      <c r="AC1" s="74"/>
    </row>
    <row r="2" spans="1:34" ht="14.1" customHeight="1" x14ac:dyDescent="0.25">
      <c r="A2" s="16"/>
      <c r="B2" s="17"/>
      <c r="V2" s="126" t="s">
        <v>51</v>
      </c>
      <c r="W2" s="127"/>
      <c r="X2" s="127"/>
      <c r="AA2" s="75"/>
      <c r="AB2" s="75"/>
      <c r="AC2" s="75" t="s">
        <v>60</v>
      </c>
      <c r="AD2" s="75" t="s">
        <v>59</v>
      </c>
      <c r="AE2" s="76"/>
      <c r="AF2" s="76"/>
      <c r="AG2" s="76"/>
      <c r="AH2" s="14" t="s">
        <v>98</v>
      </c>
    </row>
    <row r="3" spans="1:34" ht="14.1" customHeight="1" x14ac:dyDescent="0.25">
      <c r="B3" s="122" t="s">
        <v>53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4"/>
      <c r="R3" s="124"/>
      <c r="S3" s="125"/>
      <c r="T3" s="57" t="s">
        <v>45</v>
      </c>
      <c r="U3" s="36" t="s">
        <v>2</v>
      </c>
      <c r="V3" s="45"/>
      <c r="W3" s="45"/>
      <c r="X3" s="46"/>
      <c r="AA3" s="73" t="s">
        <v>57</v>
      </c>
      <c r="AB3" s="73" t="s">
        <v>58</v>
      </c>
      <c r="AC3" s="73" t="s">
        <v>78</v>
      </c>
      <c r="AD3" s="73" t="s">
        <v>78</v>
      </c>
      <c r="AE3" s="74" t="s">
        <v>54</v>
      </c>
      <c r="AF3" s="74" t="s">
        <v>63</v>
      </c>
      <c r="AG3" s="74" t="s">
        <v>64</v>
      </c>
      <c r="AH3" s="78" t="s">
        <v>54</v>
      </c>
    </row>
    <row r="4" spans="1:34" ht="14.1" customHeight="1" x14ac:dyDescent="0.25">
      <c r="B4" s="6">
        <v>1</v>
      </c>
      <c r="C4" s="2">
        <v>2</v>
      </c>
      <c r="D4" s="7">
        <v>3</v>
      </c>
      <c r="E4" s="2">
        <v>4</v>
      </c>
      <c r="F4" s="2">
        <v>5</v>
      </c>
      <c r="G4" s="2">
        <v>6</v>
      </c>
      <c r="H4" s="6">
        <v>7</v>
      </c>
      <c r="I4" s="2">
        <v>8</v>
      </c>
      <c r="J4" s="7">
        <v>9</v>
      </c>
      <c r="K4" s="2">
        <v>10</v>
      </c>
      <c r="L4" s="2">
        <v>11</v>
      </c>
      <c r="M4" s="2">
        <v>12</v>
      </c>
      <c r="N4" s="6">
        <v>13</v>
      </c>
      <c r="O4" s="2">
        <v>14</v>
      </c>
      <c r="P4" s="2">
        <v>15</v>
      </c>
      <c r="Q4" s="6">
        <v>16</v>
      </c>
      <c r="R4" s="2">
        <v>17</v>
      </c>
      <c r="S4" s="2">
        <v>18</v>
      </c>
      <c r="T4" s="58" t="s">
        <v>46</v>
      </c>
      <c r="U4" s="51" t="s">
        <v>48</v>
      </c>
      <c r="V4" s="50" t="s">
        <v>44</v>
      </c>
      <c r="W4" s="50" t="s">
        <v>43</v>
      </c>
      <c r="X4" s="47" t="s">
        <v>47</v>
      </c>
      <c r="Z4" s="75" t="s">
        <v>102</v>
      </c>
      <c r="AA4" s="76">
        <v>1</v>
      </c>
      <c r="AB4" s="76">
        <v>0</v>
      </c>
      <c r="AC4" s="76">
        <v>3</v>
      </c>
      <c r="AD4" s="76">
        <v>3</v>
      </c>
      <c r="AE4" s="76">
        <v>2</v>
      </c>
      <c r="AF4" s="83"/>
      <c r="AG4" s="76">
        <v>15</v>
      </c>
      <c r="AH4" s="74">
        <v>1</v>
      </c>
    </row>
    <row r="5" spans="1:34" ht="14.1" customHeight="1" x14ac:dyDescent="0.25">
      <c r="A5" s="8"/>
      <c r="B5" s="119" t="s">
        <v>102</v>
      </c>
      <c r="C5" s="120"/>
      <c r="D5" s="121"/>
      <c r="E5" s="120" t="s">
        <v>103</v>
      </c>
      <c r="F5" s="120"/>
      <c r="G5" s="120"/>
      <c r="H5" s="119" t="s">
        <v>104</v>
      </c>
      <c r="I5" s="120"/>
      <c r="J5" s="121"/>
      <c r="K5" s="120" t="s">
        <v>105</v>
      </c>
      <c r="L5" s="120"/>
      <c r="M5" s="120"/>
      <c r="N5" s="119" t="s">
        <v>106</v>
      </c>
      <c r="O5" s="120"/>
      <c r="P5" s="120"/>
      <c r="Q5" s="119" t="s">
        <v>107</v>
      </c>
      <c r="R5" s="120"/>
      <c r="S5" s="120"/>
      <c r="T5" s="59"/>
      <c r="U5" s="52"/>
      <c r="V5" s="48"/>
      <c r="W5" s="48"/>
      <c r="X5" s="49"/>
      <c r="AA5" s="74">
        <v>2</v>
      </c>
      <c r="AB5" s="74">
        <v>1</v>
      </c>
      <c r="AC5" s="74">
        <v>2</v>
      </c>
      <c r="AD5" s="74">
        <v>2</v>
      </c>
      <c r="AE5" s="74">
        <v>3</v>
      </c>
      <c r="AF5" s="84" t="s">
        <v>83</v>
      </c>
      <c r="AG5" s="74">
        <v>10</v>
      </c>
      <c r="AH5" s="74">
        <v>4</v>
      </c>
    </row>
    <row r="6" spans="1:34" ht="14.1" customHeight="1" x14ac:dyDescent="0.25">
      <c r="A6" s="26" t="s">
        <v>21</v>
      </c>
      <c r="B6" s="29"/>
      <c r="C6" s="27"/>
      <c r="D6" s="28"/>
      <c r="E6" s="27"/>
      <c r="F6" s="27"/>
      <c r="G6" s="27"/>
      <c r="H6" s="29"/>
      <c r="I6" s="27"/>
      <c r="J6" s="28"/>
      <c r="K6" s="27"/>
      <c r="L6" s="27"/>
      <c r="M6" s="27"/>
      <c r="N6" s="29"/>
      <c r="O6" s="27"/>
      <c r="P6" s="27"/>
      <c r="Q6" s="29"/>
      <c r="R6" s="27"/>
      <c r="S6" s="27"/>
      <c r="T6" s="69"/>
      <c r="U6" s="18"/>
      <c r="V6" s="40"/>
      <c r="W6" s="41"/>
      <c r="X6" s="42"/>
      <c r="Z6" s="77"/>
      <c r="AA6" s="78">
        <v>1</v>
      </c>
      <c r="AB6" s="78">
        <v>1</v>
      </c>
      <c r="AC6" s="78">
        <v>3</v>
      </c>
      <c r="AD6" s="78">
        <v>2</v>
      </c>
      <c r="AE6" s="78">
        <v>3</v>
      </c>
      <c r="AF6" s="85" t="s">
        <v>84</v>
      </c>
      <c r="AG6" s="78">
        <v>10</v>
      </c>
      <c r="AH6" s="74">
        <v>3</v>
      </c>
    </row>
    <row r="7" spans="1:34" ht="14.1" customHeight="1" x14ac:dyDescent="0.25">
      <c r="A7" s="20" t="s">
        <v>7</v>
      </c>
      <c r="B7" s="21">
        <v>4</v>
      </c>
      <c r="C7" s="22">
        <v>1</v>
      </c>
      <c r="D7" s="23">
        <v>1</v>
      </c>
      <c r="E7" s="22">
        <v>1</v>
      </c>
      <c r="F7" s="22">
        <v>1</v>
      </c>
      <c r="G7" s="22">
        <v>0</v>
      </c>
      <c r="H7" s="21">
        <v>1</v>
      </c>
      <c r="I7" s="22">
        <v>0</v>
      </c>
      <c r="J7" s="23">
        <v>0</v>
      </c>
      <c r="K7" s="22">
        <v>0</v>
      </c>
      <c r="L7" s="22">
        <v>0</v>
      </c>
      <c r="M7" s="22">
        <v>0</v>
      </c>
      <c r="N7" s="21">
        <v>3</v>
      </c>
      <c r="O7" s="22">
        <v>2</v>
      </c>
      <c r="P7" s="23">
        <v>1</v>
      </c>
      <c r="Q7" s="21">
        <v>0</v>
      </c>
      <c r="R7" s="22">
        <v>0</v>
      </c>
      <c r="S7" s="23">
        <v>0</v>
      </c>
      <c r="T7" s="23">
        <f>COUNTIF(B7:S7,"&gt;0")</f>
        <v>9</v>
      </c>
      <c r="U7" s="24">
        <f>SUM(B7:S7)</f>
        <v>15</v>
      </c>
      <c r="V7" s="43">
        <f>T7/18*100</f>
        <v>50</v>
      </c>
      <c r="W7" s="43">
        <f>U7/90*100</f>
        <v>16.666666666666664</v>
      </c>
      <c r="X7" s="44">
        <f>SQRT((V7/100)*(W7/100))*100</f>
        <v>28.867513459481287</v>
      </c>
      <c r="Z7" s="73" t="s">
        <v>103</v>
      </c>
      <c r="AA7" s="87" t="s">
        <v>65</v>
      </c>
      <c r="AB7" s="76">
        <v>1</v>
      </c>
      <c r="AC7" s="74">
        <v>3</v>
      </c>
      <c r="AD7" s="74">
        <v>2</v>
      </c>
      <c r="AE7" s="74">
        <v>3</v>
      </c>
      <c r="AF7" s="84" t="s">
        <v>85</v>
      </c>
      <c r="AG7" s="74">
        <v>9</v>
      </c>
      <c r="AH7" s="14">
        <v>4</v>
      </c>
    </row>
    <row r="8" spans="1:34" ht="14.1" customHeight="1" x14ac:dyDescent="0.25">
      <c r="A8" s="20" t="s">
        <v>8</v>
      </c>
      <c r="B8" s="21">
        <v>0</v>
      </c>
      <c r="C8" s="22">
        <v>0</v>
      </c>
      <c r="D8" s="23">
        <v>1</v>
      </c>
      <c r="E8" s="22">
        <v>1</v>
      </c>
      <c r="F8" s="22">
        <v>1</v>
      </c>
      <c r="G8" s="22">
        <v>0</v>
      </c>
      <c r="H8" s="21">
        <v>1</v>
      </c>
      <c r="I8" s="22">
        <v>0</v>
      </c>
      <c r="J8" s="23">
        <v>0</v>
      </c>
      <c r="K8" s="22">
        <v>0</v>
      </c>
      <c r="L8" s="22">
        <v>0</v>
      </c>
      <c r="M8" s="22">
        <v>0</v>
      </c>
      <c r="N8" s="21">
        <v>2</v>
      </c>
      <c r="O8" s="22">
        <v>0</v>
      </c>
      <c r="P8" s="23">
        <v>0</v>
      </c>
      <c r="Q8" s="21">
        <v>0</v>
      </c>
      <c r="R8" s="22">
        <v>0</v>
      </c>
      <c r="S8" s="23">
        <v>1</v>
      </c>
      <c r="T8" s="23">
        <f t="shared" ref="T8:T26" si="0">COUNTIF(B8:S8,"&gt;0")</f>
        <v>6</v>
      </c>
      <c r="U8" s="24">
        <f t="shared" ref="U8:U26" si="1">SUM(B8:S8)</f>
        <v>7</v>
      </c>
      <c r="V8" s="43">
        <f t="shared" ref="V8:V26" si="2">T8/18*100</f>
        <v>33.333333333333329</v>
      </c>
      <c r="W8" s="43">
        <f t="shared" ref="W8:W26" si="3">U8/90*100</f>
        <v>7.7777777777777777</v>
      </c>
      <c r="X8" s="44">
        <f t="shared" ref="X8:X26" si="4">SQRT((V8/100)*(W8/100))*100</f>
        <v>16.101529717988264</v>
      </c>
      <c r="AA8" s="74">
        <v>1</v>
      </c>
      <c r="AB8" s="74">
        <v>1</v>
      </c>
      <c r="AC8" s="74">
        <v>3</v>
      </c>
      <c r="AD8" s="74">
        <v>1</v>
      </c>
      <c r="AE8" s="79" t="s">
        <v>65</v>
      </c>
      <c r="AF8" s="84" t="s">
        <v>86</v>
      </c>
      <c r="AG8" s="74">
        <v>9</v>
      </c>
      <c r="AH8" s="1">
        <v>7</v>
      </c>
    </row>
    <row r="9" spans="1:34" ht="14.1" customHeight="1" x14ac:dyDescent="0.25">
      <c r="A9" s="20" t="s">
        <v>9</v>
      </c>
      <c r="B9" s="21">
        <v>0</v>
      </c>
      <c r="C9" s="22">
        <v>1</v>
      </c>
      <c r="D9" s="23">
        <v>1</v>
      </c>
      <c r="E9" s="22">
        <v>0</v>
      </c>
      <c r="F9" s="22">
        <v>0</v>
      </c>
      <c r="G9" s="22">
        <v>0</v>
      </c>
      <c r="H9" s="21">
        <v>1</v>
      </c>
      <c r="I9" s="22">
        <v>0</v>
      </c>
      <c r="J9" s="23">
        <v>0</v>
      </c>
      <c r="K9" s="22">
        <v>4</v>
      </c>
      <c r="L9" s="22">
        <v>4</v>
      </c>
      <c r="M9" s="22">
        <v>0</v>
      </c>
      <c r="N9" s="21">
        <v>0</v>
      </c>
      <c r="O9" s="22">
        <v>0</v>
      </c>
      <c r="P9" s="23">
        <v>0</v>
      </c>
      <c r="Q9" s="21">
        <v>0</v>
      </c>
      <c r="R9" s="22">
        <v>0</v>
      </c>
      <c r="S9" s="23">
        <v>0</v>
      </c>
      <c r="T9" s="23">
        <f t="shared" si="0"/>
        <v>5</v>
      </c>
      <c r="U9" s="24">
        <f t="shared" si="1"/>
        <v>11</v>
      </c>
      <c r="V9" s="43">
        <f t="shared" si="2"/>
        <v>27.777777777777779</v>
      </c>
      <c r="W9" s="43">
        <f t="shared" si="3"/>
        <v>12.222222222222221</v>
      </c>
      <c r="X9" s="44">
        <f t="shared" si="4"/>
        <v>18.42569327975222</v>
      </c>
      <c r="AA9" s="74">
        <v>1</v>
      </c>
      <c r="AB9" s="74">
        <v>1</v>
      </c>
      <c r="AC9" s="74">
        <v>3</v>
      </c>
      <c r="AD9" s="74">
        <v>1</v>
      </c>
      <c r="AE9" s="79" t="s">
        <v>65</v>
      </c>
      <c r="AF9" s="84" t="s">
        <v>86</v>
      </c>
      <c r="AG9" s="74">
        <v>9</v>
      </c>
      <c r="AH9" s="11">
        <v>4</v>
      </c>
    </row>
    <row r="10" spans="1:34" ht="14.1" customHeight="1" x14ac:dyDescent="0.25">
      <c r="A10" s="20" t="s">
        <v>42</v>
      </c>
      <c r="B10" s="21">
        <v>0</v>
      </c>
      <c r="C10" s="22">
        <v>1</v>
      </c>
      <c r="D10" s="23">
        <v>0</v>
      </c>
      <c r="E10" s="22">
        <v>2</v>
      </c>
      <c r="F10" s="22">
        <v>3</v>
      </c>
      <c r="G10" s="22">
        <v>4</v>
      </c>
      <c r="H10" s="21">
        <v>1</v>
      </c>
      <c r="I10" s="22">
        <v>0</v>
      </c>
      <c r="J10" s="23">
        <v>0</v>
      </c>
      <c r="K10" s="22">
        <v>0</v>
      </c>
      <c r="L10" s="22">
        <v>4</v>
      </c>
      <c r="M10" s="22">
        <v>0</v>
      </c>
      <c r="N10" s="21">
        <v>0</v>
      </c>
      <c r="O10" s="22">
        <v>0</v>
      </c>
      <c r="P10" s="23">
        <v>0</v>
      </c>
      <c r="Q10" s="21">
        <v>0</v>
      </c>
      <c r="R10" s="22">
        <v>0</v>
      </c>
      <c r="S10" s="23">
        <v>0</v>
      </c>
      <c r="T10" s="23">
        <f t="shared" si="0"/>
        <v>6</v>
      </c>
      <c r="U10" s="24">
        <f t="shared" si="1"/>
        <v>15</v>
      </c>
      <c r="V10" s="43">
        <f t="shared" si="2"/>
        <v>33.333333333333329</v>
      </c>
      <c r="W10" s="43">
        <f t="shared" si="3"/>
        <v>16.666666666666664</v>
      </c>
      <c r="X10" s="44">
        <f t="shared" si="4"/>
        <v>23.570226039551578</v>
      </c>
      <c r="Z10" s="75" t="s">
        <v>104</v>
      </c>
      <c r="AA10" s="76">
        <v>1</v>
      </c>
      <c r="AB10" s="76">
        <v>1</v>
      </c>
      <c r="AC10" s="76">
        <v>4</v>
      </c>
      <c r="AD10" s="76">
        <v>3</v>
      </c>
      <c r="AE10" s="76">
        <v>3</v>
      </c>
      <c r="AF10" s="83" t="s">
        <v>82</v>
      </c>
      <c r="AG10" s="76">
        <v>9</v>
      </c>
      <c r="AH10" s="1">
        <v>6</v>
      </c>
    </row>
    <row r="11" spans="1:34" ht="14.1" customHeight="1" x14ac:dyDescent="0.25">
      <c r="A11" s="20" t="s">
        <v>3</v>
      </c>
      <c r="B11" s="21">
        <v>3</v>
      </c>
      <c r="C11" s="22">
        <v>1</v>
      </c>
      <c r="D11" s="23">
        <v>0</v>
      </c>
      <c r="E11" s="22">
        <v>0</v>
      </c>
      <c r="F11" s="22">
        <v>0</v>
      </c>
      <c r="G11" s="22">
        <v>0</v>
      </c>
      <c r="H11" s="21">
        <v>0</v>
      </c>
      <c r="I11" s="22">
        <v>0</v>
      </c>
      <c r="J11" s="23">
        <v>0</v>
      </c>
      <c r="K11" s="22">
        <v>0</v>
      </c>
      <c r="L11" s="22">
        <v>0</v>
      </c>
      <c r="M11" s="22">
        <v>0</v>
      </c>
      <c r="N11" s="21">
        <v>0</v>
      </c>
      <c r="O11" s="22">
        <v>0</v>
      </c>
      <c r="P11" s="23">
        <v>0</v>
      </c>
      <c r="Q11" s="21">
        <v>0</v>
      </c>
      <c r="R11" s="22">
        <v>0</v>
      </c>
      <c r="S11" s="23">
        <v>0</v>
      </c>
      <c r="T11" s="23">
        <f t="shared" si="0"/>
        <v>2</v>
      </c>
      <c r="U11" s="24">
        <f t="shared" si="1"/>
        <v>4</v>
      </c>
      <c r="V11" s="43">
        <f t="shared" si="2"/>
        <v>11.111111111111111</v>
      </c>
      <c r="W11" s="43">
        <f t="shared" si="3"/>
        <v>4.4444444444444446</v>
      </c>
      <c r="X11" s="44">
        <f t="shared" si="4"/>
        <v>7.0272836892630659</v>
      </c>
      <c r="AA11" s="74">
        <v>1</v>
      </c>
      <c r="AB11" s="74">
        <v>1</v>
      </c>
      <c r="AC11" s="79" t="s">
        <v>65</v>
      </c>
      <c r="AD11" s="79" t="s">
        <v>65</v>
      </c>
      <c r="AE11" s="74">
        <v>3</v>
      </c>
      <c r="AF11" s="84" t="s">
        <v>81</v>
      </c>
      <c r="AG11" s="74">
        <v>8</v>
      </c>
      <c r="AH11" s="1">
        <v>5</v>
      </c>
    </row>
    <row r="12" spans="1:34" ht="14.1" customHeight="1" x14ac:dyDescent="0.25">
      <c r="A12" s="20" t="s">
        <v>10</v>
      </c>
      <c r="B12" s="21">
        <v>0</v>
      </c>
      <c r="C12" s="22">
        <v>0</v>
      </c>
      <c r="D12" s="23">
        <v>0</v>
      </c>
      <c r="E12" s="22">
        <v>0</v>
      </c>
      <c r="F12" s="22">
        <v>0</v>
      </c>
      <c r="G12" s="22">
        <v>0</v>
      </c>
      <c r="H12" s="21">
        <v>0</v>
      </c>
      <c r="I12" s="22">
        <v>0</v>
      </c>
      <c r="J12" s="23">
        <v>0</v>
      </c>
      <c r="K12" s="22">
        <v>0</v>
      </c>
      <c r="L12" s="22">
        <v>0</v>
      </c>
      <c r="M12" s="22">
        <v>0</v>
      </c>
      <c r="N12" s="21">
        <v>2</v>
      </c>
      <c r="O12" s="22">
        <v>2</v>
      </c>
      <c r="P12" s="23">
        <v>2</v>
      </c>
      <c r="Q12" s="21">
        <v>0</v>
      </c>
      <c r="R12" s="22">
        <v>0</v>
      </c>
      <c r="S12" s="23">
        <v>0</v>
      </c>
      <c r="T12" s="23">
        <f t="shared" si="0"/>
        <v>3</v>
      </c>
      <c r="U12" s="24">
        <f t="shared" si="1"/>
        <v>6</v>
      </c>
      <c r="V12" s="43">
        <f t="shared" si="2"/>
        <v>16.666666666666664</v>
      </c>
      <c r="W12" s="43">
        <f t="shared" si="3"/>
        <v>6.666666666666667</v>
      </c>
      <c r="X12" s="44">
        <f t="shared" si="4"/>
        <v>10.540925533894596</v>
      </c>
      <c r="Z12" s="77"/>
      <c r="AA12" s="78">
        <v>1</v>
      </c>
      <c r="AB12" s="78">
        <v>1</v>
      </c>
      <c r="AC12" s="78">
        <v>4</v>
      </c>
      <c r="AD12" s="78">
        <v>3</v>
      </c>
      <c r="AE12" s="78">
        <v>3</v>
      </c>
      <c r="AF12" s="85" t="s">
        <v>80</v>
      </c>
      <c r="AG12" s="78">
        <v>7</v>
      </c>
      <c r="AH12" s="1">
        <v>7</v>
      </c>
    </row>
    <row r="13" spans="1:34" ht="14.1" customHeight="1" x14ac:dyDescent="0.25">
      <c r="A13" s="35" t="s">
        <v>41</v>
      </c>
      <c r="B13" s="21">
        <v>0</v>
      </c>
      <c r="C13" s="22">
        <v>0</v>
      </c>
      <c r="D13" s="23">
        <v>0</v>
      </c>
      <c r="E13" s="22">
        <v>0</v>
      </c>
      <c r="F13" s="22">
        <v>0</v>
      </c>
      <c r="G13" s="22">
        <v>0</v>
      </c>
      <c r="H13" s="21">
        <v>1</v>
      </c>
      <c r="I13" s="22">
        <v>0</v>
      </c>
      <c r="J13" s="23">
        <v>0</v>
      </c>
      <c r="K13" s="22">
        <v>0</v>
      </c>
      <c r="L13" s="22">
        <v>0</v>
      </c>
      <c r="M13" s="22">
        <v>0</v>
      </c>
      <c r="N13" s="21">
        <v>2</v>
      </c>
      <c r="O13" s="22">
        <v>2</v>
      </c>
      <c r="P13" s="23">
        <v>2</v>
      </c>
      <c r="Q13" s="21">
        <v>2</v>
      </c>
      <c r="R13" s="22">
        <v>2</v>
      </c>
      <c r="S13" s="23">
        <v>1</v>
      </c>
      <c r="T13" s="23">
        <f t="shared" si="0"/>
        <v>7</v>
      </c>
      <c r="U13" s="24">
        <f t="shared" si="1"/>
        <v>12</v>
      </c>
      <c r="V13" s="43">
        <f t="shared" si="2"/>
        <v>38.888888888888893</v>
      </c>
      <c r="W13" s="43">
        <f t="shared" si="3"/>
        <v>13.333333333333334</v>
      </c>
      <c r="X13" s="44">
        <f t="shared" si="4"/>
        <v>22.771001702132445</v>
      </c>
      <c r="Z13" s="73" t="s">
        <v>105</v>
      </c>
      <c r="AA13" s="74">
        <v>1</v>
      </c>
      <c r="AB13" s="74">
        <v>0</v>
      </c>
      <c r="AC13" s="79" t="s">
        <v>65</v>
      </c>
      <c r="AD13" s="79" t="s">
        <v>65</v>
      </c>
      <c r="AE13" s="74">
        <v>2</v>
      </c>
      <c r="AF13" s="84"/>
      <c r="AG13" s="74">
        <v>15</v>
      </c>
      <c r="AH13" s="14">
        <v>1</v>
      </c>
    </row>
    <row r="14" spans="1:34" ht="14.1" customHeight="1" x14ac:dyDescent="0.25">
      <c r="A14" s="20" t="s">
        <v>11</v>
      </c>
      <c r="B14" s="21">
        <v>0</v>
      </c>
      <c r="C14" s="22">
        <v>0</v>
      </c>
      <c r="D14" s="23">
        <v>0</v>
      </c>
      <c r="E14" s="22">
        <v>0</v>
      </c>
      <c r="F14" s="22">
        <v>0</v>
      </c>
      <c r="G14" s="22">
        <v>0</v>
      </c>
      <c r="H14" s="21">
        <v>0</v>
      </c>
      <c r="I14" s="22">
        <v>0</v>
      </c>
      <c r="J14" s="23">
        <v>0</v>
      </c>
      <c r="K14" s="22">
        <v>0</v>
      </c>
      <c r="L14" s="22">
        <v>0</v>
      </c>
      <c r="M14" s="22">
        <v>0</v>
      </c>
      <c r="N14" s="21">
        <v>0</v>
      </c>
      <c r="O14" s="22">
        <v>0</v>
      </c>
      <c r="P14" s="23">
        <v>0</v>
      </c>
      <c r="Q14" s="21">
        <v>0</v>
      </c>
      <c r="R14" s="22">
        <v>0</v>
      </c>
      <c r="S14" s="23">
        <v>0</v>
      </c>
      <c r="T14" s="23">
        <f t="shared" si="0"/>
        <v>0</v>
      </c>
      <c r="U14" s="24">
        <f t="shared" si="1"/>
        <v>0</v>
      </c>
      <c r="V14" s="43">
        <f t="shared" si="2"/>
        <v>0</v>
      </c>
      <c r="W14" s="43">
        <f t="shared" si="3"/>
        <v>0</v>
      </c>
      <c r="X14" s="44">
        <f t="shared" si="4"/>
        <v>0</v>
      </c>
      <c r="AA14" s="79" t="s">
        <v>65</v>
      </c>
      <c r="AB14" s="79" t="s">
        <v>65</v>
      </c>
      <c r="AC14" s="79" t="s">
        <v>65</v>
      </c>
      <c r="AD14" s="79" t="s">
        <v>65</v>
      </c>
      <c r="AE14" s="74">
        <v>3</v>
      </c>
      <c r="AF14" s="84"/>
      <c r="AG14" s="74">
        <v>13</v>
      </c>
      <c r="AH14" s="1">
        <v>7</v>
      </c>
    </row>
    <row r="15" spans="1:34" ht="14.1" customHeight="1" x14ac:dyDescent="0.25">
      <c r="A15" s="20" t="s">
        <v>22</v>
      </c>
      <c r="B15" s="21">
        <v>0</v>
      </c>
      <c r="C15" s="22">
        <v>0</v>
      </c>
      <c r="D15" s="23">
        <v>0</v>
      </c>
      <c r="E15" s="22">
        <v>0</v>
      </c>
      <c r="F15" s="22">
        <v>0</v>
      </c>
      <c r="G15" s="22">
        <v>0</v>
      </c>
      <c r="H15" s="21">
        <v>2</v>
      </c>
      <c r="I15" s="22">
        <v>0</v>
      </c>
      <c r="J15" s="23">
        <v>0</v>
      </c>
      <c r="K15" s="22">
        <v>0</v>
      </c>
      <c r="L15" s="22">
        <v>0</v>
      </c>
      <c r="M15" s="22">
        <v>0</v>
      </c>
      <c r="N15" s="21">
        <v>0</v>
      </c>
      <c r="O15" s="22">
        <v>2</v>
      </c>
      <c r="P15" s="23">
        <v>0</v>
      </c>
      <c r="Q15" s="21">
        <v>0</v>
      </c>
      <c r="R15" s="22">
        <v>0</v>
      </c>
      <c r="S15" s="23">
        <v>2</v>
      </c>
      <c r="T15" s="23">
        <f t="shared" si="0"/>
        <v>3</v>
      </c>
      <c r="U15" s="24">
        <f t="shared" si="1"/>
        <v>6</v>
      </c>
      <c r="V15" s="43">
        <f t="shared" si="2"/>
        <v>16.666666666666664</v>
      </c>
      <c r="W15" s="43">
        <f t="shared" si="3"/>
        <v>6.666666666666667</v>
      </c>
      <c r="X15" s="44">
        <f t="shared" si="4"/>
        <v>10.540925533894596</v>
      </c>
      <c r="AA15" s="79">
        <v>1</v>
      </c>
      <c r="AB15" s="79">
        <v>0</v>
      </c>
      <c r="AC15" s="79" t="s">
        <v>65</v>
      </c>
      <c r="AD15" s="79" t="s">
        <v>65</v>
      </c>
      <c r="AE15" s="74">
        <v>3</v>
      </c>
      <c r="AF15" s="84" t="s">
        <v>87</v>
      </c>
      <c r="AG15" s="74">
        <v>11</v>
      </c>
      <c r="AH15" s="11">
        <v>6</v>
      </c>
    </row>
    <row r="16" spans="1:34" ht="14.1" customHeight="1" x14ac:dyDescent="0.25">
      <c r="A16" s="19" t="s">
        <v>4</v>
      </c>
      <c r="B16" s="4">
        <v>0</v>
      </c>
      <c r="C16" s="1">
        <v>0</v>
      </c>
      <c r="D16" s="5">
        <v>0</v>
      </c>
      <c r="E16" s="1">
        <v>0</v>
      </c>
      <c r="F16" s="1">
        <v>0</v>
      </c>
      <c r="G16" s="1">
        <v>0</v>
      </c>
      <c r="H16" s="4">
        <v>2</v>
      </c>
      <c r="I16" s="1">
        <v>0</v>
      </c>
      <c r="J16" s="5">
        <v>0</v>
      </c>
      <c r="K16" s="1">
        <v>0</v>
      </c>
      <c r="L16" s="1">
        <v>0</v>
      </c>
      <c r="M16" s="1">
        <v>0</v>
      </c>
      <c r="N16" s="4">
        <v>0</v>
      </c>
      <c r="O16" s="1">
        <v>0</v>
      </c>
      <c r="P16" s="5">
        <v>0</v>
      </c>
      <c r="Q16" s="4">
        <v>0</v>
      </c>
      <c r="R16" s="1">
        <v>0</v>
      </c>
      <c r="S16" s="5">
        <v>0</v>
      </c>
      <c r="T16" s="5">
        <f>COUNTIF(B16:S16,"&gt;0")</f>
        <v>1</v>
      </c>
      <c r="U16" s="64">
        <f t="shared" si="1"/>
        <v>2</v>
      </c>
      <c r="V16" s="65">
        <f t="shared" si="2"/>
        <v>5.5555555555555554</v>
      </c>
      <c r="W16" s="65">
        <f t="shared" si="3"/>
        <v>2.2222222222222223</v>
      </c>
      <c r="X16" s="54">
        <f t="shared" si="4"/>
        <v>3.513641844631533</v>
      </c>
      <c r="Z16" s="75" t="s">
        <v>106</v>
      </c>
      <c r="AA16" s="76">
        <v>0</v>
      </c>
      <c r="AB16" s="76">
        <v>0</v>
      </c>
      <c r="AC16" s="76">
        <v>3</v>
      </c>
      <c r="AD16" s="76">
        <v>3</v>
      </c>
      <c r="AE16" s="76">
        <v>1</v>
      </c>
      <c r="AF16" s="83"/>
      <c r="AG16" s="76">
        <v>13</v>
      </c>
      <c r="AH16" s="1">
        <v>2</v>
      </c>
    </row>
    <row r="17" spans="1:34" ht="14.1" customHeight="1" x14ac:dyDescent="0.25">
      <c r="A17" s="97" t="s">
        <v>52</v>
      </c>
      <c r="B17" s="99">
        <v>0</v>
      </c>
      <c r="C17" s="100">
        <v>2</v>
      </c>
      <c r="D17" s="101">
        <v>4</v>
      </c>
      <c r="E17" s="100">
        <v>3</v>
      </c>
      <c r="F17" s="100">
        <v>4</v>
      </c>
      <c r="G17" s="100">
        <v>4</v>
      </c>
      <c r="H17" s="99">
        <v>1</v>
      </c>
      <c r="I17" s="100">
        <v>0</v>
      </c>
      <c r="J17" s="101">
        <v>3</v>
      </c>
      <c r="K17" s="100">
        <v>0</v>
      </c>
      <c r="L17" s="100">
        <v>0</v>
      </c>
      <c r="M17" s="100">
        <v>3</v>
      </c>
      <c r="N17" s="99">
        <v>0</v>
      </c>
      <c r="O17" s="100">
        <v>0</v>
      </c>
      <c r="P17" s="101">
        <v>2</v>
      </c>
      <c r="Q17" s="99">
        <v>1</v>
      </c>
      <c r="R17" s="100">
        <v>1</v>
      </c>
      <c r="S17" s="101">
        <v>2</v>
      </c>
      <c r="T17" s="101">
        <f t="shared" si="0"/>
        <v>12</v>
      </c>
      <c r="U17" s="105">
        <f t="shared" si="1"/>
        <v>30</v>
      </c>
      <c r="V17" s="106">
        <f t="shared" si="2"/>
        <v>66.666666666666657</v>
      </c>
      <c r="W17" s="106">
        <f t="shared" si="3"/>
        <v>33.333333333333329</v>
      </c>
      <c r="X17" s="104">
        <f t="shared" si="4"/>
        <v>47.140452079103156</v>
      </c>
      <c r="AA17" s="74">
        <v>0</v>
      </c>
      <c r="AB17" s="74">
        <v>0</v>
      </c>
      <c r="AC17" s="74">
        <v>3</v>
      </c>
      <c r="AD17" s="74">
        <v>3</v>
      </c>
      <c r="AE17" s="74">
        <v>2</v>
      </c>
      <c r="AF17" s="84"/>
      <c r="AG17" s="74">
        <v>12</v>
      </c>
      <c r="AH17" s="1">
        <v>7</v>
      </c>
    </row>
    <row r="18" spans="1:34" ht="14.1" customHeight="1" x14ac:dyDescent="0.25">
      <c r="A18" s="30" t="s">
        <v>20</v>
      </c>
      <c r="B18" s="13"/>
      <c r="C18" s="14"/>
      <c r="D18" s="15"/>
      <c r="E18" s="14"/>
      <c r="F18" s="14"/>
      <c r="G18" s="14"/>
      <c r="H18" s="13"/>
      <c r="I18" s="14"/>
      <c r="J18" s="15"/>
      <c r="K18" s="14"/>
      <c r="L18" s="14"/>
      <c r="M18" s="14"/>
      <c r="N18" s="13"/>
      <c r="O18" s="14"/>
      <c r="P18" s="15"/>
      <c r="Q18" s="13"/>
      <c r="R18" s="14"/>
      <c r="S18" s="15"/>
      <c r="T18" s="70"/>
      <c r="U18" s="70"/>
      <c r="V18" s="71"/>
      <c r="W18" s="71"/>
      <c r="X18" s="55"/>
      <c r="Z18" s="77"/>
      <c r="AA18" s="78">
        <v>0</v>
      </c>
      <c r="AB18" s="78">
        <v>0</v>
      </c>
      <c r="AC18" s="78">
        <v>3</v>
      </c>
      <c r="AD18" s="78">
        <v>3</v>
      </c>
      <c r="AE18" s="78">
        <v>3</v>
      </c>
      <c r="AF18" s="85" t="s">
        <v>88</v>
      </c>
      <c r="AG18" s="78">
        <v>12</v>
      </c>
      <c r="AH18" s="1">
        <v>7</v>
      </c>
    </row>
    <row r="19" spans="1:34" ht="14.1" customHeight="1" x14ac:dyDescent="0.25">
      <c r="A19" s="19" t="s">
        <v>12</v>
      </c>
      <c r="B19" s="4">
        <v>3</v>
      </c>
      <c r="C19" s="1">
        <v>2</v>
      </c>
      <c r="D19" s="5">
        <v>2</v>
      </c>
      <c r="E19" s="1">
        <v>3</v>
      </c>
      <c r="F19" s="1">
        <v>3</v>
      </c>
      <c r="G19" s="1">
        <v>3</v>
      </c>
      <c r="H19" s="4">
        <v>0</v>
      </c>
      <c r="I19" s="1">
        <v>1</v>
      </c>
      <c r="J19" s="5">
        <v>1</v>
      </c>
      <c r="K19" s="1">
        <v>1</v>
      </c>
      <c r="L19" s="1">
        <v>2</v>
      </c>
      <c r="M19" s="1">
        <v>2</v>
      </c>
      <c r="N19" s="4">
        <v>1</v>
      </c>
      <c r="O19" s="1">
        <v>1</v>
      </c>
      <c r="P19" s="5">
        <v>1</v>
      </c>
      <c r="Q19" s="4">
        <v>1</v>
      </c>
      <c r="R19" s="1">
        <v>1</v>
      </c>
      <c r="S19" s="5">
        <v>1</v>
      </c>
      <c r="T19" s="5">
        <f t="shared" si="0"/>
        <v>17</v>
      </c>
      <c r="U19" s="64">
        <f t="shared" si="1"/>
        <v>29</v>
      </c>
      <c r="V19" s="65">
        <f t="shared" si="2"/>
        <v>94.444444444444443</v>
      </c>
      <c r="W19" s="65">
        <f t="shared" si="3"/>
        <v>32.222222222222221</v>
      </c>
      <c r="X19" s="54">
        <f t="shared" si="4"/>
        <v>55.165295943584034</v>
      </c>
      <c r="Z19" s="75" t="s">
        <v>107</v>
      </c>
      <c r="AA19" s="76">
        <v>1</v>
      </c>
      <c r="AB19" s="76">
        <v>1</v>
      </c>
      <c r="AC19" s="76">
        <v>3</v>
      </c>
      <c r="AD19" s="76">
        <v>3</v>
      </c>
      <c r="AE19" s="76">
        <v>3</v>
      </c>
      <c r="AF19" s="83" t="s">
        <v>89</v>
      </c>
      <c r="AG19" s="76">
        <v>11</v>
      </c>
      <c r="AH19" s="14">
        <v>7</v>
      </c>
    </row>
    <row r="20" spans="1:34" ht="14.1" customHeight="1" x14ac:dyDescent="0.25">
      <c r="A20" s="19" t="s">
        <v>13</v>
      </c>
      <c r="B20" s="4">
        <v>3</v>
      </c>
      <c r="C20" s="1">
        <v>3</v>
      </c>
      <c r="D20" s="5">
        <v>3</v>
      </c>
      <c r="E20" s="1">
        <v>3</v>
      </c>
      <c r="F20" s="1">
        <v>3</v>
      </c>
      <c r="G20" s="1">
        <v>3</v>
      </c>
      <c r="H20" s="4">
        <v>0</v>
      </c>
      <c r="I20" s="1">
        <v>1</v>
      </c>
      <c r="J20" s="5">
        <v>1</v>
      </c>
      <c r="K20" s="1">
        <v>1</v>
      </c>
      <c r="L20" s="1">
        <v>1</v>
      </c>
      <c r="M20" s="1">
        <v>3</v>
      </c>
      <c r="N20" s="4">
        <v>3</v>
      </c>
      <c r="O20" s="1">
        <v>3</v>
      </c>
      <c r="P20" s="5">
        <v>3</v>
      </c>
      <c r="Q20" s="4">
        <v>3</v>
      </c>
      <c r="R20" s="1">
        <v>3</v>
      </c>
      <c r="S20" s="5">
        <v>3</v>
      </c>
      <c r="T20" s="5">
        <f t="shared" si="0"/>
        <v>17</v>
      </c>
      <c r="U20" s="64">
        <f t="shared" si="1"/>
        <v>43</v>
      </c>
      <c r="V20" s="65">
        <f t="shared" si="2"/>
        <v>94.444444444444443</v>
      </c>
      <c r="W20" s="65">
        <f t="shared" si="3"/>
        <v>47.777777777777779</v>
      </c>
      <c r="X20" s="54">
        <f t="shared" si="4"/>
        <v>67.173995556408173</v>
      </c>
      <c r="AA20" s="74">
        <v>2</v>
      </c>
      <c r="AB20" s="74">
        <v>1</v>
      </c>
      <c r="AC20" s="74">
        <v>2</v>
      </c>
      <c r="AD20" s="74">
        <v>2</v>
      </c>
      <c r="AE20" s="74">
        <v>2</v>
      </c>
      <c r="AF20" s="84" t="s">
        <v>90</v>
      </c>
      <c r="AG20" s="74">
        <v>10</v>
      </c>
      <c r="AH20" s="1">
        <v>6</v>
      </c>
    </row>
    <row r="21" spans="1:34" ht="14.1" customHeight="1" x14ac:dyDescent="0.25">
      <c r="A21" s="19" t="s">
        <v>14</v>
      </c>
      <c r="B21" s="4">
        <v>4</v>
      </c>
      <c r="C21" s="1">
        <v>2</v>
      </c>
      <c r="D21" s="5">
        <v>2</v>
      </c>
      <c r="E21" s="1">
        <v>3</v>
      </c>
      <c r="F21" s="1">
        <v>3</v>
      </c>
      <c r="G21" s="1">
        <v>3</v>
      </c>
      <c r="H21" s="4">
        <v>0</v>
      </c>
      <c r="I21" s="1">
        <v>3</v>
      </c>
      <c r="J21" s="5">
        <v>3</v>
      </c>
      <c r="K21" s="1">
        <v>1</v>
      </c>
      <c r="L21" s="1">
        <v>3</v>
      </c>
      <c r="M21" s="1">
        <v>3</v>
      </c>
      <c r="N21" s="4">
        <v>3</v>
      </c>
      <c r="O21" s="1">
        <v>3</v>
      </c>
      <c r="P21" s="5">
        <v>3</v>
      </c>
      <c r="Q21" s="4">
        <v>3</v>
      </c>
      <c r="R21" s="1">
        <v>2</v>
      </c>
      <c r="S21" s="5">
        <v>2</v>
      </c>
      <c r="T21" s="5">
        <f t="shared" si="0"/>
        <v>17</v>
      </c>
      <c r="U21" s="64">
        <f t="shared" si="1"/>
        <v>46</v>
      </c>
      <c r="V21" s="65">
        <f t="shared" si="2"/>
        <v>94.444444444444443</v>
      </c>
      <c r="W21" s="65">
        <f t="shared" si="3"/>
        <v>51.111111111111107</v>
      </c>
      <c r="X21" s="54">
        <f t="shared" si="4"/>
        <v>69.477769781615478</v>
      </c>
      <c r="Z21" s="77"/>
      <c r="AA21" s="78">
        <v>1</v>
      </c>
      <c r="AB21" s="78">
        <v>1</v>
      </c>
      <c r="AC21" s="78">
        <v>3</v>
      </c>
      <c r="AD21" s="78">
        <v>2</v>
      </c>
      <c r="AE21" s="78">
        <v>3</v>
      </c>
      <c r="AF21" s="85" t="s">
        <v>89</v>
      </c>
      <c r="AG21" s="78">
        <v>10</v>
      </c>
      <c r="AH21" s="11">
        <v>7</v>
      </c>
    </row>
    <row r="22" spans="1:34" ht="14.1" customHeight="1" x14ac:dyDescent="0.25">
      <c r="A22" s="95" t="s">
        <v>15</v>
      </c>
      <c r="B22" s="99">
        <v>1</v>
      </c>
      <c r="C22" s="100">
        <v>4</v>
      </c>
      <c r="D22" s="101">
        <v>4</v>
      </c>
      <c r="E22" s="100">
        <v>4</v>
      </c>
      <c r="F22" s="100">
        <v>4</v>
      </c>
      <c r="G22" s="100">
        <v>4</v>
      </c>
      <c r="H22" s="99">
        <v>3</v>
      </c>
      <c r="I22" s="100">
        <v>3</v>
      </c>
      <c r="J22" s="101">
        <v>3</v>
      </c>
      <c r="K22" s="100">
        <v>0</v>
      </c>
      <c r="L22" s="100">
        <v>1</v>
      </c>
      <c r="M22" s="100">
        <v>2</v>
      </c>
      <c r="N22" s="99">
        <v>0</v>
      </c>
      <c r="O22" s="100">
        <v>0</v>
      </c>
      <c r="P22" s="101">
        <v>0</v>
      </c>
      <c r="Q22" s="99">
        <v>2</v>
      </c>
      <c r="R22" s="100">
        <v>3</v>
      </c>
      <c r="S22" s="101">
        <v>2</v>
      </c>
      <c r="T22" s="101">
        <f t="shared" si="0"/>
        <v>14</v>
      </c>
      <c r="U22" s="105">
        <f t="shared" si="1"/>
        <v>40</v>
      </c>
      <c r="V22" s="106">
        <f t="shared" si="2"/>
        <v>77.777777777777786</v>
      </c>
      <c r="W22" s="106">
        <f t="shared" si="3"/>
        <v>44.444444444444443</v>
      </c>
      <c r="X22" s="104">
        <f t="shared" si="4"/>
        <v>58.794473579213125</v>
      </c>
      <c r="Z22" s="88" t="s">
        <v>55</v>
      </c>
      <c r="AA22" s="91">
        <f t="shared" ref="AA22:AE22" si="5">AVERAGE(AA4:AA21)</f>
        <v>0.9375</v>
      </c>
      <c r="AB22" s="91">
        <f t="shared" si="5"/>
        <v>0.6470588235294118</v>
      </c>
      <c r="AC22" s="91">
        <f t="shared" si="5"/>
        <v>3</v>
      </c>
      <c r="AD22" s="91">
        <f t="shared" si="5"/>
        <v>2.3571428571428572</v>
      </c>
      <c r="AE22" s="91">
        <f t="shared" si="5"/>
        <v>2.625</v>
      </c>
      <c r="AF22" s="86"/>
      <c r="AG22" s="91">
        <f t="shared" ref="AG22" si="6">AVERAGE(AG4:AG21)</f>
        <v>10.722222222222221</v>
      </c>
      <c r="AH22" s="107">
        <f>AVERAGE(AH4:AH21)</f>
        <v>5.0555555555555554</v>
      </c>
    </row>
    <row r="23" spans="1:34" ht="14.1" customHeight="1" x14ac:dyDescent="0.25">
      <c r="A23" s="19" t="s">
        <v>16</v>
      </c>
      <c r="B23" s="4">
        <v>1</v>
      </c>
      <c r="C23" s="1">
        <v>0</v>
      </c>
      <c r="D23" s="5">
        <v>0</v>
      </c>
      <c r="E23" s="1">
        <v>0</v>
      </c>
      <c r="F23" s="1">
        <v>0</v>
      </c>
      <c r="G23" s="1">
        <v>0</v>
      </c>
      <c r="H23" s="4">
        <v>0</v>
      </c>
      <c r="I23" s="1">
        <v>0</v>
      </c>
      <c r="J23" s="5">
        <v>0</v>
      </c>
      <c r="K23" s="1">
        <v>0</v>
      </c>
      <c r="L23" s="1">
        <v>0</v>
      </c>
      <c r="M23" s="1">
        <v>1</v>
      </c>
      <c r="N23" s="4">
        <v>0</v>
      </c>
      <c r="O23" s="1">
        <v>0</v>
      </c>
      <c r="P23" s="5">
        <v>0</v>
      </c>
      <c r="Q23" s="4">
        <v>0</v>
      </c>
      <c r="R23" s="1">
        <v>2</v>
      </c>
      <c r="S23" s="5">
        <v>1</v>
      </c>
      <c r="T23" s="64">
        <f t="shared" si="0"/>
        <v>4</v>
      </c>
      <c r="U23" s="64">
        <f t="shared" si="1"/>
        <v>5</v>
      </c>
      <c r="V23" s="65">
        <f t="shared" si="2"/>
        <v>22.222222222222221</v>
      </c>
      <c r="W23" s="65">
        <f t="shared" si="3"/>
        <v>5.5555555555555554</v>
      </c>
      <c r="X23" s="54">
        <f t="shared" si="4"/>
        <v>11.111111111111111</v>
      </c>
      <c r="Z23" s="88" t="s">
        <v>56</v>
      </c>
      <c r="AA23" s="89">
        <f t="shared" ref="AA23:AD23" si="7">MEDIAN(AA4:AA21)</f>
        <v>1</v>
      </c>
      <c r="AB23" s="89">
        <f t="shared" si="7"/>
        <v>1</v>
      </c>
      <c r="AC23" s="89">
        <f t="shared" si="7"/>
        <v>3</v>
      </c>
      <c r="AD23" s="89">
        <f t="shared" si="7"/>
        <v>2.5</v>
      </c>
      <c r="AE23" s="89">
        <f>MEDIAN(AE4:AE21)</f>
        <v>3</v>
      </c>
      <c r="AF23" s="86"/>
      <c r="AG23" s="91">
        <f t="shared" ref="AG23" si="8">MEDIAN(AG4:AG21)</f>
        <v>10</v>
      </c>
      <c r="AH23" s="89">
        <f>MEDIAN(AH4:AH21)</f>
        <v>6</v>
      </c>
    </row>
    <row r="24" spans="1:34" ht="14.1" customHeight="1" x14ac:dyDescent="0.25">
      <c r="A24" s="19" t="s">
        <v>18</v>
      </c>
      <c r="B24" s="4">
        <v>4</v>
      </c>
      <c r="C24" s="1">
        <v>2</v>
      </c>
      <c r="D24" s="5">
        <v>2</v>
      </c>
      <c r="E24" s="1">
        <v>3</v>
      </c>
      <c r="F24" s="1">
        <v>3</v>
      </c>
      <c r="G24" s="1">
        <v>3</v>
      </c>
      <c r="H24" s="4">
        <v>0</v>
      </c>
      <c r="I24" s="1">
        <v>0</v>
      </c>
      <c r="J24" s="5">
        <v>0</v>
      </c>
      <c r="K24" s="1">
        <v>1</v>
      </c>
      <c r="L24" s="1">
        <v>3</v>
      </c>
      <c r="M24" s="1">
        <v>3</v>
      </c>
      <c r="N24" s="4">
        <v>3</v>
      </c>
      <c r="O24" s="1">
        <v>3</v>
      </c>
      <c r="P24" s="5">
        <v>3</v>
      </c>
      <c r="Q24" s="4">
        <v>3</v>
      </c>
      <c r="R24" s="1">
        <v>2</v>
      </c>
      <c r="S24" s="5">
        <v>2</v>
      </c>
      <c r="T24" s="64">
        <f t="shared" si="0"/>
        <v>15</v>
      </c>
      <c r="U24" s="64">
        <f t="shared" si="1"/>
        <v>40</v>
      </c>
      <c r="V24" s="65">
        <f t="shared" si="2"/>
        <v>83.333333333333343</v>
      </c>
      <c r="W24" s="65">
        <f t="shared" si="3"/>
        <v>44.444444444444443</v>
      </c>
      <c r="X24" s="54">
        <f t="shared" si="4"/>
        <v>60.858061945018463</v>
      </c>
      <c r="AA24" s="88" t="s">
        <v>61</v>
      </c>
      <c r="AB24" s="88" t="s">
        <v>79</v>
      </c>
      <c r="AH24" s="94">
        <f>SUM(AH4:AH21)</f>
        <v>91</v>
      </c>
    </row>
    <row r="25" spans="1:34" ht="14.1" customHeight="1" x14ac:dyDescent="0.25">
      <c r="A25" s="19" t="s">
        <v>17</v>
      </c>
      <c r="B25" s="4">
        <v>4</v>
      </c>
      <c r="C25" s="1">
        <v>2</v>
      </c>
      <c r="D25" s="5">
        <v>2</v>
      </c>
      <c r="E25" s="1">
        <v>3</v>
      </c>
      <c r="F25" s="1">
        <v>3</v>
      </c>
      <c r="G25" s="1">
        <v>3</v>
      </c>
      <c r="H25" s="4">
        <v>0</v>
      </c>
      <c r="I25" s="1">
        <v>0</v>
      </c>
      <c r="J25" s="5">
        <v>0</v>
      </c>
      <c r="K25" s="1">
        <v>2</v>
      </c>
      <c r="L25" s="1">
        <v>3</v>
      </c>
      <c r="M25" s="1">
        <v>1</v>
      </c>
      <c r="N25" s="4">
        <v>3</v>
      </c>
      <c r="O25" s="1">
        <v>3</v>
      </c>
      <c r="P25" s="5">
        <v>3</v>
      </c>
      <c r="Q25" s="4">
        <v>3</v>
      </c>
      <c r="R25" s="1">
        <v>2</v>
      </c>
      <c r="S25" s="5">
        <v>2</v>
      </c>
      <c r="T25" s="64">
        <f t="shared" si="0"/>
        <v>15</v>
      </c>
      <c r="U25" s="64">
        <f t="shared" si="1"/>
        <v>39</v>
      </c>
      <c r="V25" s="65">
        <f t="shared" si="2"/>
        <v>83.333333333333343</v>
      </c>
      <c r="W25" s="65">
        <f t="shared" si="3"/>
        <v>43.333333333333336</v>
      </c>
      <c r="X25" s="54">
        <f t="shared" si="4"/>
        <v>60.092521257733154</v>
      </c>
    </row>
    <row r="26" spans="1:34" ht="14.1" customHeight="1" x14ac:dyDescent="0.25">
      <c r="A26" s="25" t="s">
        <v>19</v>
      </c>
      <c r="B26" s="10">
        <v>4</v>
      </c>
      <c r="C26" s="11">
        <v>3</v>
      </c>
      <c r="D26" s="12">
        <v>3</v>
      </c>
      <c r="E26" s="11">
        <v>3</v>
      </c>
      <c r="F26" s="11">
        <v>3</v>
      </c>
      <c r="G26" s="11">
        <v>3</v>
      </c>
      <c r="H26" s="10">
        <v>0</v>
      </c>
      <c r="I26" s="11">
        <v>0</v>
      </c>
      <c r="J26" s="12">
        <v>0</v>
      </c>
      <c r="K26" s="11">
        <v>2</v>
      </c>
      <c r="L26" s="11">
        <v>4</v>
      </c>
      <c r="M26" s="11">
        <v>3</v>
      </c>
      <c r="N26" s="10">
        <v>3</v>
      </c>
      <c r="O26" s="11">
        <v>3</v>
      </c>
      <c r="P26" s="12">
        <v>3</v>
      </c>
      <c r="Q26" s="10">
        <v>3</v>
      </c>
      <c r="R26" s="11">
        <v>2</v>
      </c>
      <c r="S26" s="12">
        <v>2</v>
      </c>
      <c r="T26" s="66">
        <f t="shared" si="0"/>
        <v>15</v>
      </c>
      <c r="U26" s="66">
        <f t="shared" si="1"/>
        <v>44</v>
      </c>
      <c r="V26" s="67">
        <f t="shared" si="2"/>
        <v>83.333333333333343</v>
      </c>
      <c r="W26" s="67">
        <f t="shared" si="3"/>
        <v>48.888888888888886</v>
      </c>
      <c r="X26" s="56">
        <f t="shared" si="4"/>
        <v>63.82847385042254</v>
      </c>
    </row>
    <row r="28" spans="1:34" x14ac:dyDescent="0.25">
      <c r="Z28" s="81" t="s">
        <v>66</v>
      </c>
      <c r="AC28" s="81" t="s">
        <v>74</v>
      </c>
    </row>
    <row r="29" spans="1:34" x14ac:dyDescent="0.25">
      <c r="Z29" s="73" t="s">
        <v>68</v>
      </c>
      <c r="AC29" s="73" t="s">
        <v>75</v>
      </c>
    </row>
    <row r="30" spans="1:34" x14ac:dyDescent="0.25">
      <c r="Z30" s="73" t="s">
        <v>69</v>
      </c>
      <c r="AC30" s="73" t="s">
        <v>76</v>
      </c>
    </row>
    <row r="31" spans="1:34" x14ac:dyDescent="0.25">
      <c r="Z31" s="73" t="s">
        <v>70</v>
      </c>
      <c r="AC31" s="73" t="s">
        <v>77</v>
      </c>
    </row>
    <row r="33" spans="26:26" x14ac:dyDescent="0.25">
      <c r="Z33" s="81" t="s">
        <v>67</v>
      </c>
    </row>
    <row r="34" spans="26:26" x14ac:dyDescent="0.25">
      <c r="Z34" s="73" t="s">
        <v>71</v>
      </c>
    </row>
    <row r="35" spans="26:26" x14ac:dyDescent="0.25">
      <c r="Z35" s="73" t="s">
        <v>72</v>
      </c>
    </row>
    <row r="36" spans="26:26" x14ac:dyDescent="0.25">
      <c r="Z36" s="73" t="s">
        <v>73</v>
      </c>
    </row>
    <row r="38" spans="26:26" x14ac:dyDescent="0.25">
      <c r="Z38" s="73" t="s">
        <v>99</v>
      </c>
    </row>
  </sheetData>
  <mergeCells count="9">
    <mergeCell ref="V2:X2"/>
    <mergeCell ref="B1:D1"/>
    <mergeCell ref="B5:D5"/>
    <mergeCell ref="E5:G5"/>
    <mergeCell ref="H5:J5"/>
    <mergeCell ref="K5:M5"/>
    <mergeCell ref="N5:P5"/>
    <mergeCell ref="Q5:S5"/>
    <mergeCell ref="B3:S3"/>
  </mergeCells>
  <pageMargins left="0.34" right="0.28999999999999998" top="0.17" bottom="0.18" header="0.3" footer="0.18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8"/>
  <sheetViews>
    <sheetView zoomScale="80" zoomScaleNormal="80" workbookViewId="0">
      <selection activeCell="B5" sqref="B5:S5"/>
    </sheetView>
  </sheetViews>
  <sheetFormatPr defaultRowHeight="15.75" x14ac:dyDescent="0.25"/>
  <cols>
    <col min="1" max="1" width="14.5703125" customWidth="1"/>
    <col min="2" max="3" width="5.28515625" style="1" customWidth="1"/>
    <col min="4" max="4" width="7" style="1" customWidth="1"/>
    <col min="5" max="19" width="5.28515625" style="1" customWidth="1"/>
    <col min="20" max="20" width="5.7109375" style="1" customWidth="1"/>
    <col min="21" max="21" width="6.42578125" style="1" customWidth="1"/>
    <col min="22" max="22" width="5.42578125" style="32" customWidth="1"/>
    <col min="23" max="23" width="6.5703125" style="32" customWidth="1"/>
    <col min="24" max="24" width="8.140625" style="39" customWidth="1"/>
    <col min="25" max="25" width="2.5703125" customWidth="1"/>
    <col min="26" max="26" width="12" style="73" customWidth="1"/>
    <col min="27" max="27" width="8.5703125" style="73" customWidth="1"/>
    <col min="28" max="28" width="6.7109375" style="73" customWidth="1"/>
    <col min="29" max="29" width="9.28515625" style="73" customWidth="1"/>
    <col min="30" max="30" width="8.42578125" style="73" customWidth="1"/>
    <col min="31" max="31" width="7.42578125" style="74" customWidth="1"/>
    <col min="32" max="32" width="7.7109375" style="74" customWidth="1"/>
    <col min="33" max="33" width="7" style="74" customWidth="1"/>
    <col min="34" max="34" width="9.140625" style="1"/>
    <col min="35" max="35" width="2.85546875" customWidth="1"/>
  </cols>
  <sheetData>
    <row r="1" spans="1:34" ht="18.75" x14ac:dyDescent="0.3">
      <c r="A1" s="9" t="s">
        <v>23</v>
      </c>
      <c r="B1" s="128" t="s">
        <v>24</v>
      </c>
      <c r="C1" s="129"/>
      <c r="D1" s="129"/>
      <c r="AC1" s="74"/>
    </row>
    <row r="2" spans="1:34" ht="14.1" customHeight="1" x14ac:dyDescent="0.25">
      <c r="A2" s="16"/>
      <c r="B2" s="17"/>
      <c r="V2" s="126" t="s">
        <v>51</v>
      </c>
      <c r="W2" s="127"/>
      <c r="X2" s="127"/>
      <c r="AA2" s="75"/>
      <c r="AB2" s="75"/>
      <c r="AC2" s="75" t="s">
        <v>60</v>
      </c>
      <c r="AD2" s="75" t="s">
        <v>59</v>
      </c>
      <c r="AE2" s="76"/>
      <c r="AF2" s="76"/>
      <c r="AG2" s="76"/>
      <c r="AH2" s="14" t="s">
        <v>98</v>
      </c>
    </row>
    <row r="3" spans="1:34" ht="14.1" customHeight="1" x14ac:dyDescent="0.25">
      <c r="B3" s="122" t="s">
        <v>53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4"/>
      <c r="R3" s="124"/>
      <c r="S3" s="125"/>
      <c r="T3" s="38" t="s">
        <v>45</v>
      </c>
      <c r="U3" s="36" t="s">
        <v>2</v>
      </c>
      <c r="V3" s="45"/>
      <c r="W3" s="45"/>
      <c r="X3" s="46"/>
      <c r="AA3" s="73" t="s">
        <v>57</v>
      </c>
      <c r="AB3" s="73" t="s">
        <v>58</v>
      </c>
      <c r="AC3" s="73" t="s">
        <v>58</v>
      </c>
      <c r="AD3" s="73" t="s">
        <v>58</v>
      </c>
      <c r="AE3" s="74" t="s">
        <v>54</v>
      </c>
      <c r="AF3" s="74" t="s">
        <v>63</v>
      </c>
      <c r="AG3" s="74" t="s">
        <v>64</v>
      </c>
      <c r="AH3" s="78" t="s">
        <v>54</v>
      </c>
    </row>
    <row r="4" spans="1:34" ht="14.1" customHeight="1" x14ac:dyDescent="0.25">
      <c r="B4" s="6">
        <v>1</v>
      </c>
      <c r="C4" s="2">
        <v>2</v>
      </c>
      <c r="D4" s="7">
        <v>3</v>
      </c>
      <c r="E4" s="2">
        <v>4</v>
      </c>
      <c r="F4" s="2">
        <v>5</v>
      </c>
      <c r="G4" s="2">
        <v>6</v>
      </c>
      <c r="H4" s="6">
        <v>7</v>
      </c>
      <c r="I4" s="2">
        <v>8</v>
      </c>
      <c r="J4" s="7">
        <v>9</v>
      </c>
      <c r="K4" s="2">
        <v>10</v>
      </c>
      <c r="L4" s="2">
        <v>11</v>
      </c>
      <c r="M4" s="2">
        <v>12</v>
      </c>
      <c r="N4" s="6">
        <v>13</v>
      </c>
      <c r="O4" s="2">
        <v>14</v>
      </c>
      <c r="P4" s="2">
        <v>15</v>
      </c>
      <c r="Q4" s="6">
        <v>16</v>
      </c>
      <c r="R4" s="2">
        <v>17</v>
      </c>
      <c r="S4" s="2">
        <v>18</v>
      </c>
      <c r="T4" s="58" t="s">
        <v>46</v>
      </c>
      <c r="U4" s="51" t="s">
        <v>48</v>
      </c>
      <c r="V4" s="50" t="s">
        <v>44</v>
      </c>
      <c r="W4" s="50" t="s">
        <v>43</v>
      </c>
      <c r="X4" s="47" t="s">
        <v>47</v>
      </c>
      <c r="Z4" s="75" t="s">
        <v>102</v>
      </c>
      <c r="AA4" s="76">
        <v>1</v>
      </c>
      <c r="AB4" s="76">
        <v>0</v>
      </c>
      <c r="AC4" s="76">
        <v>3</v>
      </c>
      <c r="AD4" s="76">
        <v>3</v>
      </c>
      <c r="AE4" s="76">
        <v>2</v>
      </c>
      <c r="AF4" s="76"/>
      <c r="AG4" s="76">
        <v>14</v>
      </c>
      <c r="AH4" s="74">
        <v>1</v>
      </c>
    </row>
    <row r="5" spans="1:34" ht="14.1" customHeight="1" x14ac:dyDescent="0.25">
      <c r="A5" s="8"/>
      <c r="B5" s="119" t="s">
        <v>102</v>
      </c>
      <c r="C5" s="120"/>
      <c r="D5" s="121"/>
      <c r="E5" s="120" t="s">
        <v>103</v>
      </c>
      <c r="F5" s="120"/>
      <c r="G5" s="120"/>
      <c r="H5" s="119" t="s">
        <v>104</v>
      </c>
      <c r="I5" s="120"/>
      <c r="J5" s="121"/>
      <c r="K5" s="120" t="s">
        <v>105</v>
      </c>
      <c r="L5" s="120"/>
      <c r="M5" s="120"/>
      <c r="N5" s="119" t="s">
        <v>106</v>
      </c>
      <c r="O5" s="120"/>
      <c r="P5" s="120"/>
      <c r="Q5" s="119" t="s">
        <v>107</v>
      </c>
      <c r="R5" s="120"/>
      <c r="S5" s="120"/>
      <c r="T5" s="59"/>
      <c r="U5" s="52"/>
      <c r="V5" s="48"/>
      <c r="W5" s="48"/>
      <c r="X5" s="49"/>
      <c r="AA5" s="79" t="s">
        <v>65</v>
      </c>
      <c r="AB5" s="79" t="s">
        <v>65</v>
      </c>
      <c r="AC5" s="74">
        <v>3</v>
      </c>
      <c r="AD5" s="74">
        <v>3</v>
      </c>
      <c r="AE5" s="74">
        <v>2</v>
      </c>
      <c r="AG5" s="74">
        <v>13</v>
      </c>
      <c r="AH5" s="74">
        <v>1</v>
      </c>
    </row>
    <row r="6" spans="1:34" ht="14.1" customHeight="1" x14ac:dyDescent="0.25">
      <c r="A6" s="26" t="s">
        <v>21</v>
      </c>
      <c r="B6" s="29"/>
      <c r="C6" s="27"/>
      <c r="D6" s="28"/>
      <c r="E6" s="27"/>
      <c r="F6" s="27"/>
      <c r="G6" s="27"/>
      <c r="H6" s="29"/>
      <c r="I6" s="27"/>
      <c r="J6" s="28"/>
      <c r="K6" s="27"/>
      <c r="L6" s="27"/>
      <c r="M6" s="27"/>
      <c r="N6" s="29"/>
      <c r="O6" s="27"/>
      <c r="P6" s="27"/>
      <c r="Q6" s="29"/>
      <c r="R6" s="27"/>
      <c r="S6" s="27"/>
      <c r="T6" s="69"/>
      <c r="U6" s="18"/>
      <c r="V6" s="40"/>
      <c r="W6" s="41"/>
      <c r="X6" s="42"/>
      <c r="Z6" s="77"/>
      <c r="AA6" s="78">
        <v>1</v>
      </c>
      <c r="AB6" s="78">
        <v>0</v>
      </c>
      <c r="AC6" s="78">
        <v>3</v>
      </c>
      <c r="AD6" s="78">
        <v>3</v>
      </c>
      <c r="AE6" s="78">
        <v>2</v>
      </c>
      <c r="AF6" s="78"/>
      <c r="AG6" s="78">
        <v>13</v>
      </c>
      <c r="AH6" s="74">
        <v>1</v>
      </c>
    </row>
    <row r="7" spans="1:34" ht="14.1" customHeight="1" x14ac:dyDescent="0.25">
      <c r="A7" s="20" t="s">
        <v>7</v>
      </c>
      <c r="B7" s="21">
        <v>3</v>
      </c>
      <c r="C7" s="22">
        <v>3</v>
      </c>
      <c r="D7" s="23">
        <v>3</v>
      </c>
      <c r="E7" s="22">
        <v>1</v>
      </c>
      <c r="F7" s="22">
        <v>1</v>
      </c>
      <c r="G7" s="22">
        <v>1</v>
      </c>
      <c r="H7" s="21">
        <v>1</v>
      </c>
      <c r="I7" s="22">
        <v>1</v>
      </c>
      <c r="J7" s="23">
        <v>1</v>
      </c>
      <c r="K7" s="22">
        <v>0</v>
      </c>
      <c r="L7" s="22">
        <v>0</v>
      </c>
      <c r="M7" s="22">
        <v>4</v>
      </c>
      <c r="N7" s="21">
        <v>0</v>
      </c>
      <c r="O7" s="22">
        <v>3</v>
      </c>
      <c r="P7" s="23">
        <v>2</v>
      </c>
      <c r="Q7" s="21">
        <v>0</v>
      </c>
      <c r="R7" s="22">
        <v>0</v>
      </c>
      <c r="S7" s="23">
        <v>0</v>
      </c>
      <c r="T7" s="23">
        <f>COUNTIF(B7:S7,"&gt;0")</f>
        <v>12</v>
      </c>
      <c r="U7" s="24">
        <f>SUM(B7:S7)</f>
        <v>24</v>
      </c>
      <c r="V7" s="43">
        <f>T7/18*100</f>
        <v>66.666666666666657</v>
      </c>
      <c r="W7" s="43">
        <f>U7/90*100</f>
        <v>26.666666666666668</v>
      </c>
      <c r="X7" s="44">
        <f>SQRT((V7/100)*(W7/100))*100</f>
        <v>42.163702135578383</v>
      </c>
      <c r="Z7" s="73" t="s">
        <v>103</v>
      </c>
      <c r="AA7" s="76">
        <v>1</v>
      </c>
      <c r="AB7" s="76">
        <v>1</v>
      </c>
      <c r="AC7" s="74">
        <v>3</v>
      </c>
      <c r="AD7" s="74">
        <v>2</v>
      </c>
      <c r="AE7" s="74">
        <v>3</v>
      </c>
      <c r="AG7" s="74">
        <v>9</v>
      </c>
      <c r="AH7" s="14">
        <v>5</v>
      </c>
    </row>
    <row r="8" spans="1:34" ht="14.1" customHeight="1" x14ac:dyDescent="0.25">
      <c r="A8" s="20" t="s">
        <v>8</v>
      </c>
      <c r="B8" s="21">
        <v>0</v>
      </c>
      <c r="C8" s="22">
        <v>0</v>
      </c>
      <c r="D8" s="23">
        <v>0</v>
      </c>
      <c r="E8" s="22">
        <v>1</v>
      </c>
      <c r="F8" s="22">
        <v>1</v>
      </c>
      <c r="G8" s="22">
        <v>1</v>
      </c>
      <c r="H8" s="21">
        <v>2</v>
      </c>
      <c r="I8" s="22">
        <v>1</v>
      </c>
      <c r="J8" s="23">
        <v>1</v>
      </c>
      <c r="K8" s="22">
        <v>0</v>
      </c>
      <c r="L8" s="22">
        <v>0</v>
      </c>
      <c r="M8" s="22">
        <v>0</v>
      </c>
      <c r="N8" s="21">
        <v>2</v>
      </c>
      <c r="O8" s="22">
        <v>2</v>
      </c>
      <c r="P8" s="23">
        <v>2</v>
      </c>
      <c r="Q8" s="21">
        <v>0</v>
      </c>
      <c r="R8" s="22">
        <v>2</v>
      </c>
      <c r="S8" s="23">
        <v>2</v>
      </c>
      <c r="T8" s="23">
        <f t="shared" ref="T8:T26" si="0">COUNTIF(B8:S8,"&gt;0")</f>
        <v>11</v>
      </c>
      <c r="U8" s="24">
        <f t="shared" ref="U8:U26" si="1">SUM(B8:S8)</f>
        <v>17</v>
      </c>
      <c r="V8" s="43">
        <f t="shared" ref="V8:V26" si="2">T8/18*100</f>
        <v>61.111111111111114</v>
      </c>
      <c r="W8" s="43">
        <f t="shared" ref="W8:W26" si="3">U8/90*100</f>
        <v>18.888888888888889</v>
      </c>
      <c r="X8" s="44">
        <f t="shared" ref="X8:X26" si="4">SQRT((V8/100)*(W8/100))*100</f>
        <v>33.975299669823677</v>
      </c>
      <c r="AA8" s="74">
        <v>1</v>
      </c>
      <c r="AB8" s="74">
        <v>1</v>
      </c>
      <c r="AC8" s="74">
        <v>3</v>
      </c>
      <c r="AD8" s="74">
        <v>2</v>
      </c>
      <c r="AE8" s="79" t="s">
        <v>65</v>
      </c>
      <c r="AG8" s="74">
        <v>10</v>
      </c>
      <c r="AH8" s="1">
        <v>4</v>
      </c>
    </row>
    <row r="9" spans="1:34" ht="14.1" customHeight="1" x14ac:dyDescent="0.25">
      <c r="A9" s="20" t="s">
        <v>9</v>
      </c>
      <c r="B9" s="21">
        <v>0</v>
      </c>
      <c r="C9" s="22">
        <v>0</v>
      </c>
      <c r="D9" s="23">
        <v>0</v>
      </c>
      <c r="E9" s="22">
        <v>1</v>
      </c>
      <c r="F9" s="22">
        <v>1</v>
      </c>
      <c r="G9" s="22">
        <v>1</v>
      </c>
      <c r="H9" s="21">
        <v>0</v>
      </c>
      <c r="I9" s="22">
        <v>0</v>
      </c>
      <c r="J9" s="23">
        <v>0</v>
      </c>
      <c r="K9" s="22">
        <v>2</v>
      </c>
      <c r="L9" s="22">
        <v>3</v>
      </c>
      <c r="M9" s="22">
        <v>0</v>
      </c>
      <c r="N9" s="21">
        <v>0</v>
      </c>
      <c r="O9" s="22">
        <v>0</v>
      </c>
      <c r="P9" s="23">
        <v>0</v>
      </c>
      <c r="Q9" s="21">
        <v>0</v>
      </c>
      <c r="R9" s="22">
        <v>0</v>
      </c>
      <c r="S9" s="23">
        <v>0</v>
      </c>
      <c r="T9" s="23">
        <f t="shared" si="0"/>
        <v>5</v>
      </c>
      <c r="U9" s="24">
        <f t="shared" si="1"/>
        <v>8</v>
      </c>
      <c r="V9" s="43">
        <f t="shared" si="2"/>
        <v>27.777777777777779</v>
      </c>
      <c r="W9" s="43">
        <f t="shared" si="3"/>
        <v>8.8888888888888893</v>
      </c>
      <c r="X9" s="44">
        <f t="shared" si="4"/>
        <v>15.713484026367725</v>
      </c>
      <c r="AA9" s="74">
        <v>0</v>
      </c>
      <c r="AB9" s="74">
        <v>1</v>
      </c>
      <c r="AC9" s="74">
        <v>3</v>
      </c>
      <c r="AD9" s="74">
        <v>3</v>
      </c>
      <c r="AE9" s="79" t="s">
        <v>65</v>
      </c>
      <c r="AG9" s="74">
        <v>10</v>
      </c>
      <c r="AH9" s="11">
        <v>3</v>
      </c>
    </row>
    <row r="10" spans="1:34" ht="14.1" customHeight="1" x14ac:dyDescent="0.25">
      <c r="A10" s="20" t="s">
        <v>42</v>
      </c>
      <c r="B10" s="21">
        <v>0</v>
      </c>
      <c r="C10" s="22">
        <v>0</v>
      </c>
      <c r="D10" s="23">
        <v>0</v>
      </c>
      <c r="E10" s="22">
        <v>2</v>
      </c>
      <c r="F10" s="22">
        <v>2</v>
      </c>
      <c r="G10" s="22">
        <v>2</v>
      </c>
      <c r="H10" s="21">
        <v>1</v>
      </c>
      <c r="I10" s="22">
        <v>1</v>
      </c>
      <c r="J10" s="23">
        <v>0</v>
      </c>
      <c r="K10" s="22">
        <v>3</v>
      </c>
      <c r="L10" s="22">
        <v>1</v>
      </c>
      <c r="M10" s="22">
        <v>0</v>
      </c>
      <c r="N10" s="21">
        <v>0</v>
      </c>
      <c r="O10" s="22">
        <v>0</v>
      </c>
      <c r="P10" s="23">
        <v>0</v>
      </c>
      <c r="Q10" s="21">
        <v>0</v>
      </c>
      <c r="R10" s="22">
        <v>0</v>
      </c>
      <c r="S10" s="23">
        <v>1</v>
      </c>
      <c r="T10" s="23">
        <f t="shared" si="0"/>
        <v>8</v>
      </c>
      <c r="U10" s="24">
        <f t="shared" si="1"/>
        <v>13</v>
      </c>
      <c r="V10" s="43">
        <f t="shared" si="2"/>
        <v>44.444444444444443</v>
      </c>
      <c r="W10" s="43">
        <f t="shared" si="3"/>
        <v>14.444444444444443</v>
      </c>
      <c r="X10" s="44">
        <f t="shared" si="4"/>
        <v>25.33723166886973</v>
      </c>
      <c r="Z10" s="75" t="s">
        <v>104</v>
      </c>
      <c r="AA10" s="76">
        <v>1</v>
      </c>
      <c r="AB10" s="76">
        <v>1</v>
      </c>
      <c r="AC10" s="76">
        <v>4</v>
      </c>
      <c r="AD10" s="76">
        <v>3</v>
      </c>
      <c r="AE10" s="76">
        <v>2</v>
      </c>
      <c r="AF10" s="76"/>
      <c r="AG10" s="76">
        <v>12</v>
      </c>
      <c r="AH10" s="1">
        <v>3</v>
      </c>
    </row>
    <row r="11" spans="1:34" ht="14.1" customHeight="1" x14ac:dyDescent="0.25">
      <c r="A11" s="20" t="s">
        <v>3</v>
      </c>
      <c r="B11" s="21">
        <v>3</v>
      </c>
      <c r="C11" s="22">
        <v>3</v>
      </c>
      <c r="D11" s="23">
        <v>3</v>
      </c>
      <c r="E11" s="22">
        <v>0</v>
      </c>
      <c r="F11" s="22">
        <v>0</v>
      </c>
      <c r="G11" s="22">
        <v>0</v>
      </c>
      <c r="H11" s="21">
        <v>0</v>
      </c>
      <c r="I11" s="22">
        <v>0</v>
      </c>
      <c r="J11" s="23">
        <v>0</v>
      </c>
      <c r="K11" s="22">
        <v>0</v>
      </c>
      <c r="L11" s="22">
        <v>0</v>
      </c>
      <c r="M11" s="22">
        <v>0</v>
      </c>
      <c r="N11" s="21">
        <v>0</v>
      </c>
      <c r="O11" s="22">
        <v>0</v>
      </c>
      <c r="P11" s="23">
        <v>0</v>
      </c>
      <c r="Q11" s="21">
        <v>0</v>
      </c>
      <c r="R11" s="22">
        <v>0</v>
      </c>
      <c r="S11" s="23">
        <v>0</v>
      </c>
      <c r="T11" s="23">
        <f t="shared" si="0"/>
        <v>3</v>
      </c>
      <c r="U11" s="24">
        <f t="shared" si="1"/>
        <v>9</v>
      </c>
      <c r="V11" s="43">
        <f t="shared" si="2"/>
        <v>16.666666666666664</v>
      </c>
      <c r="W11" s="43">
        <f t="shared" si="3"/>
        <v>10</v>
      </c>
      <c r="X11" s="44">
        <f t="shared" si="4"/>
        <v>12.909944487358056</v>
      </c>
      <c r="AA11" s="74">
        <v>1</v>
      </c>
      <c r="AB11" s="74">
        <v>1</v>
      </c>
      <c r="AC11" s="74">
        <v>4</v>
      </c>
      <c r="AD11" s="74">
        <v>3</v>
      </c>
      <c r="AE11" s="74">
        <v>2</v>
      </c>
      <c r="AG11" s="74">
        <v>12.5</v>
      </c>
      <c r="AH11" s="1">
        <v>2</v>
      </c>
    </row>
    <row r="12" spans="1:34" ht="14.1" customHeight="1" x14ac:dyDescent="0.25">
      <c r="A12" s="20" t="s">
        <v>10</v>
      </c>
      <c r="B12" s="21">
        <v>0</v>
      </c>
      <c r="C12" s="22">
        <v>0</v>
      </c>
      <c r="D12" s="23">
        <v>0</v>
      </c>
      <c r="E12" s="22">
        <v>0</v>
      </c>
      <c r="F12" s="22">
        <v>0</v>
      </c>
      <c r="G12" s="22">
        <v>0</v>
      </c>
      <c r="H12" s="21">
        <v>0</v>
      </c>
      <c r="I12" s="22">
        <v>0</v>
      </c>
      <c r="J12" s="23">
        <v>0</v>
      </c>
      <c r="K12" s="22">
        <v>0</v>
      </c>
      <c r="L12" s="22">
        <v>0</v>
      </c>
      <c r="M12" s="22">
        <v>0</v>
      </c>
      <c r="N12" s="21">
        <v>2</v>
      </c>
      <c r="O12" s="22">
        <v>3</v>
      </c>
      <c r="P12" s="23">
        <v>3</v>
      </c>
      <c r="Q12" s="21">
        <v>0</v>
      </c>
      <c r="R12" s="22">
        <v>0</v>
      </c>
      <c r="S12" s="23">
        <v>0</v>
      </c>
      <c r="T12" s="23">
        <f t="shared" si="0"/>
        <v>3</v>
      </c>
      <c r="U12" s="24">
        <f t="shared" si="1"/>
        <v>8</v>
      </c>
      <c r="V12" s="43">
        <f t="shared" si="2"/>
        <v>16.666666666666664</v>
      </c>
      <c r="W12" s="43">
        <f t="shared" si="3"/>
        <v>8.8888888888888893</v>
      </c>
      <c r="X12" s="44">
        <f t="shared" si="4"/>
        <v>12.171612389003689</v>
      </c>
      <c r="Z12" s="77"/>
      <c r="AA12" s="78">
        <v>1</v>
      </c>
      <c r="AB12" s="78">
        <v>1</v>
      </c>
      <c r="AC12" s="78">
        <v>4</v>
      </c>
      <c r="AD12" s="78">
        <v>3</v>
      </c>
      <c r="AE12" s="78">
        <v>2</v>
      </c>
      <c r="AF12" s="78"/>
      <c r="AG12" s="78">
        <v>13</v>
      </c>
      <c r="AH12" s="1">
        <v>2</v>
      </c>
    </row>
    <row r="13" spans="1:34" ht="14.1" customHeight="1" x14ac:dyDescent="0.25">
      <c r="A13" s="35" t="s">
        <v>41</v>
      </c>
      <c r="B13" s="21">
        <v>0</v>
      </c>
      <c r="C13" s="22">
        <v>0</v>
      </c>
      <c r="D13" s="23">
        <v>0</v>
      </c>
      <c r="E13" s="22">
        <v>0</v>
      </c>
      <c r="F13" s="22">
        <v>0</v>
      </c>
      <c r="G13" s="22">
        <v>0</v>
      </c>
      <c r="H13" s="21">
        <v>1</v>
      </c>
      <c r="I13" s="22">
        <v>1</v>
      </c>
      <c r="J13" s="23">
        <v>0</v>
      </c>
      <c r="K13" s="22">
        <v>0</v>
      </c>
      <c r="L13" s="22">
        <v>0</v>
      </c>
      <c r="M13" s="22">
        <v>0</v>
      </c>
      <c r="N13" s="21">
        <v>2</v>
      </c>
      <c r="O13" s="22">
        <v>0</v>
      </c>
      <c r="P13" s="23">
        <v>2</v>
      </c>
      <c r="Q13" s="21">
        <v>1</v>
      </c>
      <c r="R13" s="22">
        <v>0</v>
      </c>
      <c r="S13" s="23">
        <v>0</v>
      </c>
      <c r="T13" s="23">
        <f t="shared" si="0"/>
        <v>5</v>
      </c>
      <c r="U13" s="24">
        <f t="shared" si="1"/>
        <v>7</v>
      </c>
      <c r="V13" s="43">
        <f t="shared" si="2"/>
        <v>27.777777777777779</v>
      </c>
      <c r="W13" s="43">
        <f t="shared" si="3"/>
        <v>7.7777777777777777</v>
      </c>
      <c r="X13" s="44">
        <f t="shared" si="4"/>
        <v>14.698618394803281</v>
      </c>
      <c r="Z13" s="73" t="s">
        <v>105</v>
      </c>
      <c r="AA13" s="74">
        <v>1</v>
      </c>
      <c r="AB13" s="74">
        <v>0</v>
      </c>
      <c r="AC13" s="79" t="s">
        <v>65</v>
      </c>
      <c r="AD13" s="79" t="s">
        <v>65</v>
      </c>
      <c r="AE13" s="74">
        <v>2</v>
      </c>
      <c r="AG13" s="74">
        <v>12</v>
      </c>
      <c r="AH13" s="14">
        <v>5</v>
      </c>
    </row>
    <row r="14" spans="1:34" ht="14.1" customHeight="1" x14ac:dyDescent="0.25">
      <c r="A14" s="20" t="s">
        <v>11</v>
      </c>
      <c r="B14" s="21">
        <v>0</v>
      </c>
      <c r="C14" s="22">
        <v>0</v>
      </c>
      <c r="D14" s="23">
        <v>0</v>
      </c>
      <c r="E14" s="22">
        <v>0</v>
      </c>
      <c r="F14" s="22">
        <v>0</v>
      </c>
      <c r="G14" s="22">
        <v>0</v>
      </c>
      <c r="H14" s="21">
        <v>0</v>
      </c>
      <c r="I14" s="22">
        <v>0</v>
      </c>
      <c r="J14" s="23">
        <v>0</v>
      </c>
      <c r="K14" s="22">
        <v>0</v>
      </c>
      <c r="L14" s="22">
        <v>0</v>
      </c>
      <c r="M14" s="22">
        <v>0</v>
      </c>
      <c r="N14" s="21">
        <v>0</v>
      </c>
      <c r="O14" s="22">
        <v>0</v>
      </c>
      <c r="P14" s="23">
        <v>0</v>
      </c>
      <c r="Q14" s="21">
        <v>0</v>
      </c>
      <c r="R14" s="22">
        <v>0</v>
      </c>
      <c r="S14" s="23">
        <v>0</v>
      </c>
      <c r="T14" s="23">
        <f t="shared" si="0"/>
        <v>0</v>
      </c>
      <c r="U14" s="24">
        <f t="shared" si="1"/>
        <v>0</v>
      </c>
      <c r="V14" s="43">
        <f t="shared" si="2"/>
        <v>0</v>
      </c>
      <c r="W14" s="43">
        <f t="shared" si="3"/>
        <v>0</v>
      </c>
      <c r="X14" s="44">
        <f t="shared" si="4"/>
        <v>0</v>
      </c>
      <c r="AA14" s="74">
        <v>1</v>
      </c>
      <c r="AB14" s="74">
        <v>0</v>
      </c>
      <c r="AC14" s="79" t="s">
        <v>65</v>
      </c>
      <c r="AD14" s="79" t="s">
        <v>65</v>
      </c>
      <c r="AE14" s="74">
        <v>3</v>
      </c>
      <c r="AG14" s="74">
        <v>11</v>
      </c>
      <c r="AH14" s="1">
        <v>5</v>
      </c>
    </row>
    <row r="15" spans="1:34" ht="14.1" customHeight="1" x14ac:dyDescent="0.25">
      <c r="A15" s="20" t="s">
        <v>22</v>
      </c>
      <c r="B15" s="21">
        <v>0</v>
      </c>
      <c r="C15" s="22">
        <v>0</v>
      </c>
      <c r="D15" s="23">
        <v>0</v>
      </c>
      <c r="E15" s="22">
        <v>0</v>
      </c>
      <c r="F15" s="22">
        <v>0</v>
      </c>
      <c r="G15" s="22">
        <v>0</v>
      </c>
      <c r="H15" s="21">
        <v>0</v>
      </c>
      <c r="I15" s="22">
        <v>2</v>
      </c>
      <c r="J15" s="23">
        <v>0</v>
      </c>
      <c r="K15" s="22">
        <v>0</v>
      </c>
      <c r="L15" s="22">
        <v>0</v>
      </c>
      <c r="M15" s="22">
        <v>0</v>
      </c>
      <c r="N15" s="21">
        <v>3</v>
      </c>
      <c r="O15" s="22">
        <v>1</v>
      </c>
      <c r="P15" s="23">
        <v>0</v>
      </c>
      <c r="Q15" s="21">
        <v>0</v>
      </c>
      <c r="R15" s="22">
        <v>1</v>
      </c>
      <c r="S15" s="23">
        <v>1</v>
      </c>
      <c r="T15" s="23">
        <f t="shared" si="0"/>
        <v>5</v>
      </c>
      <c r="U15" s="24">
        <f t="shared" si="1"/>
        <v>8</v>
      </c>
      <c r="V15" s="43">
        <f t="shared" si="2"/>
        <v>27.777777777777779</v>
      </c>
      <c r="W15" s="43">
        <f t="shared" si="3"/>
        <v>8.8888888888888893</v>
      </c>
      <c r="X15" s="44">
        <f t="shared" si="4"/>
        <v>15.713484026367725</v>
      </c>
      <c r="AA15" s="79">
        <v>1</v>
      </c>
      <c r="AB15" s="79">
        <v>0</v>
      </c>
      <c r="AC15" s="79" t="s">
        <v>65</v>
      </c>
      <c r="AD15" s="79" t="s">
        <v>65</v>
      </c>
      <c r="AE15" s="74">
        <v>2</v>
      </c>
      <c r="AG15" s="74">
        <v>15</v>
      </c>
      <c r="AH15" s="11">
        <v>1</v>
      </c>
    </row>
    <row r="16" spans="1:34" ht="14.1" customHeight="1" x14ac:dyDescent="0.25">
      <c r="A16" s="19" t="s">
        <v>4</v>
      </c>
      <c r="B16" s="4">
        <v>0</v>
      </c>
      <c r="C16" s="1">
        <v>0</v>
      </c>
      <c r="D16" s="5">
        <v>0</v>
      </c>
      <c r="E16" s="1">
        <v>0</v>
      </c>
      <c r="F16" s="1">
        <v>0</v>
      </c>
      <c r="G16" s="1">
        <v>0</v>
      </c>
      <c r="H16" s="4">
        <v>0</v>
      </c>
      <c r="I16" s="1">
        <v>0</v>
      </c>
      <c r="J16" s="5">
        <v>0</v>
      </c>
      <c r="K16" s="1">
        <v>0</v>
      </c>
      <c r="L16" s="1">
        <v>0</v>
      </c>
      <c r="M16" s="1">
        <v>0</v>
      </c>
      <c r="N16" s="4">
        <v>0</v>
      </c>
      <c r="O16" s="1">
        <v>0</v>
      </c>
      <c r="P16" s="5">
        <v>0</v>
      </c>
      <c r="Q16" s="4">
        <v>0</v>
      </c>
      <c r="R16" s="1">
        <v>0</v>
      </c>
      <c r="S16" s="5">
        <v>0</v>
      </c>
      <c r="T16" s="5">
        <f t="shared" si="0"/>
        <v>0</v>
      </c>
      <c r="U16" s="64">
        <f t="shared" si="1"/>
        <v>0</v>
      </c>
      <c r="V16" s="65">
        <f t="shared" si="2"/>
        <v>0</v>
      </c>
      <c r="W16" s="65">
        <f t="shared" si="3"/>
        <v>0</v>
      </c>
      <c r="X16" s="54">
        <f t="shared" si="4"/>
        <v>0</v>
      </c>
      <c r="Z16" s="75" t="s">
        <v>106</v>
      </c>
      <c r="AA16" s="76">
        <v>0</v>
      </c>
      <c r="AB16" s="76">
        <v>0</v>
      </c>
      <c r="AC16" s="76">
        <v>4</v>
      </c>
      <c r="AD16" s="76">
        <v>3</v>
      </c>
      <c r="AE16" s="76">
        <v>3</v>
      </c>
      <c r="AF16" s="76"/>
      <c r="AG16" s="76">
        <v>14</v>
      </c>
      <c r="AH16" s="1">
        <v>6</v>
      </c>
    </row>
    <row r="17" spans="1:36" ht="14.1" customHeight="1" x14ac:dyDescent="0.25">
      <c r="A17" s="97" t="s">
        <v>52</v>
      </c>
      <c r="B17" s="99">
        <v>0</v>
      </c>
      <c r="C17" s="100">
        <v>0</v>
      </c>
      <c r="D17" s="101">
        <v>0</v>
      </c>
      <c r="E17" s="100">
        <v>4</v>
      </c>
      <c r="F17" s="100">
        <v>3</v>
      </c>
      <c r="G17" s="100">
        <v>3</v>
      </c>
      <c r="H17" s="99">
        <v>0</v>
      </c>
      <c r="I17" s="100">
        <v>1</v>
      </c>
      <c r="J17" s="101">
        <v>1</v>
      </c>
      <c r="K17" s="100">
        <v>0</v>
      </c>
      <c r="L17" s="100">
        <v>0</v>
      </c>
      <c r="M17" s="100">
        <v>0</v>
      </c>
      <c r="N17" s="99">
        <v>0</v>
      </c>
      <c r="O17" s="100">
        <v>0</v>
      </c>
      <c r="P17" s="101">
        <v>0</v>
      </c>
      <c r="Q17" s="99">
        <v>1</v>
      </c>
      <c r="R17" s="100">
        <v>0</v>
      </c>
      <c r="S17" s="101">
        <v>0</v>
      </c>
      <c r="T17" s="101">
        <f t="shared" si="0"/>
        <v>6</v>
      </c>
      <c r="U17" s="105">
        <f t="shared" si="1"/>
        <v>13</v>
      </c>
      <c r="V17" s="106">
        <f t="shared" si="2"/>
        <v>33.333333333333329</v>
      </c>
      <c r="W17" s="106">
        <f t="shared" si="3"/>
        <v>14.444444444444443</v>
      </c>
      <c r="X17" s="104">
        <f t="shared" si="4"/>
        <v>21.942686286812773</v>
      </c>
      <c r="AA17" s="74">
        <v>0</v>
      </c>
      <c r="AB17" s="74">
        <v>0</v>
      </c>
      <c r="AC17" s="74">
        <v>3</v>
      </c>
      <c r="AD17" s="74">
        <v>3</v>
      </c>
      <c r="AE17" s="74">
        <v>2</v>
      </c>
      <c r="AG17" s="74">
        <v>14</v>
      </c>
      <c r="AH17" s="1">
        <v>4</v>
      </c>
    </row>
    <row r="18" spans="1:36" ht="14.1" customHeight="1" x14ac:dyDescent="0.25">
      <c r="A18" s="30" t="s">
        <v>20</v>
      </c>
      <c r="B18" s="13"/>
      <c r="C18" s="14"/>
      <c r="D18" s="15"/>
      <c r="E18" s="14"/>
      <c r="F18" s="14"/>
      <c r="G18" s="14"/>
      <c r="H18" s="13"/>
      <c r="I18" s="14"/>
      <c r="J18" s="15"/>
      <c r="K18" s="14"/>
      <c r="L18" s="14"/>
      <c r="M18" s="14"/>
      <c r="N18" s="13"/>
      <c r="O18" s="14"/>
      <c r="P18" s="15"/>
      <c r="Q18" s="13"/>
      <c r="R18" s="14"/>
      <c r="S18" s="15"/>
      <c r="T18" s="70"/>
      <c r="U18" s="70"/>
      <c r="V18" s="71"/>
      <c r="W18" s="71"/>
      <c r="X18" s="55"/>
      <c r="Z18" s="77"/>
      <c r="AA18" s="78">
        <v>0</v>
      </c>
      <c r="AB18" s="78">
        <v>0</v>
      </c>
      <c r="AC18" s="78">
        <v>3</v>
      </c>
      <c r="AD18" s="78">
        <v>3</v>
      </c>
      <c r="AE18" s="78">
        <v>2</v>
      </c>
      <c r="AF18" s="78"/>
      <c r="AG18" s="78">
        <v>14</v>
      </c>
      <c r="AH18" s="1">
        <v>3</v>
      </c>
    </row>
    <row r="19" spans="1:36" ht="14.1" customHeight="1" x14ac:dyDescent="0.25">
      <c r="A19" s="19" t="s">
        <v>12</v>
      </c>
      <c r="B19" s="4">
        <v>3</v>
      </c>
      <c r="C19" s="1">
        <v>2</v>
      </c>
      <c r="D19" s="5">
        <v>3</v>
      </c>
      <c r="E19" s="1">
        <v>3</v>
      </c>
      <c r="F19" s="1">
        <v>3</v>
      </c>
      <c r="G19" s="1">
        <v>3</v>
      </c>
      <c r="H19" s="4">
        <v>1</v>
      </c>
      <c r="I19" s="1">
        <v>0</v>
      </c>
      <c r="J19" s="5">
        <v>1</v>
      </c>
      <c r="K19" s="1">
        <v>1</v>
      </c>
      <c r="L19" s="1">
        <v>2</v>
      </c>
      <c r="M19" s="1">
        <v>1</v>
      </c>
      <c r="N19" s="4">
        <v>1</v>
      </c>
      <c r="O19" s="1">
        <v>1</v>
      </c>
      <c r="P19" s="5">
        <v>1</v>
      </c>
      <c r="Q19" s="4">
        <v>1</v>
      </c>
      <c r="R19" s="1">
        <v>1</v>
      </c>
      <c r="S19" s="5">
        <v>1</v>
      </c>
      <c r="T19" s="64">
        <f t="shared" si="0"/>
        <v>17</v>
      </c>
      <c r="U19" s="64">
        <f t="shared" si="1"/>
        <v>29</v>
      </c>
      <c r="V19" s="65">
        <f t="shared" si="2"/>
        <v>94.444444444444443</v>
      </c>
      <c r="W19" s="65">
        <f t="shared" si="3"/>
        <v>32.222222222222221</v>
      </c>
      <c r="X19" s="54">
        <f t="shared" si="4"/>
        <v>55.165295943584034</v>
      </c>
      <c r="Z19" s="75" t="s">
        <v>107</v>
      </c>
      <c r="AA19" s="76">
        <v>1</v>
      </c>
      <c r="AB19" s="76">
        <v>1</v>
      </c>
      <c r="AC19" s="76">
        <v>2</v>
      </c>
      <c r="AD19" s="76">
        <v>3</v>
      </c>
      <c r="AE19" s="76">
        <v>2</v>
      </c>
      <c r="AF19" s="76"/>
      <c r="AG19" s="76">
        <v>12</v>
      </c>
      <c r="AH19" s="14">
        <v>3</v>
      </c>
    </row>
    <row r="20" spans="1:36" ht="14.1" customHeight="1" x14ac:dyDescent="0.25">
      <c r="A20" s="19" t="s">
        <v>13</v>
      </c>
      <c r="B20" s="4">
        <v>3</v>
      </c>
      <c r="C20" s="1">
        <v>3</v>
      </c>
      <c r="D20" s="5">
        <v>2</v>
      </c>
      <c r="E20" s="1">
        <v>3</v>
      </c>
      <c r="F20" s="1">
        <v>3</v>
      </c>
      <c r="G20" s="1">
        <v>3</v>
      </c>
      <c r="H20" s="4">
        <v>1</v>
      </c>
      <c r="I20" s="1">
        <v>0</v>
      </c>
      <c r="J20" s="5">
        <v>1</v>
      </c>
      <c r="K20" s="1">
        <v>1</v>
      </c>
      <c r="L20" s="1">
        <v>1</v>
      </c>
      <c r="M20" s="1">
        <v>1</v>
      </c>
      <c r="N20" s="4">
        <v>3</v>
      </c>
      <c r="O20" s="1">
        <v>3</v>
      </c>
      <c r="P20" s="5">
        <v>3</v>
      </c>
      <c r="Q20" s="4">
        <v>3</v>
      </c>
      <c r="R20" s="1">
        <v>3</v>
      </c>
      <c r="S20" s="5">
        <v>3</v>
      </c>
      <c r="T20" s="64">
        <f t="shared" si="0"/>
        <v>17</v>
      </c>
      <c r="U20" s="64">
        <f t="shared" si="1"/>
        <v>40</v>
      </c>
      <c r="V20" s="65">
        <f t="shared" si="2"/>
        <v>94.444444444444443</v>
      </c>
      <c r="W20" s="65">
        <f t="shared" si="3"/>
        <v>44.444444444444443</v>
      </c>
      <c r="X20" s="54">
        <f t="shared" si="4"/>
        <v>64.788354387170003</v>
      </c>
      <c r="AA20" s="74">
        <v>1</v>
      </c>
      <c r="AB20" s="74">
        <v>0</v>
      </c>
      <c r="AC20" s="74">
        <v>2</v>
      </c>
      <c r="AD20" s="74">
        <v>2</v>
      </c>
      <c r="AE20" s="74">
        <v>2</v>
      </c>
      <c r="AG20" s="74">
        <v>13</v>
      </c>
      <c r="AH20" s="1">
        <v>1</v>
      </c>
    </row>
    <row r="21" spans="1:36" ht="14.1" customHeight="1" x14ac:dyDescent="0.25">
      <c r="A21" s="19" t="s">
        <v>14</v>
      </c>
      <c r="B21" s="4">
        <v>3</v>
      </c>
      <c r="C21" s="1">
        <v>3</v>
      </c>
      <c r="D21" s="5">
        <v>3</v>
      </c>
      <c r="E21" s="1">
        <v>3</v>
      </c>
      <c r="F21" s="1">
        <v>3</v>
      </c>
      <c r="G21" s="1">
        <v>3</v>
      </c>
      <c r="H21" s="4">
        <v>3</v>
      </c>
      <c r="I21" s="1">
        <v>0</v>
      </c>
      <c r="J21" s="5">
        <v>3</v>
      </c>
      <c r="K21" s="1">
        <v>1</v>
      </c>
      <c r="L21" s="1">
        <v>1</v>
      </c>
      <c r="M21" s="1">
        <v>1</v>
      </c>
      <c r="N21" s="4">
        <v>3</v>
      </c>
      <c r="O21" s="1">
        <v>3</v>
      </c>
      <c r="P21" s="5">
        <v>3</v>
      </c>
      <c r="Q21" s="4">
        <v>3</v>
      </c>
      <c r="R21" s="1">
        <v>3</v>
      </c>
      <c r="S21" s="5">
        <v>3</v>
      </c>
      <c r="T21" s="64">
        <f t="shared" si="0"/>
        <v>17</v>
      </c>
      <c r="U21" s="64">
        <f t="shared" si="1"/>
        <v>45</v>
      </c>
      <c r="V21" s="65">
        <f t="shared" si="2"/>
        <v>94.444444444444443</v>
      </c>
      <c r="W21" s="65">
        <f t="shared" si="3"/>
        <v>50</v>
      </c>
      <c r="X21" s="54">
        <f t="shared" si="4"/>
        <v>68.718427093627682</v>
      </c>
      <c r="Z21" s="77"/>
      <c r="AA21" s="78">
        <v>1</v>
      </c>
      <c r="AB21" s="78">
        <v>1</v>
      </c>
      <c r="AC21" s="78">
        <v>2</v>
      </c>
      <c r="AD21" s="78">
        <v>3</v>
      </c>
      <c r="AE21" s="78">
        <v>2</v>
      </c>
      <c r="AF21" s="78"/>
      <c r="AG21" s="78">
        <v>12</v>
      </c>
      <c r="AH21" s="11">
        <v>3</v>
      </c>
    </row>
    <row r="22" spans="1:36" ht="14.1" customHeight="1" x14ac:dyDescent="0.25">
      <c r="A22" s="95" t="s">
        <v>15</v>
      </c>
      <c r="B22" s="99">
        <v>1</v>
      </c>
      <c r="C22" s="100">
        <v>3</v>
      </c>
      <c r="D22" s="101">
        <v>2</v>
      </c>
      <c r="E22" s="100">
        <v>4</v>
      </c>
      <c r="F22" s="100">
        <v>3</v>
      </c>
      <c r="G22" s="100">
        <v>3</v>
      </c>
      <c r="H22" s="99">
        <v>2</v>
      </c>
      <c r="I22" s="100">
        <v>2</v>
      </c>
      <c r="J22" s="101">
        <v>2</v>
      </c>
      <c r="K22" s="100">
        <v>1</v>
      </c>
      <c r="L22" s="100">
        <v>2</v>
      </c>
      <c r="M22" s="100">
        <v>0</v>
      </c>
      <c r="N22" s="99">
        <v>0</v>
      </c>
      <c r="O22" s="100">
        <v>0</v>
      </c>
      <c r="P22" s="101">
        <v>0</v>
      </c>
      <c r="Q22" s="99">
        <v>0</v>
      </c>
      <c r="R22" s="100">
        <v>1</v>
      </c>
      <c r="S22" s="101">
        <v>1</v>
      </c>
      <c r="T22" s="105">
        <f t="shared" si="0"/>
        <v>13</v>
      </c>
      <c r="U22" s="105">
        <f t="shared" si="1"/>
        <v>27</v>
      </c>
      <c r="V22" s="106">
        <f t="shared" si="2"/>
        <v>72.222222222222214</v>
      </c>
      <c r="W22" s="106">
        <f t="shared" si="3"/>
        <v>30</v>
      </c>
      <c r="X22" s="104">
        <f t="shared" si="4"/>
        <v>46.54746681256313</v>
      </c>
      <c r="Z22" s="88" t="s">
        <v>55</v>
      </c>
      <c r="AA22" s="91">
        <f t="shared" ref="AA22:AE22" si="5">AVERAGE(AA4:AA21)</f>
        <v>0.76470588235294112</v>
      </c>
      <c r="AB22" s="91">
        <f t="shared" si="5"/>
        <v>0.47058823529411764</v>
      </c>
      <c r="AC22" s="91">
        <f t="shared" si="5"/>
        <v>3.0666666666666669</v>
      </c>
      <c r="AD22" s="91">
        <f t="shared" si="5"/>
        <v>2.8</v>
      </c>
      <c r="AE22" s="91">
        <f t="shared" si="5"/>
        <v>2.1875</v>
      </c>
      <c r="AF22" s="82"/>
      <c r="AG22" s="91">
        <f t="shared" ref="AG22" si="6">AVERAGE(AG4:AG21)</f>
        <v>12.416666666666666</v>
      </c>
      <c r="AH22" s="107">
        <f>AVERAGE(AH4:AH21)</f>
        <v>2.9444444444444446</v>
      </c>
      <c r="AI22" s="108" t="s">
        <v>100</v>
      </c>
      <c r="AJ22" s="109">
        <f>_xlfn.T.INV.2T(0.05,17)*STDEV(AH4:AH21)/SQRT(18)</f>
        <v>0.80857775586390512</v>
      </c>
    </row>
    <row r="23" spans="1:36" ht="14.1" customHeight="1" x14ac:dyDescent="0.25">
      <c r="A23" s="19" t="s">
        <v>16</v>
      </c>
      <c r="B23" s="4">
        <v>1</v>
      </c>
      <c r="C23" s="1">
        <v>1</v>
      </c>
      <c r="D23" s="5">
        <v>0</v>
      </c>
      <c r="E23" s="1">
        <v>0</v>
      </c>
      <c r="F23" s="1">
        <v>0</v>
      </c>
      <c r="G23" s="1">
        <v>0</v>
      </c>
      <c r="H23" s="4">
        <v>1</v>
      </c>
      <c r="I23" s="1">
        <v>0</v>
      </c>
      <c r="J23" s="5">
        <v>0</v>
      </c>
      <c r="K23" s="1">
        <v>1</v>
      </c>
      <c r="L23" s="1">
        <v>0</v>
      </c>
      <c r="M23" s="1">
        <v>0</v>
      </c>
      <c r="N23" s="4">
        <v>0</v>
      </c>
      <c r="O23" s="1">
        <v>0</v>
      </c>
      <c r="P23" s="5">
        <v>0</v>
      </c>
      <c r="Q23" s="4">
        <v>0</v>
      </c>
      <c r="R23" s="1">
        <v>0</v>
      </c>
      <c r="S23" s="5">
        <v>0</v>
      </c>
      <c r="T23" s="64">
        <f t="shared" si="0"/>
        <v>4</v>
      </c>
      <c r="U23" s="64">
        <f t="shared" si="1"/>
        <v>4</v>
      </c>
      <c r="V23" s="65">
        <f t="shared" si="2"/>
        <v>22.222222222222221</v>
      </c>
      <c r="W23" s="65">
        <f t="shared" si="3"/>
        <v>4.4444444444444446</v>
      </c>
      <c r="X23" s="54">
        <f t="shared" si="4"/>
        <v>9.9380798999990656</v>
      </c>
      <c r="Z23" s="88" t="s">
        <v>56</v>
      </c>
      <c r="AA23" s="89">
        <f t="shared" ref="AA23:AD23" si="7">MEDIAN(AA4:AA21)</f>
        <v>1</v>
      </c>
      <c r="AB23" s="89">
        <f t="shared" si="7"/>
        <v>0</v>
      </c>
      <c r="AC23" s="89">
        <f t="shared" si="7"/>
        <v>3</v>
      </c>
      <c r="AD23" s="89">
        <f t="shared" si="7"/>
        <v>3</v>
      </c>
      <c r="AE23" s="89">
        <f>MEDIAN(AE4:AE21)</f>
        <v>2</v>
      </c>
      <c r="AF23" s="82"/>
      <c r="AG23" s="91">
        <f t="shared" ref="AG23" si="8">MEDIAN(AG4:AG21)</f>
        <v>12.75</v>
      </c>
      <c r="AH23" s="89">
        <f>MEDIAN(AH4:AH21)</f>
        <v>3</v>
      </c>
    </row>
    <row r="24" spans="1:36" ht="14.1" customHeight="1" x14ac:dyDescent="0.25">
      <c r="A24" s="19" t="s">
        <v>18</v>
      </c>
      <c r="B24" s="4">
        <v>3</v>
      </c>
      <c r="C24" s="1">
        <v>3</v>
      </c>
      <c r="D24" s="5">
        <v>3</v>
      </c>
      <c r="E24" s="1">
        <v>3</v>
      </c>
      <c r="F24" s="1">
        <v>3</v>
      </c>
      <c r="G24" s="1">
        <v>3</v>
      </c>
      <c r="H24" s="4">
        <v>0</v>
      </c>
      <c r="I24" s="1">
        <v>0</v>
      </c>
      <c r="J24" s="5">
        <v>0</v>
      </c>
      <c r="K24" s="1">
        <v>2</v>
      </c>
      <c r="L24" s="1">
        <v>2</v>
      </c>
      <c r="M24" s="1">
        <v>2</v>
      </c>
      <c r="N24" s="4">
        <v>3</v>
      </c>
      <c r="O24" s="1">
        <v>0</v>
      </c>
      <c r="P24" s="5">
        <v>3</v>
      </c>
      <c r="Q24" s="4">
        <v>3</v>
      </c>
      <c r="R24" s="1">
        <v>3</v>
      </c>
      <c r="S24" s="5">
        <v>3</v>
      </c>
      <c r="T24" s="64">
        <f t="shared" si="0"/>
        <v>14</v>
      </c>
      <c r="U24" s="64">
        <f t="shared" si="1"/>
        <v>39</v>
      </c>
      <c r="V24" s="65">
        <f t="shared" si="2"/>
        <v>77.777777777777786</v>
      </c>
      <c r="W24" s="65">
        <f t="shared" si="3"/>
        <v>43.333333333333336</v>
      </c>
      <c r="X24" s="54">
        <f t="shared" si="4"/>
        <v>58.054891011613918</v>
      </c>
      <c r="AA24" s="90" t="s">
        <v>61</v>
      </c>
      <c r="AB24" s="90" t="s">
        <v>62</v>
      </c>
      <c r="AH24" s="94">
        <f>SUM(AH4:AH21)</f>
        <v>53</v>
      </c>
    </row>
    <row r="25" spans="1:36" ht="14.1" customHeight="1" x14ac:dyDescent="0.25">
      <c r="A25" s="19" t="s">
        <v>17</v>
      </c>
      <c r="B25" s="4">
        <v>3</v>
      </c>
      <c r="C25" s="1">
        <v>3</v>
      </c>
      <c r="D25" s="5">
        <v>3</v>
      </c>
      <c r="E25" s="1">
        <v>3</v>
      </c>
      <c r="F25" s="1">
        <v>3</v>
      </c>
      <c r="G25" s="1">
        <v>3</v>
      </c>
      <c r="H25" s="4">
        <v>0</v>
      </c>
      <c r="I25" s="1">
        <v>0</v>
      </c>
      <c r="J25" s="5">
        <v>0</v>
      </c>
      <c r="K25" s="1">
        <v>1</v>
      </c>
      <c r="L25" s="1">
        <v>2</v>
      </c>
      <c r="M25" s="1">
        <v>2</v>
      </c>
      <c r="N25" s="4">
        <v>3</v>
      </c>
      <c r="O25" s="1">
        <v>3</v>
      </c>
      <c r="P25" s="5">
        <v>3</v>
      </c>
      <c r="Q25" s="4">
        <v>3</v>
      </c>
      <c r="R25" s="1">
        <v>3</v>
      </c>
      <c r="S25" s="5">
        <v>2</v>
      </c>
      <c r="T25" s="64">
        <f t="shared" si="0"/>
        <v>15</v>
      </c>
      <c r="U25" s="64">
        <f t="shared" si="1"/>
        <v>40</v>
      </c>
      <c r="V25" s="65">
        <f t="shared" si="2"/>
        <v>83.333333333333343</v>
      </c>
      <c r="W25" s="65">
        <f t="shared" si="3"/>
        <v>44.444444444444443</v>
      </c>
      <c r="X25" s="54">
        <f t="shared" si="4"/>
        <v>60.858061945018463</v>
      </c>
    </row>
    <row r="26" spans="1:36" ht="14.1" customHeight="1" x14ac:dyDescent="0.25">
      <c r="A26" s="25" t="s">
        <v>19</v>
      </c>
      <c r="B26" s="10">
        <v>3</v>
      </c>
      <c r="C26" s="11">
        <v>3</v>
      </c>
      <c r="D26" s="12">
        <v>3</v>
      </c>
      <c r="E26" s="11">
        <v>3</v>
      </c>
      <c r="F26" s="11">
        <v>3</v>
      </c>
      <c r="G26" s="11">
        <v>3</v>
      </c>
      <c r="H26" s="10">
        <v>0</v>
      </c>
      <c r="I26" s="11">
        <v>0</v>
      </c>
      <c r="J26" s="12">
        <v>0</v>
      </c>
      <c r="K26" s="11">
        <v>3</v>
      </c>
      <c r="L26" s="11">
        <v>2</v>
      </c>
      <c r="M26" s="11">
        <v>2</v>
      </c>
      <c r="N26" s="10">
        <v>3</v>
      </c>
      <c r="O26" s="11">
        <v>3</v>
      </c>
      <c r="P26" s="12">
        <v>3</v>
      </c>
      <c r="Q26" s="10">
        <v>3</v>
      </c>
      <c r="R26" s="11">
        <v>3</v>
      </c>
      <c r="S26" s="12">
        <v>3</v>
      </c>
      <c r="T26" s="66">
        <f t="shared" si="0"/>
        <v>15</v>
      </c>
      <c r="U26" s="66">
        <f t="shared" si="1"/>
        <v>43</v>
      </c>
      <c r="V26" s="67">
        <f t="shared" si="2"/>
        <v>83.333333333333343</v>
      </c>
      <c r="W26" s="67">
        <f t="shared" si="3"/>
        <v>47.777777777777779</v>
      </c>
      <c r="X26" s="56">
        <f t="shared" si="4"/>
        <v>63.098981620003045</v>
      </c>
    </row>
    <row r="28" spans="1:36" x14ac:dyDescent="0.25">
      <c r="Z28" s="81" t="s">
        <v>66</v>
      </c>
      <c r="AC28" s="81" t="s">
        <v>74</v>
      </c>
    </row>
    <row r="29" spans="1:36" x14ac:dyDescent="0.25">
      <c r="Z29" s="73" t="s">
        <v>68</v>
      </c>
      <c r="AC29" s="73" t="s">
        <v>75</v>
      </c>
    </row>
    <row r="30" spans="1:36" x14ac:dyDescent="0.25">
      <c r="Z30" s="73" t="s">
        <v>69</v>
      </c>
      <c r="AC30" s="73" t="s">
        <v>76</v>
      </c>
    </row>
    <row r="31" spans="1:36" x14ac:dyDescent="0.25">
      <c r="Z31" s="73" t="s">
        <v>70</v>
      </c>
      <c r="AC31" s="73" t="s">
        <v>77</v>
      </c>
    </row>
    <row r="33" spans="26:26" x14ac:dyDescent="0.25">
      <c r="Z33" s="81" t="s">
        <v>67</v>
      </c>
    </row>
    <row r="34" spans="26:26" x14ac:dyDescent="0.25">
      <c r="Z34" s="73" t="s">
        <v>71</v>
      </c>
    </row>
    <row r="35" spans="26:26" x14ac:dyDescent="0.25">
      <c r="Z35" s="73" t="s">
        <v>72</v>
      </c>
    </row>
    <row r="36" spans="26:26" x14ac:dyDescent="0.25">
      <c r="Z36" s="73" t="s">
        <v>73</v>
      </c>
    </row>
    <row r="38" spans="26:26" x14ac:dyDescent="0.25">
      <c r="Z38" s="73" t="s">
        <v>99</v>
      </c>
    </row>
  </sheetData>
  <mergeCells count="9">
    <mergeCell ref="V2:X2"/>
    <mergeCell ref="B1:D1"/>
    <mergeCell ref="B5:D5"/>
    <mergeCell ref="E5:G5"/>
    <mergeCell ref="H5:J5"/>
    <mergeCell ref="K5:M5"/>
    <mergeCell ref="N5:P5"/>
    <mergeCell ref="Q5:S5"/>
    <mergeCell ref="B3:S3"/>
  </mergeCells>
  <pageMargins left="0.35" right="0.17" top="0.3" bottom="0.16" header="0.3" footer="0.22"/>
  <pageSetup paperSize="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8"/>
  <sheetViews>
    <sheetView zoomScale="80" zoomScaleNormal="80" workbookViewId="0">
      <selection activeCell="W7" sqref="W7"/>
    </sheetView>
  </sheetViews>
  <sheetFormatPr defaultRowHeight="15.75" x14ac:dyDescent="0.25"/>
  <cols>
    <col min="1" max="1" width="15.7109375" customWidth="1"/>
    <col min="2" max="3" width="5.28515625" style="1" customWidth="1"/>
    <col min="4" max="4" width="6.7109375" style="1" customWidth="1"/>
    <col min="5" max="19" width="5.28515625" style="1" customWidth="1"/>
    <col min="20" max="20" width="5.85546875" style="1" customWidth="1"/>
    <col min="21" max="21" width="6.5703125" style="1" customWidth="1"/>
    <col min="22" max="22" width="5.42578125" style="32" customWidth="1"/>
    <col min="23" max="23" width="6.5703125" style="32" customWidth="1"/>
    <col min="24" max="24" width="6.7109375" style="39" customWidth="1"/>
    <col min="25" max="25" width="4" customWidth="1"/>
    <col min="26" max="26" width="12" style="73" customWidth="1"/>
    <col min="27" max="27" width="7.42578125" style="73" customWidth="1"/>
    <col min="28" max="28" width="6.28515625" style="73" customWidth="1"/>
    <col min="29" max="29" width="9.28515625" style="73" customWidth="1"/>
    <col min="30" max="30" width="8.42578125" style="73" customWidth="1"/>
    <col min="31" max="31" width="7.42578125" style="74" customWidth="1"/>
    <col min="32" max="32" width="7.7109375" style="74" customWidth="1"/>
    <col min="33" max="33" width="7" style="74" customWidth="1"/>
    <col min="34" max="34" width="9.140625" style="1"/>
  </cols>
  <sheetData>
    <row r="1" spans="1:34" ht="18.75" x14ac:dyDescent="0.3">
      <c r="A1" s="9" t="s">
        <v>26</v>
      </c>
      <c r="B1" s="128" t="s">
        <v>27</v>
      </c>
      <c r="C1" s="129"/>
      <c r="D1" s="129"/>
      <c r="V1" s="32" t="s">
        <v>50</v>
      </c>
      <c r="AC1" s="74"/>
    </row>
    <row r="2" spans="1:34" ht="14.1" customHeight="1" x14ac:dyDescent="0.25">
      <c r="A2" s="16"/>
      <c r="B2" s="17"/>
      <c r="V2" s="126" t="s">
        <v>49</v>
      </c>
      <c r="W2" s="127"/>
      <c r="X2" s="127"/>
      <c r="AA2" s="75"/>
      <c r="AB2" s="75"/>
      <c r="AC2" s="75" t="s">
        <v>60</v>
      </c>
      <c r="AD2" s="75" t="s">
        <v>59</v>
      </c>
      <c r="AE2" s="76"/>
      <c r="AF2" s="76"/>
      <c r="AG2" s="76"/>
      <c r="AH2" s="14" t="s">
        <v>98</v>
      </c>
    </row>
    <row r="3" spans="1:34" ht="14.1" customHeight="1" x14ac:dyDescent="0.25">
      <c r="B3" s="122" t="s">
        <v>53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4"/>
      <c r="R3" s="124"/>
      <c r="S3" s="125"/>
      <c r="T3" s="38" t="s">
        <v>45</v>
      </c>
      <c r="U3" s="36" t="s">
        <v>2</v>
      </c>
      <c r="V3" s="45"/>
      <c r="W3" s="45"/>
      <c r="X3" s="46"/>
      <c r="AA3" s="73" t="s">
        <v>57</v>
      </c>
      <c r="AB3" s="73" t="s">
        <v>58</v>
      </c>
      <c r="AC3" s="73" t="s">
        <v>58</v>
      </c>
      <c r="AD3" s="73" t="s">
        <v>58</v>
      </c>
      <c r="AE3" s="74" t="s">
        <v>54</v>
      </c>
      <c r="AF3" s="74" t="s">
        <v>63</v>
      </c>
      <c r="AG3" s="74" t="s">
        <v>64</v>
      </c>
      <c r="AH3" s="78" t="s">
        <v>54</v>
      </c>
    </row>
    <row r="4" spans="1:34" ht="14.1" customHeight="1" x14ac:dyDescent="0.25">
      <c r="B4" s="6">
        <v>1</v>
      </c>
      <c r="C4" s="2">
        <v>2</v>
      </c>
      <c r="D4" s="7">
        <v>3</v>
      </c>
      <c r="E4" s="2">
        <v>4</v>
      </c>
      <c r="F4" s="2">
        <v>5</v>
      </c>
      <c r="G4" s="2">
        <v>6</v>
      </c>
      <c r="H4" s="6">
        <v>7</v>
      </c>
      <c r="I4" s="2">
        <v>8</v>
      </c>
      <c r="J4" s="7">
        <v>9</v>
      </c>
      <c r="K4" s="2">
        <v>10</v>
      </c>
      <c r="L4" s="2">
        <v>11</v>
      </c>
      <c r="M4" s="2">
        <v>12</v>
      </c>
      <c r="N4" s="6">
        <v>13</v>
      </c>
      <c r="O4" s="2">
        <v>14</v>
      </c>
      <c r="P4" s="2">
        <v>15</v>
      </c>
      <c r="Q4" s="6">
        <v>16</v>
      </c>
      <c r="R4" s="2">
        <v>17</v>
      </c>
      <c r="S4" s="2">
        <v>18</v>
      </c>
      <c r="T4" s="58" t="s">
        <v>46</v>
      </c>
      <c r="U4" s="51" t="s">
        <v>48</v>
      </c>
      <c r="V4" s="50" t="s">
        <v>44</v>
      </c>
      <c r="W4" s="50" t="s">
        <v>43</v>
      </c>
      <c r="X4" s="47" t="s">
        <v>47</v>
      </c>
      <c r="Z4" s="75" t="s">
        <v>102</v>
      </c>
      <c r="AA4" s="76">
        <v>1</v>
      </c>
      <c r="AB4" s="76">
        <v>0</v>
      </c>
      <c r="AC4" s="76">
        <v>3</v>
      </c>
      <c r="AD4" s="76">
        <v>3</v>
      </c>
      <c r="AE4" s="76">
        <v>2</v>
      </c>
      <c r="AF4" s="76"/>
      <c r="AG4" s="76">
        <v>13</v>
      </c>
      <c r="AH4" s="74">
        <v>2</v>
      </c>
    </row>
    <row r="5" spans="1:34" ht="14.1" customHeight="1" x14ac:dyDescent="0.25">
      <c r="A5" s="8"/>
      <c r="B5" s="119" t="s">
        <v>102</v>
      </c>
      <c r="C5" s="120"/>
      <c r="D5" s="121"/>
      <c r="E5" s="120" t="s">
        <v>103</v>
      </c>
      <c r="F5" s="120"/>
      <c r="G5" s="120"/>
      <c r="H5" s="119" t="s">
        <v>104</v>
      </c>
      <c r="I5" s="120"/>
      <c r="J5" s="121"/>
      <c r="K5" s="120" t="s">
        <v>105</v>
      </c>
      <c r="L5" s="120"/>
      <c r="M5" s="120"/>
      <c r="N5" s="119" t="s">
        <v>106</v>
      </c>
      <c r="O5" s="120"/>
      <c r="P5" s="120"/>
      <c r="Q5" s="119" t="s">
        <v>107</v>
      </c>
      <c r="R5" s="120"/>
      <c r="S5" s="120"/>
      <c r="T5" s="59"/>
      <c r="U5" s="52"/>
      <c r="V5" s="48"/>
      <c r="W5" s="48"/>
      <c r="X5" s="49"/>
      <c r="AA5" s="74">
        <v>1</v>
      </c>
      <c r="AB5" s="74">
        <v>0</v>
      </c>
      <c r="AC5" s="74">
        <v>3</v>
      </c>
      <c r="AD5" s="74">
        <v>3</v>
      </c>
      <c r="AE5" s="74">
        <v>2</v>
      </c>
      <c r="AG5" s="74">
        <v>12.5</v>
      </c>
      <c r="AH5" s="74">
        <v>2</v>
      </c>
    </row>
    <row r="6" spans="1:34" ht="14.1" customHeight="1" x14ac:dyDescent="0.25">
      <c r="A6" s="26" t="s">
        <v>21</v>
      </c>
      <c r="B6" s="29"/>
      <c r="C6" s="27"/>
      <c r="D6" s="28"/>
      <c r="E6" s="27"/>
      <c r="F6" s="27"/>
      <c r="G6" s="27"/>
      <c r="H6" s="29"/>
      <c r="I6" s="27"/>
      <c r="J6" s="28"/>
      <c r="K6" s="27"/>
      <c r="L6" s="27"/>
      <c r="M6" s="27"/>
      <c r="N6" s="29"/>
      <c r="O6" s="27"/>
      <c r="P6" s="27"/>
      <c r="Q6" s="29"/>
      <c r="R6" s="27"/>
      <c r="S6" s="27"/>
      <c r="T6" s="69"/>
      <c r="U6" s="18"/>
      <c r="V6" s="40"/>
      <c r="W6" s="41"/>
      <c r="X6" s="42"/>
      <c r="Z6" s="77"/>
      <c r="AA6" s="78">
        <v>1</v>
      </c>
      <c r="AB6" s="78">
        <v>0</v>
      </c>
      <c r="AC6" s="78">
        <v>3</v>
      </c>
      <c r="AD6" s="78">
        <v>3</v>
      </c>
      <c r="AE6" s="78">
        <v>2</v>
      </c>
      <c r="AF6" s="78"/>
      <c r="AG6" s="78">
        <v>12</v>
      </c>
      <c r="AH6" s="74">
        <v>1</v>
      </c>
    </row>
    <row r="7" spans="1:34" ht="14.1" customHeight="1" x14ac:dyDescent="0.25">
      <c r="A7" s="20" t="s">
        <v>7</v>
      </c>
      <c r="B7" s="21">
        <v>3</v>
      </c>
      <c r="C7" s="22">
        <v>3</v>
      </c>
      <c r="D7" s="23">
        <v>3</v>
      </c>
      <c r="E7" s="22">
        <v>1</v>
      </c>
      <c r="F7" s="22">
        <v>1</v>
      </c>
      <c r="G7" s="22">
        <v>1</v>
      </c>
      <c r="H7" s="21">
        <v>1</v>
      </c>
      <c r="I7" s="22">
        <v>1</v>
      </c>
      <c r="J7" s="23">
        <v>1</v>
      </c>
      <c r="K7" s="22">
        <v>0</v>
      </c>
      <c r="L7" s="22">
        <v>1</v>
      </c>
      <c r="M7" s="22">
        <v>4</v>
      </c>
      <c r="N7" s="21">
        <v>0</v>
      </c>
      <c r="O7" s="22">
        <v>3</v>
      </c>
      <c r="P7" s="23">
        <v>2</v>
      </c>
      <c r="Q7" s="21">
        <v>0</v>
      </c>
      <c r="R7" s="22">
        <v>0</v>
      </c>
      <c r="S7" s="23">
        <v>1</v>
      </c>
      <c r="T7" s="23">
        <f>COUNTIF(B7:S7,"&gt;0")</f>
        <v>14</v>
      </c>
      <c r="U7" s="24">
        <f>SUM(B7:S7)</f>
        <v>26</v>
      </c>
      <c r="V7" s="43">
        <f>T7/18*100</f>
        <v>77.777777777777786</v>
      </c>
      <c r="W7" s="43">
        <f>U7/90*100</f>
        <v>28.888888888888886</v>
      </c>
      <c r="X7" s="44">
        <f>SQRT((V7/100)*(W7/100))*100</f>
        <v>47.401620017114539</v>
      </c>
      <c r="Z7" s="73" t="s">
        <v>103</v>
      </c>
      <c r="AA7" s="76">
        <v>1</v>
      </c>
      <c r="AB7" s="76">
        <v>1</v>
      </c>
      <c r="AC7" s="74">
        <v>3</v>
      </c>
      <c r="AD7" s="74">
        <v>2</v>
      </c>
      <c r="AE7" s="79" t="s">
        <v>65</v>
      </c>
      <c r="AG7" s="74">
        <v>10</v>
      </c>
      <c r="AH7" s="14">
        <v>6</v>
      </c>
    </row>
    <row r="8" spans="1:34" ht="14.1" customHeight="1" x14ac:dyDescent="0.25">
      <c r="A8" s="20" t="s">
        <v>8</v>
      </c>
      <c r="B8" s="21">
        <v>0</v>
      </c>
      <c r="C8" s="22">
        <v>0</v>
      </c>
      <c r="D8" s="23">
        <v>0</v>
      </c>
      <c r="E8" s="22">
        <v>1</v>
      </c>
      <c r="F8" s="22">
        <v>1</v>
      </c>
      <c r="G8" s="22">
        <v>1</v>
      </c>
      <c r="H8" s="21">
        <v>1</v>
      </c>
      <c r="I8" s="22">
        <v>1</v>
      </c>
      <c r="J8" s="23">
        <v>1</v>
      </c>
      <c r="K8" s="22">
        <v>0</v>
      </c>
      <c r="L8" s="22">
        <v>0</v>
      </c>
      <c r="M8" s="22">
        <v>0</v>
      </c>
      <c r="N8" s="21">
        <v>2</v>
      </c>
      <c r="O8" s="22">
        <v>2</v>
      </c>
      <c r="P8" s="23">
        <v>2</v>
      </c>
      <c r="Q8" s="21">
        <v>2</v>
      </c>
      <c r="R8" s="22">
        <v>1</v>
      </c>
      <c r="S8" s="23">
        <v>2</v>
      </c>
      <c r="T8" s="23">
        <f t="shared" ref="T8:T26" si="0">COUNTIF(B8:S8,"&gt;0")</f>
        <v>12</v>
      </c>
      <c r="U8" s="24">
        <f t="shared" ref="U8:U26" si="1">SUM(B8:S8)</f>
        <v>17</v>
      </c>
      <c r="V8" s="43">
        <f t="shared" ref="V8:V26" si="2">T8/18*100</f>
        <v>66.666666666666657</v>
      </c>
      <c r="W8" s="43">
        <f t="shared" ref="W8:W26" si="3">U8/90*100</f>
        <v>18.888888888888889</v>
      </c>
      <c r="X8" s="44">
        <f t="shared" ref="X8:X26" si="4">SQRT((V8/100)*(W8/100))*100</f>
        <v>35.4860431614918</v>
      </c>
      <c r="AA8" s="74">
        <v>1</v>
      </c>
      <c r="AB8" s="74">
        <v>0</v>
      </c>
      <c r="AC8" s="74">
        <v>3</v>
      </c>
      <c r="AD8" s="74">
        <v>2</v>
      </c>
      <c r="AE8" s="79" t="s">
        <v>65</v>
      </c>
      <c r="AG8" s="74">
        <v>10</v>
      </c>
      <c r="AH8" s="1">
        <v>5</v>
      </c>
    </row>
    <row r="9" spans="1:34" ht="14.1" customHeight="1" x14ac:dyDescent="0.25">
      <c r="A9" s="20" t="s">
        <v>9</v>
      </c>
      <c r="B9" s="21">
        <v>0</v>
      </c>
      <c r="C9" s="22">
        <v>0</v>
      </c>
      <c r="D9" s="23">
        <v>0</v>
      </c>
      <c r="E9" s="22">
        <v>1</v>
      </c>
      <c r="F9" s="22">
        <v>1</v>
      </c>
      <c r="G9" s="22">
        <v>1</v>
      </c>
      <c r="H9" s="21">
        <v>0</v>
      </c>
      <c r="I9" s="22">
        <v>0</v>
      </c>
      <c r="J9" s="23">
        <v>0</v>
      </c>
      <c r="K9" s="22">
        <v>4</v>
      </c>
      <c r="L9" s="22">
        <v>3</v>
      </c>
      <c r="M9" s="22">
        <v>0</v>
      </c>
      <c r="N9" s="21">
        <v>0</v>
      </c>
      <c r="O9" s="22">
        <v>0</v>
      </c>
      <c r="P9" s="23">
        <v>0</v>
      </c>
      <c r="Q9" s="21">
        <v>0</v>
      </c>
      <c r="R9" s="22">
        <v>0</v>
      </c>
      <c r="S9" s="23">
        <v>0</v>
      </c>
      <c r="T9" s="23">
        <f t="shared" si="0"/>
        <v>5</v>
      </c>
      <c r="U9" s="24">
        <f t="shared" si="1"/>
        <v>10</v>
      </c>
      <c r="V9" s="43">
        <f t="shared" si="2"/>
        <v>27.777777777777779</v>
      </c>
      <c r="W9" s="43">
        <f t="shared" si="3"/>
        <v>11.111111111111111</v>
      </c>
      <c r="X9" s="44">
        <f t="shared" si="4"/>
        <v>17.568209223157663</v>
      </c>
      <c r="AA9" s="74">
        <v>1</v>
      </c>
      <c r="AB9" s="74">
        <v>1</v>
      </c>
      <c r="AC9" s="74">
        <v>3</v>
      </c>
      <c r="AD9" s="74">
        <v>3</v>
      </c>
      <c r="AE9" s="79" t="s">
        <v>65</v>
      </c>
      <c r="AG9" s="74">
        <v>11</v>
      </c>
      <c r="AH9" s="11">
        <v>2</v>
      </c>
    </row>
    <row r="10" spans="1:34" ht="14.1" customHeight="1" x14ac:dyDescent="0.25">
      <c r="A10" s="20" t="s">
        <v>42</v>
      </c>
      <c r="B10" s="21">
        <v>0</v>
      </c>
      <c r="C10" s="22">
        <v>0</v>
      </c>
      <c r="D10" s="23">
        <v>0</v>
      </c>
      <c r="E10" s="22">
        <v>2</v>
      </c>
      <c r="F10" s="22">
        <v>2</v>
      </c>
      <c r="G10" s="22">
        <v>2</v>
      </c>
      <c r="H10" s="21">
        <v>1</v>
      </c>
      <c r="I10" s="22">
        <v>0</v>
      </c>
      <c r="J10" s="23">
        <v>1</v>
      </c>
      <c r="K10" s="22">
        <v>0</v>
      </c>
      <c r="L10" s="22">
        <v>0</v>
      </c>
      <c r="M10" s="22">
        <v>0</v>
      </c>
      <c r="N10" s="21">
        <v>0</v>
      </c>
      <c r="O10" s="22">
        <v>0</v>
      </c>
      <c r="P10" s="23">
        <v>0</v>
      </c>
      <c r="Q10" s="21">
        <v>0</v>
      </c>
      <c r="R10" s="22">
        <v>0</v>
      </c>
      <c r="S10" s="23">
        <v>0</v>
      </c>
      <c r="T10" s="23">
        <f t="shared" si="0"/>
        <v>5</v>
      </c>
      <c r="U10" s="24">
        <f t="shared" si="1"/>
        <v>8</v>
      </c>
      <c r="V10" s="43">
        <f t="shared" si="2"/>
        <v>27.777777777777779</v>
      </c>
      <c r="W10" s="43">
        <f t="shared" si="3"/>
        <v>8.8888888888888893</v>
      </c>
      <c r="X10" s="44">
        <f t="shared" si="4"/>
        <v>15.713484026367725</v>
      </c>
      <c r="Z10" s="75" t="s">
        <v>104</v>
      </c>
      <c r="AA10" s="76">
        <v>1</v>
      </c>
      <c r="AB10" s="76">
        <v>1</v>
      </c>
      <c r="AC10" s="76">
        <v>4</v>
      </c>
      <c r="AD10" s="76">
        <v>3</v>
      </c>
      <c r="AE10" s="76">
        <v>2</v>
      </c>
      <c r="AF10" s="76"/>
      <c r="AG10" s="76">
        <v>13</v>
      </c>
      <c r="AH10" s="1">
        <v>2</v>
      </c>
    </row>
    <row r="11" spans="1:34" ht="14.1" customHeight="1" x14ac:dyDescent="0.25">
      <c r="A11" s="20" t="s">
        <v>3</v>
      </c>
      <c r="B11" s="21">
        <v>3</v>
      </c>
      <c r="C11" s="22">
        <v>3</v>
      </c>
      <c r="D11" s="23">
        <v>3</v>
      </c>
      <c r="E11" s="22">
        <v>0</v>
      </c>
      <c r="F11" s="22">
        <v>0</v>
      </c>
      <c r="G11" s="22">
        <v>0</v>
      </c>
      <c r="H11" s="21">
        <v>0</v>
      </c>
      <c r="I11" s="22">
        <v>0</v>
      </c>
      <c r="J11" s="23">
        <v>0</v>
      </c>
      <c r="K11" s="22">
        <v>0</v>
      </c>
      <c r="L11" s="22">
        <v>0</v>
      </c>
      <c r="M11" s="22">
        <v>0</v>
      </c>
      <c r="N11" s="21">
        <v>0</v>
      </c>
      <c r="O11" s="22">
        <v>0</v>
      </c>
      <c r="P11" s="23">
        <v>0</v>
      </c>
      <c r="Q11" s="21">
        <v>0</v>
      </c>
      <c r="R11" s="22">
        <v>0</v>
      </c>
      <c r="S11" s="23">
        <v>0</v>
      </c>
      <c r="T11" s="23">
        <f t="shared" si="0"/>
        <v>3</v>
      </c>
      <c r="U11" s="24">
        <f t="shared" si="1"/>
        <v>9</v>
      </c>
      <c r="V11" s="43">
        <f t="shared" si="2"/>
        <v>16.666666666666664</v>
      </c>
      <c r="W11" s="43">
        <f t="shared" si="3"/>
        <v>10</v>
      </c>
      <c r="X11" s="44">
        <f t="shared" si="4"/>
        <v>12.909944487358056</v>
      </c>
      <c r="AA11" s="74">
        <v>1</v>
      </c>
      <c r="AB11" s="74">
        <v>1</v>
      </c>
      <c r="AC11" s="79" t="s">
        <v>65</v>
      </c>
      <c r="AD11" s="79" t="s">
        <v>65</v>
      </c>
      <c r="AE11" s="74">
        <v>2</v>
      </c>
      <c r="AG11" s="74">
        <v>12</v>
      </c>
      <c r="AH11" s="1">
        <v>3</v>
      </c>
    </row>
    <row r="12" spans="1:34" ht="14.1" customHeight="1" x14ac:dyDescent="0.25">
      <c r="A12" s="20" t="s">
        <v>10</v>
      </c>
      <c r="B12" s="21">
        <v>0</v>
      </c>
      <c r="C12" s="22">
        <v>0</v>
      </c>
      <c r="D12" s="23">
        <v>0</v>
      </c>
      <c r="E12" s="22">
        <v>0</v>
      </c>
      <c r="F12" s="22">
        <v>0</v>
      </c>
      <c r="G12" s="22">
        <v>0</v>
      </c>
      <c r="H12" s="21">
        <v>0</v>
      </c>
      <c r="I12" s="22">
        <v>0</v>
      </c>
      <c r="J12" s="23">
        <v>0</v>
      </c>
      <c r="K12" s="22">
        <v>0</v>
      </c>
      <c r="L12" s="22">
        <v>0</v>
      </c>
      <c r="M12" s="22">
        <v>0</v>
      </c>
      <c r="N12" s="21">
        <v>2</v>
      </c>
      <c r="O12" s="22">
        <v>3</v>
      </c>
      <c r="P12" s="23">
        <v>3</v>
      </c>
      <c r="Q12" s="21">
        <v>0</v>
      </c>
      <c r="R12" s="22">
        <v>0</v>
      </c>
      <c r="S12" s="23">
        <v>0</v>
      </c>
      <c r="T12" s="23">
        <f t="shared" si="0"/>
        <v>3</v>
      </c>
      <c r="U12" s="24">
        <f t="shared" si="1"/>
        <v>8</v>
      </c>
      <c r="V12" s="43">
        <f t="shared" si="2"/>
        <v>16.666666666666664</v>
      </c>
      <c r="W12" s="43">
        <f t="shared" si="3"/>
        <v>8.8888888888888893</v>
      </c>
      <c r="X12" s="44">
        <f t="shared" si="4"/>
        <v>12.171612389003689</v>
      </c>
      <c r="Z12" s="77"/>
      <c r="AA12" s="78">
        <v>1</v>
      </c>
      <c r="AB12" s="78">
        <v>1</v>
      </c>
      <c r="AC12" s="78">
        <v>4</v>
      </c>
      <c r="AD12" s="78">
        <v>3</v>
      </c>
      <c r="AE12" s="78">
        <v>2</v>
      </c>
      <c r="AF12" s="78"/>
      <c r="AG12" s="78">
        <v>12</v>
      </c>
      <c r="AH12" s="1">
        <v>3</v>
      </c>
    </row>
    <row r="13" spans="1:34" ht="14.1" customHeight="1" x14ac:dyDescent="0.25">
      <c r="A13" s="35" t="s">
        <v>41</v>
      </c>
      <c r="B13" s="21">
        <v>0</v>
      </c>
      <c r="C13" s="22">
        <v>0</v>
      </c>
      <c r="D13" s="23">
        <v>0</v>
      </c>
      <c r="E13" s="22">
        <v>0</v>
      </c>
      <c r="F13" s="22">
        <v>0</v>
      </c>
      <c r="G13" s="22">
        <v>0</v>
      </c>
      <c r="H13" s="21">
        <v>0</v>
      </c>
      <c r="I13" s="22">
        <v>0</v>
      </c>
      <c r="J13" s="23">
        <v>1</v>
      </c>
      <c r="K13" s="22">
        <v>0</v>
      </c>
      <c r="L13" s="22">
        <v>0</v>
      </c>
      <c r="M13" s="22">
        <v>0</v>
      </c>
      <c r="N13" s="21">
        <v>2</v>
      </c>
      <c r="O13" s="22">
        <v>0</v>
      </c>
      <c r="P13" s="23">
        <v>2</v>
      </c>
      <c r="Q13" s="21">
        <v>1</v>
      </c>
      <c r="R13" s="22">
        <v>2</v>
      </c>
      <c r="S13" s="23">
        <v>0</v>
      </c>
      <c r="T13" s="23">
        <f t="shared" si="0"/>
        <v>5</v>
      </c>
      <c r="U13" s="24">
        <f t="shared" si="1"/>
        <v>8</v>
      </c>
      <c r="V13" s="43">
        <f t="shared" si="2"/>
        <v>27.777777777777779</v>
      </c>
      <c r="W13" s="43">
        <f t="shared" si="3"/>
        <v>8.8888888888888893</v>
      </c>
      <c r="X13" s="44">
        <f t="shared" si="4"/>
        <v>15.713484026367725</v>
      </c>
      <c r="Z13" s="73" t="s">
        <v>105</v>
      </c>
      <c r="AA13" s="74">
        <v>1</v>
      </c>
      <c r="AB13" s="74">
        <v>0</v>
      </c>
      <c r="AC13" s="79" t="s">
        <v>65</v>
      </c>
      <c r="AD13" s="79" t="s">
        <v>65</v>
      </c>
      <c r="AE13" s="74">
        <v>2</v>
      </c>
      <c r="AG13" s="74">
        <v>15</v>
      </c>
      <c r="AH13" s="14">
        <v>2</v>
      </c>
    </row>
    <row r="14" spans="1:34" ht="14.1" customHeight="1" x14ac:dyDescent="0.25">
      <c r="A14" s="20" t="s">
        <v>11</v>
      </c>
      <c r="B14" s="21">
        <v>0</v>
      </c>
      <c r="C14" s="22">
        <v>0</v>
      </c>
      <c r="D14" s="23">
        <v>0</v>
      </c>
      <c r="E14" s="22">
        <v>0</v>
      </c>
      <c r="F14" s="22">
        <v>0</v>
      </c>
      <c r="G14" s="22">
        <v>0</v>
      </c>
      <c r="H14" s="21">
        <v>0</v>
      </c>
      <c r="I14" s="22">
        <v>0</v>
      </c>
      <c r="J14" s="23">
        <v>0</v>
      </c>
      <c r="K14" s="22">
        <v>0</v>
      </c>
      <c r="L14" s="22">
        <v>0</v>
      </c>
      <c r="M14" s="22">
        <v>0</v>
      </c>
      <c r="N14" s="21">
        <v>0</v>
      </c>
      <c r="O14" s="22">
        <v>0</v>
      </c>
      <c r="P14" s="23">
        <v>0</v>
      </c>
      <c r="Q14" s="21">
        <v>0</v>
      </c>
      <c r="R14" s="22">
        <v>0</v>
      </c>
      <c r="S14" s="23">
        <v>0</v>
      </c>
      <c r="T14" s="23">
        <f t="shared" si="0"/>
        <v>0</v>
      </c>
      <c r="U14" s="24">
        <f t="shared" si="1"/>
        <v>0</v>
      </c>
      <c r="V14" s="43">
        <f t="shared" si="2"/>
        <v>0</v>
      </c>
      <c r="W14" s="43">
        <f t="shared" si="3"/>
        <v>0</v>
      </c>
      <c r="X14" s="44">
        <f t="shared" si="4"/>
        <v>0</v>
      </c>
      <c r="AA14" s="74">
        <v>1</v>
      </c>
      <c r="AB14" s="74">
        <v>0</v>
      </c>
      <c r="AC14" s="79" t="s">
        <v>65</v>
      </c>
      <c r="AD14" s="79" t="s">
        <v>65</v>
      </c>
      <c r="AE14" s="74">
        <v>2</v>
      </c>
      <c r="AG14" s="74">
        <v>13</v>
      </c>
      <c r="AH14" s="1">
        <v>3</v>
      </c>
    </row>
    <row r="15" spans="1:34" ht="14.1" customHeight="1" x14ac:dyDescent="0.25">
      <c r="A15" s="20" t="s">
        <v>22</v>
      </c>
      <c r="B15" s="21">
        <v>0</v>
      </c>
      <c r="C15" s="22">
        <v>0</v>
      </c>
      <c r="D15" s="23">
        <v>0</v>
      </c>
      <c r="E15" s="22">
        <v>0</v>
      </c>
      <c r="F15" s="22">
        <v>0</v>
      </c>
      <c r="G15" s="22">
        <v>0</v>
      </c>
      <c r="H15" s="21">
        <v>0</v>
      </c>
      <c r="I15" s="22">
        <v>2</v>
      </c>
      <c r="J15" s="23">
        <v>0</v>
      </c>
      <c r="K15" s="22">
        <v>0</v>
      </c>
      <c r="L15" s="22">
        <v>0</v>
      </c>
      <c r="M15" s="22">
        <v>0</v>
      </c>
      <c r="N15" s="21">
        <v>3</v>
      </c>
      <c r="O15" s="22">
        <v>0</v>
      </c>
      <c r="P15" s="23">
        <v>0</v>
      </c>
      <c r="Q15" s="21">
        <v>0</v>
      </c>
      <c r="R15" s="22">
        <v>0</v>
      </c>
      <c r="S15" s="23">
        <v>0</v>
      </c>
      <c r="T15" s="23">
        <f t="shared" si="0"/>
        <v>2</v>
      </c>
      <c r="U15" s="24">
        <f t="shared" si="1"/>
        <v>5</v>
      </c>
      <c r="V15" s="43">
        <f t="shared" si="2"/>
        <v>11.111111111111111</v>
      </c>
      <c r="W15" s="43">
        <f t="shared" si="3"/>
        <v>5.5555555555555554</v>
      </c>
      <c r="X15" s="44">
        <f t="shared" si="4"/>
        <v>7.8567420131838608</v>
      </c>
      <c r="AA15" s="79">
        <v>1</v>
      </c>
      <c r="AB15" s="79">
        <v>0</v>
      </c>
      <c r="AC15" s="79" t="s">
        <v>65</v>
      </c>
      <c r="AD15" s="79" t="s">
        <v>65</v>
      </c>
      <c r="AE15" s="74">
        <v>2</v>
      </c>
      <c r="AG15" s="74">
        <v>15</v>
      </c>
      <c r="AH15" s="11">
        <v>2</v>
      </c>
    </row>
    <row r="16" spans="1:34" ht="14.1" customHeight="1" x14ac:dyDescent="0.25">
      <c r="A16" s="19" t="s">
        <v>4</v>
      </c>
      <c r="B16" s="4">
        <v>0</v>
      </c>
      <c r="C16" s="1">
        <v>0</v>
      </c>
      <c r="D16" s="5">
        <v>0</v>
      </c>
      <c r="E16" s="1">
        <v>0</v>
      </c>
      <c r="F16" s="1">
        <v>0</v>
      </c>
      <c r="G16" s="1">
        <v>0</v>
      </c>
      <c r="H16" s="4">
        <v>0</v>
      </c>
      <c r="I16" s="1">
        <v>0</v>
      </c>
      <c r="J16" s="5">
        <v>0</v>
      </c>
      <c r="K16" s="1">
        <v>0</v>
      </c>
      <c r="L16" s="1">
        <v>0</v>
      </c>
      <c r="M16" s="1">
        <v>0</v>
      </c>
      <c r="N16" s="4">
        <v>0</v>
      </c>
      <c r="O16" s="1">
        <v>0</v>
      </c>
      <c r="P16" s="5">
        <v>0</v>
      </c>
      <c r="Q16" s="4">
        <v>0</v>
      </c>
      <c r="R16" s="1">
        <v>0</v>
      </c>
      <c r="S16" s="5">
        <v>0</v>
      </c>
      <c r="T16" s="5">
        <f t="shared" si="0"/>
        <v>0</v>
      </c>
      <c r="U16" s="64">
        <f t="shared" si="1"/>
        <v>0</v>
      </c>
      <c r="V16" s="65">
        <f t="shared" si="2"/>
        <v>0</v>
      </c>
      <c r="W16" s="65">
        <f t="shared" si="3"/>
        <v>0</v>
      </c>
      <c r="X16" s="54">
        <f t="shared" si="4"/>
        <v>0</v>
      </c>
      <c r="Z16" s="75" t="s">
        <v>106</v>
      </c>
      <c r="AA16" s="76">
        <v>0</v>
      </c>
      <c r="AB16" s="76">
        <v>0</v>
      </c>
      <c r="AC16" s="76">
        <v>4</v>
      </c>
      <c r="AD16" s="76">
        <v>3</v>
      </c>
      <c r="AE16" s="76">
        <v>3</v>
      </c>
      <c r="AF16" s="76"/>
      <c r="AG16" s="76">
        <v>14</v>
      </c>
      <c r="AH16" s="1">
        <v>5</v>
      </c>
    </row>
    <row r="17" spans="1:34" ht="14.1" customHeight="1" x14ac:dyDescent="0.25">
      <c r="A17" s="97" t="s">
        <v>52</v>
      </c>
      <c r="B17" s="99">
        <v>0</v>
      </c>
      <c r="C17" s="100">
        <v>0</v>
      </c>
      <c r="D17" s="101">
        <v>0</v>
      </c>
      <c r="E17" s="100">
        <v>2</v>
      </c>
      <c r="F17" s="100">
        <v>2</v>
      </c>
      <c r="G17" s="100">
        <v>2</v>
      </c>
      <c r="H17" s="99">
        <v>0</v>
      </c>
      <c r="I17" s="100">
        <v>1</v>
      </c>
      <c r="J17" s="101">
        <v>1</v>
      </c>
      <c r="K17" s="100">
        <v>0</v>
      </c>
      <c r="L17" s="100">
        <v>0</v>
      </c>
      <c r="M17" s="100">
        <v>0</v>
      </c>
      <c r="N17" s="99">
        <v>0</v>
      </c>
      <c r="O17" s="100">
        <v>0</v>
      </c>
      <c r="P17" s="101">
        <v>0</v>
      </c>
      <c r="Q17" s="99">
        <v>0</v>
      </c>
      <c r="R17" s="100">
        <v>0</v>
      </c>
      <c r="S17" s="101">
        <v>0</v>
      </c>
      <c r="T17" s="101">
        <f t="shared" si="0"/>
        <v>5</v>
      </c>
      <c r="U17" s="105">
        <f t="shared" si="1"/>
        <v>8</v>
      </c>
      <c r="V17" s="106">
        <f t="shared" si="2"/>
        <v>27.777777777777779</v>
      </c>
      <c r="W17" s="106">
        <f t="shared" si="3"/>
        <v>8.8888888888888893</v>
      </c>
      <c r="X17" s="104">
        <f t="shared" si="4"/>
        <v>15.713484026367725</v>
      </c>
      <c r="AA17" s="74">
        <v>0</v>
      </c>
      <c r="AB17" s="74">
        <v>0</v>
      </c>
      <c r="AC17" s="74">
        <v>3</v>
      </c>
      <c r="AD17" s="74">
        <v>3</v>
      </c>
      <c r="AE17" s="74">
        <v>1</v>
      </c>
      <c r="AG17" s="74">
        <v>14</v>
      </c>
      <c r="AH17" s="1">
        <v>2</v>
      </c>
    </row>
    <row r="18" spans="1:34" ht="14.1" customHeight="1" x14ac:dyDescent="0.25">
      <c r="A18" s="30" t="s">
        <v>20</v>
      </c>
      <c r="B18" s="13"/>
      <c r="C18" s="14"/>
      <c r="D18" s="15"/>
      <c r="E18" s="14"/>
      <c r="F18" s="14"/>
      <c r="G18" s="14"/>
      <c r="H18" s="13"/>
      <c r="I18" s="14"/>
      <c r="J18" s="15"/>
      <c r="K18" s="14"/>
      <c r="L18" s="14"/>
      <c r="M18" s="14"/>
      <c r="N18" s="13"/>
      <c r="O18" s="14"/>
      <c r="P18" s="15"/>
      <c r="Q18" s="13"/>
      <c r="R18" s="14"/>
      <c r="S18" s="15"/>
      <c r="T18" s="70"/>
      <c r="U18" s="70"/>
      <c r="V18" s="71"/>
      <c r="W18" s="71"/>
      <c r="X18" s="55"/>
      <c r="Z18" s="77"/>
      <c r="AA18" s="78">
        <v>0</v>
      </c>
      <c r="AB18" s="78">
        <v>0</v>
      </c>
      <c r="AC18" s="78">
        <v>3</v>
      </c>
      <c r="AD18" s="78">
        <v>3</v>
      </c>
      <c r="AE18" s="78">
        <v>2</v>
      </c>
      <c r="AF18" s="78"/>
      <c r="AG18" s="78">
        <v>14</v>
      </c>
      <c r="AH18" s="1">
        <v>2</v>
      </c>
    </row>
    <row r="19" spans="1:34" ht="14.1" customHeight="1" x14ac:dyDescent="0.25">
      <c r="A19" s="19" t="s">
        <v>12</v>
      </c>
      <c r="B19" s="4">
        <v>2</v>
      </c>
      <c r="C19" s="1">
        <v>2</v>
      </c>
      <c r="D19" s="5">
        <v>3</v>
      </c>
      <c r="E19" s="1">
        <v>3</v>
      </c>
      <c r="F19" s="1">
        <v>3</v>
      </c>
      <c r="G19" s="1">
        <v>3</v>
      </c>
      <c r="H19" s="4">
        <v>1</v>
      </c>
      <c r="I19" s="1">
        <v>0</v>
      </c>
      <c r="J19" s="5">
        <v>1</v>
      </c>
      <c r="K19" s="1">
        <v>1</v>
      </c>
      <c r="L19" s="1">
        <v>2</v>
      </c>
      <c r="M19" s="1">
        <v>1</v>
      </c>
      <c r="N19" s="4">
        <v>1</v>
      </c>
      <c r="O19" s="1">
        <v>1</v>
      </c>
      <c r="P19" s="5">
        <v>1</v>
      </c>
      <c r="Q19" s="4">
        <v>1</v>
      </c>
      <c r="R19" s="1">
        <v>1</v>
      </c>
      <c r="S19" s="5">
        <v>1</v>
      </c>
      <c r="T19" s="64">
        <f t="shared" si="0"/>
        <v>17</v>
      </c>
      <c r="U19" s="64">
        <f t="shared" si="1"/>
        <v>28</v>
      </c>
      <c r="V19" s="65">
        <f t="shared" si="2"/>
        <v>94.444444444444443</v>
      </c>
      <c r="W19" s="65">
        <f t="shared" si="3"/>
        <v>31.111111111111111</v>
      </c>
      <c r="X19" s="54">
        <f t="shared" si="4"/>
        <v>54.205826300668747</v>
      </c>
      <c r="Z19" s="75" t="s">
        <v>107</v>
      </c>
      <c r="AA19" s="76">
        <v>1</v>
      </c>
      <c r="AB19" s="76">
        <v>0</v>
      </c>
      <c r="AC19" s="76">
        <v>2</v>
      </c>
      <c r="AD19" s="76">
        <v>4</v>
      </c>
      <c r="AE19" s="76">
        <v>2</v>
      </c>
      <c r="AF19" s="76"/>
      <c r="AG19" s="76">
        <v>13</v>
      </c>
      <c r="AH19" s="14">
        <v>1</v>
      </c>
    </row>
    <row r="20" spans="1:34" ht="14.1" customHeight="1" x14ac:dyDescent="0.25">
      <c r="A20" s="19" t="s">
        <v>13</v>
      </c>
      <c r="B20" s="4">
        <v>3</v>
      </c>
      <c r="C20" s="1">
        <v>3</v>
      </c>
      <c r="D20" s="5">
        <v>2</v>
      </c>
      <c r="E20" s="1">
        <v>3</v>
      </c>
      <c r="F20" s="1">
        <v>3</v>
      </c>
      <c r="G20" s="1">
        <v>3</v>
      </c>
      <c r="H20" s="4">
        <v>1</v>
      </c>
      <c r="I20" s="1">
        <v>0</v>
      </c>
      <c r="J20" s="5">
        <v>1</v>
      </c>
      <c r="K20" s="1">
        <v>1</v>
      </c>
      <c r="L20" s="1">
        <v>1</v>
      </c>
      <c r="M20" s="1">
        <v>1</v>
      </c>
      <c r="N20" s="4">
        <v>3</v>
      </c>
      <c r="O20" s="1">
        <v>3</v>
      </c>
      <c r="P20" s="5">
        <v>3</v>
      </c>
      <c r="Q20" s="4">
        <v>3</v>
      </c>
      <c r="R20" s="1">
        <v>3</v>
      </c>
      <c r="S20" s="5">
        <v>2</v>
      </c>
      <c r="T20" s="64">
        <f t="shared" si="0"/>
        <v>17</v>
      </c>
      <c r="U20" s="64">
        <f t="shared" si="1"/>
        <v>39</v>
      </c>
      <c r="V20" s="65">
        <f t="shared" si="2"/>
        <v>94.444444444444443</v>
      </c>
      <c r="W20" s="65">
        <f t="shared" si="3"/>
        <v>43.333333333333336</v>
      </c>
      <c r="X20" s="54">
        <f t="shared" si="4"/>
        <v>63.973374091043475</v>
      </c>
      <c r="AA20" s="74">
        <v>1</v>
      </c>
      <c r="AB20" s="74">
        <v>1</v>
      </c>
      <c r="AC20" s="74">
        <v>3</v>
      </c>
      <c r="AD20" s="74">
        <v>2</v>
      </c>
      <c r="AE20" s="74">
        <v>2</v>
      </c>
      <c r="AG20" s="74">
        <v>11</v>
      </c>
      <c r="AH20" s="1">
        <v>3</v>
      </c>
    </row>
    <row r="21" spans="1:34" ht="14.1" customHeight="1" x14ac:dyDescent="0.25">
      <c r="A21" s="19" t="s">
        <v>14</v>
      </c>
      <c r="B21" s="4">
        <v>3</v>
      </c>
      <c r="C21" s="1">
        <v>3</v>
      </c>
      <c r="D21" s="5">
        <v>3</v>
      </c>
      <c r="E21" s="1">
        <v>3</v>
      </c>
      <c r="F21" s="1">
        <v>3</v>
      </c>
      <c r="G21" s="1">
        <v>3</v>
      </c>
      <c r="H21" s="4">
        <v>3</v>
      </c>
      <c r="I21" s="1">
        <v>0</v>
      </c>
      <c r="J21" s="5">
        <v>3</v>
      </c>
      <c r="K21" s="1">
        <v>1</v>
      </c>
      <c r="L21" s="1">
        <v>3</v>
      </c>
      <c r="M21" s="1">
        <v>1</v>
      </c>
      <c r="N21" s="4">
        <v>3</v>
      </c>
      <c r="O21" s="1">
        <v>3</v>
      </c>
      <c r="P21" s="5">
        <v>3</v>
      </c>
      <c r="Q21" s="4">
        <v>3</v>
      </c>
      <c r="R21" s="1">
        <v>3</v>
      </c>
      <c r="S21" s="5">
        <v>3</v>
      </c>
      <c r="T21" s="64">
        <f t="shared" si="0"/>
        <v>17</v>
      </c>
      <c r="U21" s="64">
        <f t="shared" si="1"/>
        <v>47</v>
      </c>
      <c r="V21" s="65">
        <f t="shared" si="2"/>
        <v>94.444444444444443</v>
      </c>
      <c r="W21" s="65">
        <f t="shared" si="3"/>
        <v>52.222222222222229</v>
      </c>
      <c r="X21" s="54">
        <f t="shared" si="4"/>
        <v>70.228902635824369</v>
      </c>
      <c r="Z21" s="77"/>
      <c r="AA21" s="78">
        <v>1</v>
      </c>
      <c r="AB21" s="78">
        <v>0</v>
      </c>
      <c r="AC21" s="78">
        <v>2</v>
      </c>
      <c r="AD21" s="78">
        <v>4</v>
      </c>
      <c r="AE21" s="93" t="s">
        <v>65</v>
      </c>
      <c r="AF21" s="78"/>
      <c r="AG21" s="78">
        <v>14</v>
      </c>
      <c r="AH21" s="11">
        <v>1</v>
      </c>
    </row>
    <row r="22" spans="1:34" ht="14.1" customHeight="1" x14ac:dyDescent="0.25">
      <c r="A22" s="95" t="s">
        <v>15</v>
      </c>
      <c r="B22" s="99">
        <v>3</v>
      </c>
      <c r="C22" s="100">
        <v>2</v>
      </c>
      <c r="D22" s="101">
        <v>0</v>
      </c>
      <c r="E22" s="100">
        <v>3</v>
      </c>
      <c r="F22" s="100">
        <v>3</v>
      </c>
      <c r="G22" s="100">
        <v>2</v>
      </c>
      <c r="H22" s="99">
        <v>2</v>
      </c>
      <c r="I22" s="100">
        <v>2</v>
      </c>
      <c r="J22" s="101">
        <v>2</v>
      </c>
      <c r="K22" s="100">
        <v>0</v>
      </c>
      <c r="L22" s="100">
        <v>1</v>
      </c>
      <c r="M22" s="100">
        <v>0</v>
      </c>
      <c r="N22" s="99">
        <v>0</v>
      </c>
      <c r="O22" s="100">
        <v>0</v>
      </c>
      <c r="P22" s="101">
        <v>0</v>
      </c>
      <c r="Q22" s="99">
        <v>0</v>
      </c>
      <c r="R22" s="100">
        <v>1</v>
      </c>
      <c r="S22" s="101">
        <v>1</v>
      </c>
      <c r="T22" s="105">
        <f t="shared" si="0"/>
        <v>11</v>
      </c>
      <c r="U22" s="105">
        <f t="shared" si="1"/>
        <v>22</v>
      </c>
      <c r="V22" s="106">
        <f t="shared" si="2"/>
        <v>61.111111111111114</v>
      </c>
      <c r="W22" s="106">
        <f t="shared" si="3"/>
        <v>24.444444444444443</v>
      </c>
      <c r="X22" s="104">
        <f t="shared" si="4"/>
        <v>38.650060290946861</v>
      </c>
      <c r="Z22" s="80" t="s">
        <v>55</v>
      </c>
      <c r="AA22" s="91">
        <f>AVERAGE(AA4:AA21)</f>
        <v>0.83333333333333337</v>
      </c>
      <c r="AB22" s="91">
        <f t="shared" ref="AB22:AE22" si="5">AVERAGE(AB4:AB21)</f>
        <v>0.33333333333333331</v>
      </c>
      <c r="AC22" s="91">
        <f t="shared" si="5"/>
        <v>3.0714285714285716</v>
      </c>
      <c r="AD22" s="91">
        <f t="shared" si="5"/>
        <v>2.9285714285714284</v>
      </c>
      <c r="AE22" s="91">
        <f t="shared" si="5"/>
        <v>2</v>
      </c>
      <c r="AF22" s="82"/>
      <c r="AG22" s="91">
        <f t="shared" ref="AG22" si="6">AVERAGE(AG4:AG21)</f>
        <v>12.694444444444445</v>
      </c>
      <c r="AH22" s="91">
        <f>AVERAGE(AH4:AH21)</f>
        <v>2.6111111111111112</v>
      </c>
    </row>
    <row r="23" spans="1:34" ht="14.1" customHeight="1" x14ac:dyDescent="0.25">
      <c r="A23" s="19" t="s">
        <v>16</v>
      </c>
      <c r="B23" s="4">
        <v>0</v>
      </c>
      <c r="C23" s="1">
        <v>2</v>
      </c>
      <c r="D23" s="5">
        <v>0</v>
      </c>
      <c r="E23" s="1">
        <v>0</v>
      </c>
      <c r="F23" s="1">
        <v>0</v>
      </c>
      <c r="G23" s="1">
        <v>0</v>
      </c>
      <c r="H23" s="4">
        <v>0</v>
      </c>
      <c r="I23" s="1">
        <v>0</v>
      </c>
      <c r="J23" s="5">
        <v>0</v>
      </c>
      <c r="K23" s="1">
        <v>0</v>
      </c>
      <c r="L23" s="1">
        <v>0</v>
      </c>
      <c r="M23" s="1">
        <v>0</v>
      </c>
      <c r="N23" s="4">
        <v>0</v>
      </c>
      <c r="O23" s="1">
        <v>0</v>
      </c>
      <c r="P23" s="5">
        <v>0</v>
      </c>
      <c r="Q23" s="4">
        <v>0</v>
      </c>
      <c r="R23" s="1">
        <v>1</v>
      </c>
      <c r="S23" s="5">
        <v>0</v>
      </c>
      <c r="T23" s="64">
        <f t="shared" si="0"/>
        <v>2</v>
      </c>
      <c r="U23" s="64">
        <f t="shared" si="1"/>
        <v>3</v>
      </c>
      <c r="V23" s="65">
        <f t="shared" si="2"/>
        <v>11.111111111111111</v>
      </c>
      <c r="W23" s="65">
        <f t="shared" si="3"/>
        <v>3.3333333333333335</v>
      </c>
      <c r="X23" s="54">
        <f t="shared" si="4"/>
        <v>6.0858061945018456</v>
      </c>
      <c r="Z23" s="88" t="s">
        <v>56</v>
      </c>
      <c r="AA23" s="89">
        <f t="shared" ref="AA23:AD23" si="7">MEDIAN(AA4:AA21)</f>
        <v>1</v>
      </c>
      <c r="AB23" s="89">
        <f t="shared" si="7"/>
        <v>0</v>
      </c>
      <c r="AC23" s="89">
        <f t="shared" si="7"/>
        <v>3</v>
      </c>
      <c r="AD23" s="89">
        <f t="shared" si="7"/>
        <v>3</v>
      </c>
      <c r="AE23" s="89">
        <f>MEDIAN(AE4:AE21)</f>
        <v>2</v>
      </c>
      <c r="AF23" s="82"/>
      <c r="AG23" s="91">
        <f t="shared" ref="AG23" si="8">MEDIAN(AG4:AG21)</f>
        <v>13</v>
      </c>
      <c r="AH23" s="89">
        <f>MEDIAN(AH4:AH21)</f>
        <v>2</v>
      </c>
    </row>
    <row r="24" spans="1:34" ht="14.1" customHeight="1" x14ac:dyDescent="0.25">
      <c r="A24" s="19" t="s">
        <v>18</v>
      </c>
      <c r="B24" s="4">
        <v>3</v>
      </c>
      <c r="C24" s="1">
        <v>3</v>
      </c>
      <c r="D24" s="5">
        <v>3</v>
      </c>
      <c r="E24" s="1">
        <v>3</v>
      </c>
      <c r="F24" s="1">
        <v>3</v>
      </c>
      <c r="G24" s="1">
        <v>3</v>
      </c>
      <c r="H24" s="4">
        <v>0</v>
      </c>
      <c r="I24" s="1">
        <v>0</v>
      </c>
      <c r="J24" s="5">
        <v>0</v>
      </c>
      <c r="K24" s="1">
        <v>1</v>
      </c>
      <c r="L24" s="1">
        <v>2</v>
      </c>
      <c r="M24" s="1">
        <v>2</v>
      </c>
      <c r="N24" s="4">
        <v>3</v>
      </c>
      <c r="O24" s="1">
        <v>3</v>
      </c>
      <c r="P24" s="5">
        <v>3</v>
      </c>
      <c r="Q24" s="4">
        <v>3</v>
      </c>
      <c r="R24" s="1">
        <v>3</v>
      </c>
      <c r="S24" s="5">
        <v>3</v>
      </c>
      <c r="T24" s="64">
        <f t="shared" si="0"/>
        <v>15</v>
      </c>
      <c r="U24" s="64">
        <f t="shared" si="1"/>
        <v>41</v>
      </c>
      <c r="V24" s="65">
        <f t="shared" si="2"/>
        <v>83.333333333333343</v>
      </c>
      <c r="W24" s="65">
        <f t="shared" si="3"/>
        <v>45.555555555555557</v>
      </c>
      <c r="X24" s="54">
        <f t="shared" si="4"/>
        <v>61.614091702274543</v>
      </c>
      <c r="AA24" s="88" t="s">
        <v>61</v>
      </c>
      <c r="AB24" s="88" t="s">
        <v>62</v>
      </c>
      <c r="AH24" s="94">
        <f>SUM(AH4:AH21)</f>
        <v>47</v>
      </c>
    </row>
    <row r="25" spans="1:34" ht="14.1" customHeight="1" x14ac:dyDescent="0.25">
      <c r="A25" s="19" t="s">
        <v>17</v>
      </c>
      <c r="B25" s="4">
        <v>3</v>
      </c>
      <c r="C25" s="1">
        <v>3</v>
      </c>
      <c r="D25" s="5">
        <v>3</v>
      </c>
      <c r="E25" s="1">
        <v>3</v>
      </c>
      <c r="F25" s="1">
        <v>3</v>
      </c>
      <c r="G25" s="1">
        <v>3</v>
      </c>
      <c r="H25" s="4">
        <v>0</v>
      </c>
      <c r="I25" s="1">
        <v>0</v>
      </c>
      <c r="J25" s="5">
        <v>0</v>
      </c>
      <c r="K25" s="1">
        <v>1</v>
      </c>
      <c r="L25" s="1">
        <v>2</v>
      </c>
      <c r="M25" s="1">
        <v>2</v>
      </c>
      <c r="N25" s="4">
        <v>3</v>
      </c>
      <c r="O25" s="1">
        <v>3</v>
      </c>
      <c r="P25" s="5">
        <v>3</v>
      </c>
      <c r="Q25" s="4">
        <v>3</v>
      </c>
      <c r="R25" s="1">
        <v>2</v>
      </c>
      <c r="S25" s="5">
        <v>3</v>
      </c>
      <c r="T25" s="64">
        <f t="shared" si="0"/>
        <v>15</v>
      </c>
      <c r="U25" s="64">
        <f t="shared" si="1"/>
        <v>40</v>
      </c>
      <c r="V25" s="65">
        <f t="shared" si="2"/>
        <v>83.333333333333343</v>
      </c>
      <c r="W25" s="65">
        <f t="shared" si="3"/>
        <v>44.444444444444443</v>
      </c>
      <c r="X25" s="54">
        <f t="shared" si="4"/>
        <v>60.858061945018463</v>
      </c>
    </row>
    <row r="26" spans="1:34" ht="14.1" customHeight="1" x14ac:dyDescent="0.25">
      <c r="A26" s="25" t="s">
        <v>19</v>
      </c>
      <c r="B26" s="10">
        <v>3</v>
      </c>
      <c r="C26" s="11">
        <v>3</v>
      </c>
      <c r="D26" s="12">
        <v>3</v>
      </c>
      <c r="E26" s="11">
        <v>3</v>
      </c>
      <c r="F26" s="11">
        <v>3</v>
      </c>
      <c r="G26" s="11">
        <v>3</v>
      </c>
      <c r="H26" s="10">
        <v>0</v>
      </c>
      <c r="I26" s="11">
        <v>0</v>
      </c>
      <c r="J26" s="12">
        <v>0</v>
      </c>
      <c r="K26" s="11">
        <v>2</v>
      </c>
      <c r="L26" s="11">
        <v>2</v>
      </c>
      <c r="M26" s="11">
        <v>2</v>
      </c>
      <c r="N26" s="10">
        <v>3</v>
      </c>
      <c r="O26" s="11">
        <v>3</v>
      </c>
      <c r="P26" s="12">
        <v>3</v>
      </c>
      <c r="Q26" s="10">
        <v>3</v>
      </c>
      <c r="R26" s="11">
        <v>2</v>
      </c>
      <c r="S26" s="12">
        <v>3</v>
      </c>
      <c r="T26" s="66">
        <f t="shared" si="0"/>
        <v>15</v>
      </c>
      <c r="U26" s="66">
        <f t="shared" si="1"/>
        <v>41</v>
      </c>
      <c r="V26" s="67">
        <f t="shared" si="2"/>
        <v>83.333333333333343</v>
      </c>
      <c r="W26" s="67">
        <f t="shared" si="3"/>
        <v>45.555555555555557</v>
      </c>
      <c r="X26" s="56">
        <f t="shared" si="4"/>
        <v>61.614091702274543</v>
      </c>
    </row>
    <row r="28" spans="1:34" x14ac:dyDescent="0.25">
      <c r="Z28" s="81" t="s">
        <v>66</v>
      </c>
      <c r="AC28" s="81" t="s">
        <v>74</v>
      </c>
    </row>
    <row r="29" spans="1:34" x14ac:dyDescent="0.25">
      <c r="Z29" s="73" t="s">
        <v>68</v>
      </c>
      <c r="AC29" s="73" t="s">
        <v>75</v>
      </c>
    </row>
    <row r="30" spans="1:34" x14ac:dyDescent="0.25">
      <c r="Z30" s="73" t="s">
        <v>69</v>
      </c>
      <c r="AC30" s="73" t="s">
        <v>76</v>
      </c>
    </row>
    <row r="31" spans="1:34" x14ac:dyDescent="0.25">
      <c r="Z31" s="73" t="s">
        <v>70</v>
      </c>
      <c r="AC31" s="73" t="s">
        <v>77</v>
      </c>
    </row>
    <row r="33" spans="26:26" x14ac:dyDescent="0.25">
      <c r="Z33" s="81" t="s">
        <v>67</v>
      </c>
    </row>
    <row r="34" spans="26:26" x14ac:dyDescent="0.25">
      <c r="Z34" s="73" t="s">
        <v>71</v>
      </c>
    </row>
    <row r="35" spans="26:26" x14ac:dyDescent="0.25">
      <c r="Z35" s="73" t="s">
        <v>72</v>
      </c>
    </row>
    <row r="36" spans="26:26" x14ac:dyDescent="0.25">
      <c r="Z36" s="73" t="s">
        <v>73</v>
      </c>
    </row>
    <row r="38" spans="26:26" x14ac:dyDescent="0.25">
      <c r="Z38" s="73" t="s">
        <v>99</v>
      </c>
    </row>
  </sheetData>
  <mergeCells count="9">
    <mergeCell ref="V2:X2"/>
    <mergeCell ref="B1:D1"/>
    <mergeCell ref="B5:D5"/>
    <mergeCell ref="E5:G5"/>
    <mergeCell ref="H5:J5"/>
    <mergeCell ref="K5:M5"/>
    <mergeCell ref="N5:P5"/>
    <mergeCell ref="Q5:S5"/>
    <mergeCell ref="B3:S3"/>
  </mergeCells>
  <pageMargins left="0.28000000000000003" right="0.24" top="0.17" bottom="0.3" header="0.17" footer="0.3"/>
  <pageSetup paperSize="9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8"/>
  <sheetViews>
    <sheetView zoomScale="80" zoomScaleNormal="80" workbookViewId="0">
      <selection activeCell="B5" sqref="B5:S5"/>
    </sheetView>
  </sheetViews>
  <sheetFormatPr defaultRowHeight="15.75" x14ac:dyDescent="0.25"/>
  <cols>
    <col min="1" max="1" width="15.7109375" customWidth="1"/>
    <col min="2" max="3" width="5.28515625" style="1" customWidth="1"/>
    <col min="4" max="4" width="8.28515625" style="1" customWidth="1"/>
    <col min="5" max="19" width="5.28515625" style="1" customWidth="1"/>
    <col min="20" max="20" width="6" style="1" customWidth="1"/>
    <col min="21" max="21" width="6.85546875" style="1" customWidth="1"/>
    <col min="22" max="22" width="5.42578125" style="32" customWidth="1"/>
    <col min="23" max="23" width="5.28515625" style="32" customWidth="1"/>
    <col min="24" max="24" width="7.28515625" style="39" customWidth="1"/>
    <col min="25" max="25" width="3.28515625" customWidth="1"/>
    <col min="26" max="26" width="12" style="73" customWidth="1"/>
    <col min="27" max="27" width="7.42578125" style="73" customWidth="1"/>
    <col min="28" max="28" width="6.28515625" style="73" customWidth="1"/>
    <col min="29" max="29" width="9.28515625" style="73" customWidth="1"/>
    <col min="30" max="30" width="8.42578125" style="73" customWidth="1"/>
    <col min="31" max="31" width="7.42578125" style="74" customWidth="1"/>
    <col min="32" max="32" width="7.7109375" style="74" customWidth="1"/>
    <col min="33" max="33" width="7" style="74" customWidth="1"/>
    <col min="34" max="34" width="9.140625" style="1"/>
  </cols>
  <sheetData>
    <row r="1" spans="1:34" ht="18.75" x14ac:dyDescent="0.3">
      <c r="A1" s="9" t="s">
        <v>28</v>
      </c>
      <c r="B1" s="117" t="s">
        <v>29</v>
      </c>
      <c r="C1" s="118"/>
      <c r="D1" s="118"/>
      <c r="AC1" s="74"/>
    </row>
    <row r="2" spans="1:34" ht="14.1" customHeight="1" x14ac:dyDescent="0.25">
      <c r="A2" s="16"/>
      <c r="B2" s="17"/>
      <c r="V2" s="126" t="s">
        <v>49</v>
      </c>
      <c r="W2" s="127"/>
      <c r="X2" s="127"/>
      <c r="AA2" s="75"/>
      <c r="AB2" s="75"/>
      <c r="AC2" s="75" t="s">
        <v>60</v>
      </c>
      <c r="AD2" s="75" t="s">
        <v>59</v>
      </c>
      <c r="AE2" s="76"/>
      <c r="AF2" s="76"/>
      <c r="AG2" s="76"/>
      <c r="AH2" s="14" t="s">
        <v>98</v>
      </c>
    </row>
    <row r="3" spans="1:34" ht="14.1" customHeight="1" x14ac:dyDescent="0.25">
      <c r="B3" s="122" t="s">
        <v>53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60"/>
      <c r="R3" s="60"/>
      <c r="S3" s="60"/>
      <c r="T3" s="57" t="s">
        <v>45</v>
      </c>
      <c r="U3" s="130" t="s">
        <v>2</v>
      </c>
      <c r="V3" s="45"/>
      <c r="W3" s="45"/>
      <c r="X3" s="46"/>
      <c r="AA3" s="73" t="s">
        <v>57</v>
      </c>
      <c r="AB3" s="73" t="s">
        <v>58</v>
      </c>
      <c r="AC3" s="73" t="s">
        <v>58</v>
      </c>
      <c r="AD3" s="73" t="s">
        <v>58</v>
      </c>
      <c r="AE3" s="74" t="s">
        <v>54</v>
      </c>
      <c r="AF3" s="74" t="s">
        <v>63</v>
      </c>
      <c r="AG3" s="74" t="s">
        <v>64</v>
      </c>
      <c r="AH3" s="78" t="s">
        <v>54</v>
      </c>
    </row>
    <row r="4" spans="1:34" ht="14.1" customHeight="1" x14ac:dyDescent="0.25">
      <c r="B4" s="6">
        <v>1</v>
      </c>
      <c r="C4" s="2">
        <v>2</v>
      </c>
      <c r="D4" s="7">
        <v>3</v>
      </c>
      <c r="E4" s="2">
        <v>4</v>
      </c>
      <c r="F4" s="2">
        <v>5</v>
      </c>
      <c r="G4" s="2">
        <v>6</v>
      </c>
      <c r="H4" s="6">
        <v>7</v>
      </c>
      <c r="I4" s="2">
        <v>8</v>
      </c>
      <c r="J4" s="7">
        <v>9</v>
      </c>
      <c r="K4" s="2">
        <v>10</v>
      </c>
      <c r="L4" s="2">
        <v>11</v>
      </c>
      <c r="M4" s="2">
        <v>12</v>
      </c>
      <c r="N4" s="6">
        <v>13</v>
      </c>
      <c r="O4" s="2">
        <v>14</v>
      </c>
      <c r="P4" s="2">
        <v>15</v>
      </c>
      <c r="Q4" s="61">
        <v>16</v>
      </c>
      <c r="R4" s="62">
        <v>17</v>
      </c>
      <c r="S4" s="63">
        <v>18</v>
      </c>
      <c r="T4" s="58" t="s">
        <v>46</v>
      </c>
      <c r="U4" s="131"/>
      <c r="V4" s="50" t="s">
        <v>44</v>
      </c>
      <c r="W4" s="50" t="s">
        <v>43</v>
      </c>
      <c r="X4" s="47" t="s">
        <v>47</v>
      </c>
      <c r="Z4" s="75" t="s">
        <v>102</v>
      </c>
      <c r="AA4" s="76">
        <v>1</v>
      </c>
      <c r="AB4" s="76">
        <v>0</v>
      </c>
      <c r="AC4" s="87" t="s">
        <v>65</v>
      </c>
      <c r="AD4" s="87" t="s">
        <v>65</v>
      </c>
      <c r="AE4" s="76">
        <v>2</v>
      </c>
      <c r="AF4" s="76"/>
      <c r="AG4" s="76">
        <v>13</v>
      </c>
      <c r="AH4" s="74">
        <v>2</v>
      </c>
    </row>
    <row r="5" spans="1:34" ht="14.1" customHeight="1" x14ac:dyDescent="0.25">
      <c r="A5" s="8"/>
      <c r="B5" s="119" t="s">
        <v>102</v>
      </c>
      <c r="C5" s="120"/>
      <c r="D5" s="121"/>
      <c r="E5" s="120" t="s">
        <v>103</v>
      </c>
      <c r="F5" s="120"/>
      <c r="G5" s="120"/>
      <c r="H5" s="119" t="s">
        <v>104</v>
      </c>
      <c r="I5" s="120"/>
      <c r="J5" s="121"/>
      <c r="K5" s="120" t="s">
        <v>105</v>
      </c>
      <c r="L5" s="120"/>
      <c r="M5" s="120"/>
      <c r="N5" s="119" t="s">
        <v>106</v>
      </c>
      <c r="O5" s="120"/>
      <c r="P5" s="120"/>
      <c r="Q5" s="119" t="s">
        <v>107</v>
      </c>
      <c r="R5" s="120"/>
      <c r="S5" s="120"/>
      <c r="T5" s="59"/>
      <c r="U5" s="132"/>
      <c r="V5" s="48"/>
      <c r="W5" s="48"/>
      <c r="X5" s="49"/>
      <c r="AA5" s="74">
        <v>1</v>
      </c>
      <c r="AB5" s="74">
        <v>0</v>
      </c>
      <c r="AC5" s="74">
        <v>3</v>
      </c>
      <c r="AD5" s="74">
        <v>3</v>
      </c>
      <c r="AE5" s="74">
        <v>2</v>
      </c>
      <c r="AG5" s="74">
        <v>14</v>
      </c>
      <c r="AH5" s="74">
        <v>1</v>
      </c>
    </row>
    <row r="6" spans="1:34" ht="14.1" customHeight="1" x14ac:dyDescent="0.25">
      <c r="A6" s="26" t="s">
        <v>21</v>
      </c>
      <c r="B6" s="29"/>
      <c r="C6" s="27"/>
      <c r="D6" s="28"/>
      <c r="E6" s="27"/>
      <c r="F6" s="27"/>
      <c r="G6" s="27"/>
      <c r="H6" s="29"/>
      <c r="I6" s="27"/>
      <c r="J6" s="28"/>
      <c r="K6" s="27"/>
      <c r="L6" s="27"/>
      <c r="M6" s="27"/>
      <c r="N6" s="29"/>
      <c r="O6" s="27"/>
      <c r="P6" s="27"/>
      <c r="Q6" s="29"/>
      <c r="R6" s="27"/>
      <c r="S6" s="27"/>
      <c r="T6" s="68"/>
      <c r="U6" s="18"/>
      <c r="V6" s="40"/>
      <c r="W6" s="41"/>
      <c r="X6" s="42"/>
      <c r="Z6" s="77"/>
      <c r="AA6" s="78">
        <v>1</v>
      </c>
      <c r="AB6" s="78">
        <v>0</v>
      </c>
      <c r="AC6" s="78">
        <v>3</v>
      </c>
      <c r="AD6" s="78">
        <v>3</v>
      </c>
      <c r="AE6" s="78">
        <v>2</v>
      </c>
      <c r="AF6" s="78"/>
      <c r="AG6" s="78">
        <v>14</v>
      </c>
      <c r="AH6" s="74">
        <v>1</v>
      </c>
    </row>
    <row r="7" spans="1:34" ht="14.1" customHeight="1" x14ac:dyDescent="0.25">
      <c r="A7" s="20" t="s">
        <v>7</v>
      </c>
      <c r="B7" s="21">
        <v>3</v>
      </c>
      <c r="C7" s="22">
        <v>3</v>
      </c>
      <c r="D7" s="23">
        <v>3</v>
      </c>
      <c r="E7" s="22">
        <v>2</v>
      </c>
      <c r="F7" s="22">
        <v>2</v>
      </c>
      <c r="G7" s="22">
        <v>1</v>
      </c>
      <c r="H7" s="21">
        <v>1</v>
      </c>
      <c r="I7" s="22">
        <v>1</v>
      </c>
      <c r="J7" s="23">
        <v>1</v>
      </c>
      <c r="K7" s="22">
        <v>0</v>
      </c>
      <c r="L7" s="22">
        <v>3</v>
      </c>
      <c r="M7" s="22">
        <v>3</v>
      </c>
      <c r="N7" s="21">
        <v>3</v>
      </c>
      <c r="O7" s="22">
        <v>3</v>
      </c>
      <c r="P7" s="23">
        <v>2</v>
      </c>
      <c r="Q7" s="21">
        <v>0</v>
      </c>
      <c r="R7" s="22">
        <v>1</v>
      </c>
      <c r="S7" s="23">
        <v>0</v>
      </c>
      <c r="T7" s="23">
        <f>COUNTIF(B7:S7,"&gt;0")</f>
        <v>15</v>
      </c>
      <c r="U7" s="24">
        <f>SUM(B7:S7)</f>
        <v>32</v>
      </c>
      <c r="V7" s="43">
        <f>T7/18*100</f>
        <v>83.333333333333343</v>
      </c>
      <c r="W7" s="43">
        <f>U7/90*100</f>
        <v>35.555555555555557</v>
      </c>
      <c r="X7" s="44">
        <f>SQRT((V7/100)*(W7/100))*100</f>
        <v>54.433105395181734</v>
      </c>
      <c r="Z7" s="73" t="s">
        <v>103</v>
      </c>
      <c r="AA7" s="76">
        <v>1</v>
      </c>
      <c r="AB7" s="76">
        <v>1</v>
      </c>
      <c r="AC7" s="74">
        <v>3</v>
      </c>
      <c r="AD7" s="74">
        <v>3</v>
      </c>
      <c r="AE7" s="79" t="s">
        <v>65</v>
      </c>
      <c r="AG7" s="74">
        <v>12</v>
      </c>
      <c r="AH7" s="14">
        <v>2</v>
      </c>
    </row>
    <row r="8" spans="1:34" ht="14.1" customHeight="1" x14ac:dyDescent="0.25">
      <c r="A8" s="20" t="s">
        <v>8</v>
      </c>
      <c r="B8" s="21">
        <v>0</v>
      </c>
      <c r="C8" s="22">
        <v>3</v>
      </c>
      <c r="D8" s="23">
        <v>0</v>
      </c>
      <c r="E8" s="22">
        <v>2</v>
      </c>
      <c r="F8" s="22">
        <v>2</v>
      </c>
      <c r="G8" s="22">
        <v>1</v>
      </c>
      <c r="H8" s="21">
        <v>1</v>
      </c>
      <c r="I8" s="22">
        <v>1</v>
      </c>
      <c r="J8" s="23">
        <v>1</v>
      </c>
      <c r="K8" s="22">
        <v>0</v>
      </c>
      <c r="L8" s="22">
        <v>0</v>
      </c>
      <c r="M8" s="22">
        <v>0</v>
      </c>
      <c r="N8" s="21">
        <v>0</v>
      </c>
      <c r="O8" s="22">
        <v>2</v>
      </c>
      <c r="P8" s="23">
        <v>2</v>
      </c>
      <c r="Q8" s="21">
        <v>3</v>
      </c>
      <c r="R8" s="22">
        <v>2</v>
      </c>
      <c r="S8" s="23">
        <v>1</v>
      </c>
      <c r="T8" s="23">
        <f t="shared" ref="T8:T26" si="0">COUNTIF(B8:S8,"&gt;0")</f>
        <v>12</v>
      </c>
      <c r="U8" s="24">
        <f t="shared" ref="U8:U26" si="1">SUM(B8:S8)</f>
        <v>21</v>
      </c>
      <c r="V8" s="43">
        <f t="shared" ref="V8:V26" si="2">T8/18*100</f>
        <v>66.666666666666657</v>
      </c>
      <c r="W8" s="43">
        <f t="shared" ref="W8:W26" si="3">U8/90*100</f>
        <v>23.333333333333332</v>
      </c>
      <c r="X8" s="44">
        <f t="shared" ref="X8:X26" si="4">SQRT((V8/100)*(W8/100))*100</f>
        <v>39.440531887330764</v>
      </c>
      <c r="AA8" s="74">
        <v>1</v>
      </c>
      <c r="AB8" s="74">
        <v>1</v>
      </c>
      <c r="AC8" s="74">
        <v>3</v>
      </c>
      <c r="AD8" s="74">
        <v>3</v>
      </c>
      <c r="AE8" s="79" t="s">
        <v>65</v>
      </c>
      <c r="AG8" s="74">
        <v>12</v>
      </c>
      <c r="AH8" s="1">
        <v>2</v>
      </c>
    </row>
    <row r="9" spans="1:34" ht="14.1" customHeight="1" x14ac:dyDescent="0.25">
      <c r="A9" s="20" t="s">
        <v>9</v>
      </c>
      <c r="B9" s="21">
        <v>0</v>
      </c>
      <c r="C9" s="22">
        <v>0</v>
      </c>
      <c r="D9" s="23">
        <v>0</v>
      </c>
      <c r="E9" s="22">
        <v>1</v>
      </c>
      <c r="F9" s="22">
        <v>2</v>
      </c>
      <c r="G9" s="22">
        <v>1</v>
      </c>
      <c r="H9" s="21">
        <v>0</v>
      </c>
      <c r="I9" s="22">
        <v>0</v>
      </c>
      <c r="J9" s="23">
        <v>0</v>
      </c>
      <c r="K9" s="22">
        <v>3</v>
      </c>
      <c r="L9" s="22">
        <v>4</v>
      </c>
      <c r="M9" s="22">
        <v>0</v>
      </c>
      <c r="N9" s="21">
        <v>0</v>
      </c>
      <c r="O9" s="22">
        <v>0</v>
      </c>
      <c r="P9" s="23">
        <v>0</v>
      </c>
      <c r="Q9" s="21">
        <v>0</v>
      </c>
      <c r="R9" s="22">
        <v>0</v>
      </c>
      <c r="S9" s="23">
        <v>0</v>
      </c>
      <c r="T9" s="23">
        <f t="shared" si="0"/>
        <v>5</v>
      </c>
      <c r="U9" s="24">
        <f t="shared" si="1"/>
        <v>11</v>
      </c>
      <c r="V9" s="43">
        <f t="shared" si="2"/>
        <v>27.777777777777779</v>
      </c>
      <c r="W9" s="43">
        <f t="shared" si="3"/>
        <v>12.222222222222221</v>
      </c>
      <c r="X9" s="44">
        <f t="shared" si="4"/>
        <v>18.42569327975222</v>
      </c>
      <c r="AA9" s="74">
        <v>1</v>
      </c>
      <c r="AB9" s="74">
        <v>1</v>
      </c>
      <c r="AC9" s="74">
        <v>3</v>
      </c>
      <c r="AD9" s="74">
        <v>3</v>
      </c>
      <c r="AE9" s="79" t="s">
        <v>65</v>
      </c>
      <c r="AG9" s="74">
        <v>10</v>
      </c>
      <c r="AH9" s="11">
        <v>3</v>
      </c>
    </row>
    <row r="10" spans="1:34" ht="14.1" customHeight="1" x14ac:dyDescent="0.25">
      <c r="A10" s="20" t="s">
        <v>42</v>
      </c>
      <c r="B10" s="21">
        <v>0</v>
      </c>
      <c r="C10" s="22">
        <v>0</v>
      </c>
      <c r="D10" s="23">
        <v>0</v>
      </c>
      <c r="E10" s="22">
        <v>1</v>
      </c>
      <c r="F10" s="22">
        <v>1</v>
      </c>
      <c r="G10" s="22">
        <v>2</v>
      </c>
      <c r="H10" s="21">
        <v>1</v>
      </c>
      <c r="I10" s="22">
        <v>2</v>
      </c>
      <c r="J10" s="23">
        <v>2</v>
      </c>
      <c r="K10" s="22">
        <v>4</v>
      </c>
      <c r="L10" s="22">
        <v>0</v>
      </c>
      <c r="M10" s="22">
        <v>0</v>
      </c>
      <c r="N10" s="21">
        <v>0</v>
      </c>
      <c r="O10" s="22">
        <v>0</v>
      </c>
      <c r="P10" s="23">
        <v>0</v>
      </c>
      <c r="Q10" s="21">
        <v>0</v>
      </c>
      <c r="R10" s="22">
        <v>0</v>
      </c>
      <c r="S10" s="23">
        <v>2</v>
      </c>
      <c r="T10" s="23">
        <f t="shared" si="0"/>
        <v>8</v>
      </c>
      <c r="U10" s="24">
        <f t="shared" si="1"/>
        <v>15</v>
      </c>
      <c r="V10" s="43">
        <f t="shared" si="2"/>
        <v>44.444444444444443</v>
      </c>
      <c r="W10" s="43">
        <f t="shared" si="3"/>
        <v>16.666666666666664</v>
      </c>
      <c r="X10" s="44">
        <f t="shared" si="4"/>
        <v>27.216552697590863</v>
      </c>
      <c r="Z10" s="75" t="s">
        <v>104</v>
      </c>
      <c r="AA10" s="76">
        <v>1</v>
      </c>
      <c r="AB10" s="76">
        <v>1</v>
      </c>
      <c r="AC10" s="76">
        <v>4</v>
      </c>
      <c r="AD10" s="76">
        <v>3</v>
      </c>
      <c r="AE10" s="76">
        <v>2</v>
      </c>
      <c r="AF10" s="76"/>
      <c r="AG10" s="76">
        <v>12</v>
      </c>
      <c r="AH10" s="1">
        <v>3</v>
      </c>
    </row>
    <row r="11" spans="1:34" ht="14.1" customHeight="1" x14ac:dyDescent="0.25">
      <c r="A11" s="20" t="s">
        <v>3</v>
      </c>
      <c r="B11" s="21">
        <v>3</v>
      </c>
      <c r="C11" s="22">
        <v>3</v>
      </c>
      <c r="D11" s="23">
        <v>3</v>
      </c>
      <c r="E11" s="22">
        <v>0</v>
      </c>
      <c r="F11" s="22">
        <v>0</v>
      </c>
      <c r="G11" s="22">
        <v>0</v>
      </c>
      <c r="H11" s="21">
        <v>1</v>
      </c>
      <c r="I11" s="22">
        <v>0</v>
      </c>
      <c r="J11" s="23">
        <v>0</v>
      </c>
      <c r="K11" s="22">
        <v>0</v>
      </c>
      <c r="L11" s="22">
        <v>0</v>
      </c>
      <c r="M11" s="22">
        <v>0</v>
      </c>
      <c r="N11" s="21">
        <v>0</v>
      </c>
      <c r="O11" s="22">
        <v>0</v>
      </c>
      <c r="P11" s="23">
        <v>0</v>
      </c>
      <c r="Q11" s="21">
        <v>0</v>
      </c>
      <c r="R11" s="22">
        <v>0</v>
      </c>
      <c r="S11" s="23">
        <v>0</v>
      </c>
      <c r="T11" s="23">
        <f t="shared" si="0"/>
        <v>4</v>
      </c>
      <c r="U11" s="24">
        <f t="shared" si="1"/>
        <v>10</v>
      </c>
      <c r="V11" s="43">
        <f t="shared" si="2"/>
        <v>22.222222222222221</v>
      </c>
      <c r="W11" s="43">
        <f t="shared" si="3"/>
        <v>11.111111111111111</v>
      </c>
      <c r="X11" s="44">
        <f t="shared" si="4"/>
        <v>15.713484026367722</v>
      </c>
      <c r="AA11" s="74">
        <v>1</v>
      </c>
      <c r="AB11" s="74">
        <v>1</v>
      </c>
      <c r="AC11" s="74">
        <v>4</v>
      </c>
      <c r="AD11" s="74">
        <v>3</v>
      </c>
      <c r="AE11" s="74">
        <v>2</v>
      </c>
      <c r="AG11" s="74">
        <v>12</v>
      </c>
      <c r="AH11" s="1">
        <v>3</v>
      </c>
    </row>
    <row r="12" spans="1:34" ht="14.1" customHeight="1" x14ac:dyDescent="0.25">
      <c r="A12" s="20" t="s">
        <v>10</v>
      </c>
      <c r="B12" s="21">
        <v>0</v>
      </c>
      <c r="C12" s="22">
        <v>0</v>
      </c>
      <c r="D12" s="23">
        <v>0</v>
      </c>
      <c r="E12" s="22">
        <v>0</v>
      </c>
      <c r="F12" s="22">
        <v>0</v>
      </c>
      <c r="G12" s="22">
        <v>0</v>
      </c>
      <c r="H12" s="21">
        <v>0</v>
      </c>
      <c r="I12" s="22">
        <v>0</v>
      </c>
      <c r="J12" s="23">
        <v>0</v>
      </c>
      <c r="K12" s="22">
        <v>0</v>
      </c>
      <c r="L12" s="22">
        <v>0</v>
      </c>
      <c r="M12" s="22">
        <v>0</v>
      </c>
      <c r="N12" s="21">
        <v>2</v>
      </c>
      <c r="O12" s="22">
        <v>3</v>
      </c>
      <c r="P12" s="23">
        <v>3</v>
      </c>
      <c r="Q12" s="21">
        <v>0</v>
      </c>
      <c r="R12" s="22">
        <v>0</v>
      </c>
      <c r="S12" s="23">
        <v>0</v>
      </c>
      <c r="T12" s="23">
        <f t="shared" si="0"/>
        <v>3</v>
      </c>
      <c r="U12" s="24">
        <f t="shared" si="1"/>
        <v>8</v>
      </c>
      <c r="V12" s="43">
        <f t="shared" si="2"/>
        <v>16.666666666666664</v>
      </c>
      <c r="W12" s="43">
        <f t="shared" si="3"/>
        <v>8.8888888888888893</v>
      </c>
      <c r="X12" s="44">
        <f t="shared" si="4"/>
        <v>12.171612389003689</v>
      </c>
      <c r="Z12" s="77"/>
      <c r="AA12" s="78">
        <v>1</v>
      </c>
      <c r="AB12" s="78">
        <v>1</v>
      </c>
      <c r="AC12" s="78">
        <v>4</v>
      </c>
      <c r="AD12" s="78">
        <v>3</v>
      </c>
      <c r="AE12" s="78">
        <v>2</v>
      </c>
      <c r="AF12" s="78"/>
      <c r="AG12" s="78">
        <v>11</v>
      </c>
      <c r="AH12" s="1">
        <v>5</v>
      </c>
    </row>
    <row r="13" spans="1:34" ht="14.1" customHeight="1" x14ac:dyDescent="0.25">
      <c r="A13" s="35" t="s">
        <v>41</v>
      </c>
      <c r="B13" s="21">
        <v>0</v>
      </c>
      <c r="C13" s="22">
        <v>0</v>
      </c>
      <c r="D13" s="23">
        <v>0</v>
      </c>
      <c r="E13" s="22">
        <v>0</v>
      </c>
      <c r="F13" s="22">
        <v>0</v>
      </c>
      <c r="G13" s="22">
        <v>0</v>
      </c>
      <c r="H13" s="21">
        <v>1</v>
      </c>
      <c r="I13" s="22">
        <v>2</v>
      </c>
      <c r="J13" s="23">
        <v>2</v>
      </c>
      <c r="K13" s="22">
        <v>0</v>
      </c>
      <c r="L13" s="22">
        <v>0</v>
      </c>
      <c r="M13" s="22">
        <v>0</v>
      </c>
      <c r="N13" s="21">
        <v>2</v>
      </c>
      <c r="O13" s="22">
        <v>0</v>
      </c>
      <c r="P13" s="23">
        <v>2</v>
      </c>
      <c r="Q13" s="21">
        <v>0</v>
      </c>
      <c r="R13" s="22">
        <v>1</v>
      </c>
      <c r="S13" s="23">
        <v>0</v>
      </c>
      <c r="T13" s="23">
        <f t="shared" si="0"/>
        <v>6</v>
      </c>
      <c r="U13" s="24">
        <f t="shared" si="1"/>
        <v>10</v>
      </c>
      <c r="V13" s="43">
        <f t="shared" si="2"/>
        <v>33.333333333333329</v>
      </c>
      <c r="W13" s="43">
        <f t="shared" si="3"/>
        <v>11.111111111111111</v>
      </c>
      <c r="X13" s="44">
        <f t="shared" si="4"/>
        <v>19.245008972987524</v>
      </c>
      <c r="Z13" s="73" t="s">
        <v>105</v>
      </c>
      <c r="AA13" s="74">
        <v>1</v>
      </c>
      <c r="AB13" s="74">
        <v>0</v>
      </c>
      <c r="AC13" s="79" t="s">
        <v>65</v>
      </c>
      <c r="AD13" s="79" t="s">
        <v>65</v>
      </c>
      <c r="AE13" s="74">
        <v>2</v>
      </c>
      <c r="AG13" s="74">
        <v>12</v>
      </c>
      <c r="AH13" s="14">
        <v>6</v>
      </c>
    </row>
    <row r="14" spans="1:34" ht="14.1" customHeight="1" x14ac:dyDescent="0.25">
      <c r="A14" s="20" t="s">
        <v>11</v>
      </c>
      <c r="B14" s="21">
        <v>0</v>
      </c>
      <c r="C14" s="22">
        <v>0</v>
      </c>
      <c r="D14" s="23">
        <v>0</v>
      </c>
      <c r="E14" s="22">
        <v>0</v>
      </c>
      <c r="F14" s="22">
        <v>0</v>
      </c>
      <c r="G14" s="22">
        <v>0</v>
      </c>
      <c r="H14" s="21">
        <v>0</v>
      </c>
      <c r="I14" s="22">
        <v>0</v>
      </c>
      <c r="J14" s="23">
        <v>0</v>
      </c>
      <c r="K14" s="22">
        <v>0</v>
      </c>
      <c r="L14" s="22">
        <v>0</v>
      </c>
      <c r="M14" s="22">
        <v>0</v>
      </c>
      <c r="N14" s="21">
        <v>0</v>
      </c>
      <c r="O14" s="22">
        <v>0</v>
      </c>
      <c r="P14" s="23">
        <v>0</v>
      </c>
      <c r="Q14" s="21">
        <v>0</v>
      </c>
      <c r="R14" s="22">
        <v>0</v>
      </c>
      <c r="S14" s="23">
        <v>0</v>
      </c>
      <c r="T14" s="23">
        <f t="shared" si="0"/>
        <v>0</v>
      </c>
      <c r="U14" s="24">
        <f t="shared" si="1"/>
        <v>0</v>
      </c>
      <c r="V14" s="43">
        <f t="shared" si="2"/>
        <v>0</v>
      </c>
      <c r="W14" s="43">
        <f t="shared" si="3"/>
        <v>0</v>
      </c>
      <c r="X14" s="44">
        <f t="shared" si="4"/>
        <v>0</v>
      </c>
      <c r="AA14" s="74">
        <v>1</v>
      </c>
      <c r="AB14" s="74">
        <v>0</v>
      </c>
      <c r="AC14" s="79" t="s">
        <v>65</v>
      </c>
      <c r="AD14" s="79" t="s">
        <v>65</v>
      </c>
      <c r="AE14" s="74">
        <v>2</v>
      </c>
      <c r="AG14" s="74">
        <v>13</v>
      </c>
      <c r="AH14" s="1">
        <v>4</v>
      </c>
    </row>
    <row r="15" spans="1:34" ht="14.1" customHeight="1" x14ac:dyDescent="0.25">
      <c r="A15" s="20" t="s">
        <v>22</v>
      </c>
      <c r="B15" s="21">
        <v>0</v>
      </c>
      <c r="C15" s="22">
        <v>0</v>
      </c>
      <c r="D15" s="23">
        <v>0</v>
      </c>
      <c r="E15" s="22">
        <v>0</v>
      </c>
      <c r="F15" s="22">
        <v>0</v>
      </c>
      <c r="G15" s="22">
        <v>0</v>
      </c>
      <c r="H15" s="21">
        <v>0</v>
      </c>
      <c r="I15" s="22">
        <v>0</v>
      </c>
      <c r="J15" s="23">
        <v>0</v>
      </c>
      <c r="K15" s="22">
        <v>0</v>
      </c>
      <c r="L15" s="22">
        <v>0</v>
      </c>
      <c r="M15" s="22">
        <v>0</v>
      </c>
      <c r="N15" s="21">
        <v>1</v>
      </c>
      <c r="O15" s="22">
        <v>0</v>
      </c>
      <c r="P15" s="23">
        <v>0</v>
      </c>
      <c r="Q15" s="21">
        <v>0</v>
      </c>
      <c r="R15" s="22">
        <v>0</v>
      </c>
      <c r="S15" s="23">
        <v>1</v>
      </c>
      <c r="T15" s="23">
        <f t="shared" si="0"/>
        <v>2</v>
      </c>
      <c r="U15" s="24">
        <f t="shared" si="1"/>
        <v>2</v>
      </c>
      <c r="V15" s="43">
        <f t="shared" si="2"/>
        <v>11.111111111111111</v>
      </c>
      <c r="W15" s="43">
        <f t="shared" si="3"/>
        <v>2.2222222222222223</v>
      </c>
      <c r="X15" s="44">
        <f t="shared" si="4"/>
        <v>4.9690399499995328</v>
      </c>
      <c r="AA15" s="79">
        <v>1</v>
      </c>
      <c r="AB15" s="79">
        <v>0</v>
      </c>
      <c r="AC15" s="79" t="s">
        <v>65</v>
      </c>
      <c r="AD15" s="79" t="s">
        <v>65</v>
      </c>
      <c r="AE15" s="74">
        <v>2</v>
      </c>
      <c r="AG15" s="74">
        <v>13</v>
      </c>
      <c r="AH15" s="11">
        <v>3</v>
      </c>
    </row>
    <row r="16" spans="1:34" ht="14.1" customHeight="1" x14ac:dyDescent="0.25">
      <c r="A16" s="19" t="s">
        <v>4</v>
      </c>
      <c r="B16" s="4">
        <v>0</v>
      </c>
      <c r="C16" s="1">
        <v>0</v>
      </c>
      <c r="D16" s="5">
        <v>0</v>
      </c>
      <c r="E16" s="1">
        <v>0</v>
      </c>
      <c r="F16" s="1">
        <v>0</v>
      </c>
      <c r="G16" s="1">
        <v>0</v>
      </c>
      <c r="H16" s="4">
        <v>0</v>
      </c>
      <c r="I16" s="1">
        <v>0</v>
      </c>
      <c r="J16" s="5">
        <v>0</v>
      </c>
      <c r="K16" s="1">
        <v>0</v>
      </c>
      <c r="L16" s="1">
        <v>0</v>
      </c>
      <c r="M16" s="1">
        <v>0</v>
      </c>
      <c r="N16" s="4">
        <v>0</v>
      </c>
      <c r="O16" s="1">
        <v>0</v>
      </c>
      <c r="P16" s="5">
        <v>0</v>
      </c>
      <c r="Q16" s="4">
        <v>0</v>
      </c>
      <c r="R16" s="1">
        <v>0</v>
      </c>
      <c r="S16" s="5">
        <v>0</v>
      </c>
      <c r="T16" s="5">
        <f t="shared" si="0"/>
        <v>0</v>
      </c>
      <c r="U16" s="64">
        <f t="shared" si="1"/>
        <v>0</v>
      </c>
      <c r="V16" s="65">
        <f t="shared" si="2"/>
        <v>0</v>
      </c>
      <c r="W16" s="65">
        <f t="shared" si="3"/>
        <v>0</v>
      </c>
      <c r="X16" s="54">
        <f t="shared" si="4"/>
        <v>0</v>
      </c>
      <c r="Z16" s="75" t="s">
        <v>106</v>
      </c>
      <c r="AA16" s="76">
        <v>0</v>
      </c>
      <c r="AB16" s="76">
        <v>0</v>
      </c>
      <c r="AC16" s="76">
        <v>3</v>
      </c>
      <c r="AD16" s="76">
        <v>3</v>
      </c>
      <c r="AE16" s="76">
        <v>2</v>
      </c>
      <c r="AF16" s="76"/>
      <c r="AG16" s="76">
        <v>14</v>
      </c>
      <c r="AH16" s="1">
        <v>3</v>
      </c>
    </row>
    <row r="17" spans="1:34" ht="14.1" customHeight="1" x14ac:dyDescent="0.25">
      <c r="A17" s="97" t="s">
        <v>52</v>
      </c>
      <c r="B17" s="99">
        <v>0</v>
      </c>
      <c r="C17" s="100">
        <v>0</v>
      </c>
      <c r="D17" s="101">
        <v>0</v>
      </c>
      <c r="E17" s="100">
        <v>2</v>
      </c>
      <c r="F17" s="100">
        <v>1</v>
      </c>
      <c r="G17" s="100">
        <v>2</v>
      </c>
      <c r="H17" s="99">
        <v>0</v>
      </c>
      <c r="I17" s="100">
        <v>1</v>
      </c>
      <c r="J17" s="101">
        <v>2</v>
      </c>
      <c r="K17" s="100">
        <v>0</v>
      </c>
      <c r="L17" s="100">
        <v>0</v>
      </c>
      <c r="M17" s="100">
        <v>0</v>
      </c>
      <c r="N17" s="99">
        <v>0</v>
      </c>
      <c r="O17" s="100">
        <v>0</v>
      </c>
      <c r="P17" s="101">
        <v>0</v>
      </c>
      <c r="Q17" s="99">
        <v>0</v>
      </c>
      <c r="R17" s="100">
        <v>0</v>
      </c>
      <c r="S17" s="101">
        <v>1</v>
      </c>
      <c r="T17" s="101">
        <f t="shared" si="0"/>
        <v>6</v>
      </c>
      <c r="U17" s="105">
        <f t="shared" si="1"/>
        <v>9</v>
      </c>
      <c r="V17" s="106">
        <f t="shared" si="2"/>
        <v>33.333333333333329</v>
      </c>
      <c r="W17" s="106">
        <f t="shared" si="3"/>
        <v>10</v>
      </c>
      <c r="X17" s="104">
        <f t="shared" si="4"/>
        <v>18.257418583505537</v>
      </c>
      <c r="AA17" s="74">
        <v>0</v>
      </c>
      <c r="AB17" s="74">
        <v>0</v>
      </c>
      <c r="AC17" s="74">
        <v>3</v>
      </c>
      <c r="AD17" s="74">
        <v>3</v>
      </c>
      <c r="AE17" s="74">
        <v>1</v>
      </c>
      <c r="AG17" s="74">
        <v>14</v>
      </c>
      <c r="AH17" s="1">
        <v>3</v>
      </c>
    </row>
    <row r="18" spans="1:34" ht="14.1" customHeight="1" x14ac:dyDescent="0.25">
      <c r="A18" s="30" t="s">
        <v>20</v>
      </c>
      <c r="B18" s="13"/>
      <c r="C18" s="14"/>
      <c r="D18" s="15"/>
      <c r="E18" s="14"/>
      <c r="F18" s="14"/>
      <c r="G18" s="14"/>
      <c r="H18" s="13"/>
      <c r="I18" s="14"/>
      <c r="J18" s="15"/>
      <c r="K18" s="14"/>
      <c r="L18" s="14"/>
      <c r="M18" s="14"/>
      <c r="N18" s="13"/>
      <c r="O18" s="14"/>
      <c r="P18" s="15"/>
      <c r="Q18" s="13"/>
      <c r="R18" s="14"/>
      <c r="S18" s="15"/>
      <c r="T18" s="70"/>
      <c r="U18" s="70"/>
      <c r="V18" s="71"/>
      <c r="W18" s="71"/>
      <c r="X18" s="55"/>
      <c r="Z18" s="77"/>
      <c r="AA18" s="78">
        <v>0</v>
      </c>
      <c r="AB18" s="78">
        <v>0</v>
      </c>
      <c r="AC18" s="78">
        <v>3</v>
      </c>
      <c r="AD18" s="78">
        <v>3</v>
      </c>
      <c r="AE18" s="78">
        <v>2</v>
      </c>
      <c r="AF18" s="78"/>
      <c r="AG18" s="78">
        <v>14</v>
      </c>
      <c r="AH18" s="1">
        <v>4</v>
      </c>
    </row>
    <row r="19" spans="1:34" ht="14.1" customHeight="1" x14ac:dyDescent="0.25">
      <c r="A19" s="19" t="s">
        <v>12</v>
      </c>
      <c r="B19" s="4">
        <v>3</v>
      </c>
      <c r="C19" s="1">
        <v>2</v>
      </c>
      <c r="D19" s="5">
        <v>3</v>
      </c>
      <c r="E19" s="1">
        <v>3</v>
      </c>
      <c r="F19" s="1">
        <v>3</v>
      </c>
      <c r="G19" s="1">
        <v>3</v>
      </c>
      <c r="H19" s="4">
        <v>0</v>
      </c>
      <c r="I19" s="1">
        <v>1</v>
      </c>
      <c r="J19" s="5">
        <v>1</v>
      </c>
      <c r="K19" s="1">
        <v>1</v>
      </c>
      <c r="L19" s="1">
        <v>2</v>
      </c>
      <c r="M19" s="1">
        <v>2</v>
      </c>
      <c r="N19" s="4">
        <v>1</v>
      </c>
      <c r="O19" s="1">
        <v>1</v>
      </c>
      <c r="P19" s="5">
        <v>1</v>
      </c>
      <c r="Q19" s="4">
        <v>1</v>
      </c>
      <c r="R19" s="1">
        <v>1</v>
      </c>
      <c r="S19" s="5">
        <v>1</v>
      </c>
      <c r="T19" s="64">
        <f t="shared" si="0"/>
        <v>17</v>
      </c>
      <c r="U19" s="64">
        <f t="shared" si="1"/>
        <v>30</v>
      </c>
      <c r="V19" s="65">
        <f t="shared" si="2"/>
        <v>94.444444444444443</v>
      </c>
      <c r="W19" s="65">
        <f t="shared" si="3"/>
        <v>33.333333333333329</v>
      </c>
      <c r="X19" s="54">
        <f t="shared" si="4"/>
        <v>56.108360768678203</v>
      </c>
      <c r="Z19" s="75" t="s">
        <v>107</v>
      </c>
      <c r="AA19" s="76">
        <v>1</v>
      </c>
      <c r="AB19" s="76">
        <v>0</v>
      </c>
      <c r="AC19" s="76">
        <v>2</v>
      </c>
      <c r="AD19" s="76">
        <v>4</v>
      </c>
      <c r="AE19" s="76">
        <v>2</v>
      </c>
      <c r="AF19" s="76"/>
      <c r="AG19" s="76">
        <v>14</v>
      </c>
      <c r="AH19" s="14">
        <v>2</v>
      </c>
    </row>
    <row r="20" spans="1:34" ht="14.1" customHeight="1" x14ac:dyDescent="0.25">
      <c r="A20" s="19" t="s">
        <v>13</v>
      </c>
      <c r="B20" s="4">
        <v>3</v>
      </c>
      <c r="C20" s="1">
        <v>3</v>
      </c>
      <c r="D20" s="5">
        <v>2</v>
      </c>
      <c r="E20" s="1">
        <v>3</v>
      </c>
      <c r="F20" s="1">
        <v>3</v>
      </c>
      <c r="G20" s="1">
        <v>3</v>
      </c>
      <c r="H20" s="4">
        <v>0</v>
      </c>
      <c r="I20" s="1">
        <v>1</v>
      </c>
      <c r="J20" s="5">
        <v>1</v>
      </c>
      <c r="K20" s="1">
        <v>1</v>
      </c>
      <c r="L20" s="1">
        <v>1</v>
      </c>
      <c r="M20" s="1">
        <v>1</v>
      </c>
      <c r="N20" s="4">
        <v>3</v>
      </c>
      <c r="O20" s="1">
        <v>3</v>
      </c>
      <c r="P20" s="5">
        <v>3</v>
      </c>
      <c r="Q20" s="4">
        <v>3</v>
      </c>
      <c r="R20" s="1">
        <v>2</v>
      </c>
      <c r="S20" s="5">
        <v>3</v>
      </c>
      <c r="T20" s="64">
        <f t="shared" si="0"/>
        <v>17</v>
      </c>
      <c r="U20" s="64">
        <f t="shared" si="1"/>
        <v>39</v>
      </c>
      <c r="V20" s="65">
        <f t="shared" si="2"/>
        <v>94.444444444444443</v>
      </c>
      <c r="W20" s="65">
        <f t="shared" si="3"/>
        <v>43.333333333333336</v>
      </c>
      <c r="X20" s="54">
        <f t="shared" si="4"/>
        <v>63.973374091043475</v>
      </c>
      <c r="AA20" s="74">
        <v>1</v>
      </c>
      <c r="AB20" s="74">
        <v>0</v>
      </c>
      <c r="AC20" s="74">
        <v>3</v>
      </c>
      <c r="AD20" s="74">
        <v>2</v>
      </c>
      <c r="AE20" s="74">
        <v>2</v>
      </c>
      <c r="AG20" s="74">
        <v>12</v>
      </c>
      <c r="AH20" s="1">
        <v>2</v>
      </c>
    </row>
    <row r="21" spans="1:34" ht="14.1" customHeight="1" x14ac:dyDescent="0.25">
      <c r="A21" s="19" t="s">
        <v>14</v>
      </c>
      <c r="B21" s="4">
        <v>3</v>
      </c>
      <c r="C21" s="1">
        <v>3</v>
      </c>
      <c r="D21" s="5">
        <v>3</v>
      </c>
      <c r="E21" s="1">
        <v>3</v>
      </c>
      <c r="F21" s="1">
        <v>3</v>
      </c>
      <c r="G21" s="1">
        <v>3</v>
      </c>
      <c r="H21" s="4">
        <v>0</v>
      </c>
      <c r="I21" s="1">
        <v>3</v>
      </c>
      <c r="J21" s="5">
        <v>3</v>
      </c>
      <c r="K21" s="1">
        <v>2</v>
      </c>
      <c r="L21" s="1">
        <v>3</v>
      </c>
      <c r="M21" s="1">
        <v>2</v>
      </c>
      <c r="N21" s="4">
        <v>3</v>
      </c>
      <c r="O21" s="1">
        <v>3</v>
      </c>
      <c r="P21" s="5">
        <v>3</v>
      </c>
      <c r="Q21" s="4">
        <v>3</v>
      </c>
      <c r="R21" s="1">
        <v>3</v>
      </c>
      <c r="S21" s="5">
        <v>2</v>
      </c>
      <c r="T21" s="64">
        <f t="shared" si="0"/>
        <v>17</v>
      </c>
      <c r="U21" s="64">
        <f t="shared" si="1"/>
        <v>48</v>
      </c>
      <c r="V21" s="65">
        <f t="shared" si="2"/>
        <v>94.444444444444443</v>
      </c>
      <c r="W21" s="65">
        <f t="shared" si="3"/>
        <v>53.333333333333336</v>
      </c>
      <c r="X21" s="54">
        <f t="shared" si="4"/>
        <v>70.972086322983614</v>
      </c>
      <c r="Z21" s="77"/>
      <c r="AA21" s="78">
        <v>1</v>
      </c>
      <c r="AB21" s="78">
        <v>1</v>
      </c>
      <c r="AC21" s="93" t="s">
        <v>65</v>
      </c>
      <c r="AD21" s="93" t="s">
        <v>65</v>
      </c>
      <c r="AE21" s="78">
        <v>2</v>
      </c>
      <c r="AF21" s="78"/>
      <c r="AG21" s="78">
        <v>13</v>
      </c>
      <c r="AH21" s="11">
        <v>5</v>
      </c>
    </row>
    <row r="22" spans="1:34" ht="14.1" customHeight="1" x14ac:dyDescent="0.25">
      <c r="A22" s="95" t="s">
        <v>15</v>
      </c>
      <c r="B22" s="99">
        <v>3</v>
      </c>
      <c r="C22" s="100">
        <v>3</v>
      </c>
      <c r="D22" s="101">
        <v>0</v>
      </c>
      <c r="E22" s="100">
        <v>2</v>
      </c>
      <c r="F22" s="100">
        <v>2</v>
      </c>
      <c r="G22" s="100">
        <v>3</v>
      </c>
      <c r="H22" s="99">
        <v>2</v>
      </c>
      <c r="I22" s="100">
        <v>2</v>
      </c>
      <c r="J22" s="101">
        <v>2</v>
      </c>
      <c r="K22" s="100">
        <v>1</v>
      </c>
      <c r="L22" s="100">
        <v>1</v>
      </c>
      <c r="M22" s="100">
        <v>1</v>
      </c>
      <c r="N22" s="99">
        <v>0</v>
      </c>
      <c r="O22" s="100">
        <v>0</v>
      </c>
      <c r="P22" s="101">
        <v>0</v>
      </c>
      <c r="Q22" s="99">
        <v>1</v>
      </c>
      <c r="R22" s="100">
        <v>1</v>
      </c>
      <c r="S22" s="101">
        <v>2</v>
      </c>
      <c r="T22" s="105">
        <f t="shared" si="0"/>
        <v>14</v>
      </c>
      <c r="U22" s="105">
        <f t="shared" si="1"/>
        <v>26</v>
      </c>
      <c r="V22" s="106">
        <f t="shared" si="2"/>
        <v>77.777777777777786</v>
      </c>
      <c r="W22" s="106">
        <f t="shared" si="3"/>
        <v>28.888888888888886</v>
      </c>
      <c r="X22" s="104">
        <f t="shared" si="4"/>
        <v>47.401620017114539</v>
      </c>
      <c r="Z22" s="80" t="s">
        <v>55</v>
      </c>
      <c r="AA22" s="91">
        <f t="shared" ref="AA22:AE22" si="5">AVERAGE(AA4:AA21)</f>
        <v>0.83333333333333337</v>
      </c>
      <c r="AB22" s="91">
        <f t="shared" si="5"/>
        <v>0.3888888888888889</v>
      </c>
      <c r="AC22" s="91">
        <f t="shared" si="5"/>
        <v>3.1538461538461537</v>
      </c>
      <c r="AD22" s="91">
        <f t="shared" si="5"/>
        <v>3</v>
      </c>
      <c r="AE22" s="91">
        <f t="shared" si="5"/>
        <v>1.9333333333333333</v>
      </c>
      <c r="AF22" s="82"/>
      <c r="AG22" s="91">
        <f t="shared" ref="AG22" si="6">AVERAGE(AG4:AG21)</f>
        <v>12.722222222222221</v>
      </c>
      <c r="AH22" s="91">
        <f>AVERAGE(AH4:AH21)</f>
        <v>3</v>
      </c>
    </row>
    <row r="23" spans="1:34" ht="14.1" customHeight="1" x14ac:dyDescent="0.25">
      <c r="A23" s="19" t="s">
        <v>16</v>
      </c>
      <c r="B23" s="4">
        <v>1</v>
      </c>
      <c r="C23" s="1">
        <v>1</v>
      </c>
      <c r="D23" s="5">
        <v>0</v>
      </c>
      <c r="E23" s="1">
        <v>0</v>
      </c>
      <c r="F23" s="1">
        <v>0</v>
      </c>
      <c r="G23" s="1">
        <v>0</v>
      </c>
      <c r="H23" s="4">
        <v>0</v>
      </c>
      <c r="I23" s="1">
        <v>0</v>
      </c>
      <c r="J23" s="5">
        <v>0</v>
      </c>
      <c r="K23" s="1">
        <v>0</v>
      </c>
      <c r="L23" s="1">
        <v>0</v>
      </c>
      <c r="M23" s="1">
        <v>0</v>
      </c>
      <c r="N23" s="4">
        <v>0</v>
      </c>
      <c r="O23" s="1">
        <v>0</v>
      </c>
      <c r="P23" s="5">
        <v>0</v>
      </c>
      <c r="Q23" s="4">
        <v>0</v>
      </c>
      <c r="R23" s="1">
        <v>0</v>
      </c>
      <c r="S23" s="5">
        <v>0</v>
      </c>
      <c r="T23" s="64">
        <f t="shared" si="0"/>
        <v>2</v>
      </c>
      <c r="U23" s="64">
        <f t="shared" si="1"/>
        <v>2</v>
      </c>
      <c r="V23" s="65">
        <f t="shared" si="2"/>
        <v>11.111111111111111</v>
      </c>
      <c r="W23" s="65">
        <f t="shared" si="3"/>
        <v>2.2222222222222223</v>
      </c>
      <c r="X23" s="54">
        <f t="shared" si="4"/>
        <v>4.9690399499995328</v>
      </c>
      <c r="Z23" s="88" t="s">
        <v>56</v>
      </c>
      <c r="AA23" s="89">
        <f t="shared" ref="AA23:AD23" si="7">MEDIAN(AA4:AA21)</f>
        <v>1</v>
      </c>
      <c r="AB23" s="89">
        <f t="shared" si="7"/>
        <v>0</v>
      </c>
      <c r="AC23" s="89">
        <f t="shared" si="7"/>
        <v>3</v>
      </c>
      <c r="AD23" s="89">
        <f t="shared" si="7"/>
        <v>3</v>
      </c>
      <c r="AE23" s="89">
        <f>MEDIAN(AE4:AE21)</f>
        <v>2</v>
      </c>
      <c r="AF23" s="82"/>
      <c r="AG23" s="91">
        <f t="shared" ref="AG23" si="8">MEDIAN(AG4:AG21)</f>
        <v>13</v>
      </c>
      <c r="AH23" s="89">
        <f>MEDIAN(AH4:AH21)</f>
        <v>3</v>
      </c>
    </row>
    <row r="24" spans="1:34" ht="14.1" customHeight="1" x14ac:dyDescent="0.25">
      <c r="A24" s="19" t="s">
        <v>18</v>
      </c>
      <c r="B24" s="4">
        <v>3</v>
      </c>
      <c r="C24" s="1">
        <v>3</v>
      </c>
      <c r="D24" s="5">
        <v>3</v>
      </c>
      <c r="E24" s="1">
        <v>3</v>
      </c>
      <c r="F24" s="1">
        <v>3</v>
      </c>
      <c r="G24" s="1">
        <v>3</v>
      </c>
      <c r="H24" s="4">
        <v>0</v>
      </c>
      <c r="I24" s="1">
        <v>0</v>
      </c>
      <c r="J24" s="5">
        <v>0</v>
      </c>
      <c r="K24" s="1">
        <v>2</v>
      </c>
      <c r="L24" s="1">
        <v>3</v>
      </c>
      <c r="M24" s="1">
        <v>3</v>
      </c>
      <c r="N24" s="4">
        <v>3</v>
      </c>
      <c r="O24" s="1">
        <v>3</v>
      </c>
      <c r="P24" s="5">
        <v>0</v>
      </c>
      <c r="Q24" s="4">
        <v>4</v>
      </c>
      <c r="R24" s="1">
        <v>3</v>
      </c>
      <c r="S24" s="5">
        <v>3</v>
      </c>
      <c r="T24" s="64">
        <f t="shared" si="0"/>
        <v>14</v>
      </c>
      <c r="U24" s="64">
        <f t="shared" si="1"/>
        <v>42</v>
      </c>
      <c r="V24" s="65">
        <f t="shared" si="2"/>
        <v>77.777777777777786</v>
      </c>
      <c r="W24" s="65">
        <f t="shared" si="3"/>
        <v>46.666666666666664</v>
      </c>
      <c r="X24" s="54">
        <f t="shared" si="4"/>
        <v>60.246407607670925</v>
      </c>
      <c r="AA24" s="90" t="s">
        <v>61</v>
      </c>
      <c r="AB24" s="90" t="s">
        <v>62</v>
      </c>
      <c r="AH24" s="94">
        <f>SUM(AH4:AH21)</f>
        <v>54</v>
      </c>
    </row>
    <row r="25" spans="1:34" ht="14.1" customHeight="1" x14ac:dyDescent="0.25">
      <c r="A25" s="19" t="s">
        <v>17</v>
      </c>
      <c r="B25" s="4">
        <v>3</v>
      </c>
      <c r="C25" s="1">
        <v>3</v>
      </c>
      <c r="D25" s="5">
        <v>3</v>
      </c>
      <c r="E25" s="1">
        <v>3</v>
      </c>
      <c r="F25" s="1">
        <v>3</v>
      </c>
      <c r="G25" s="1">
        <v>3</v>
      </c>
      <c r="H25" s="4">
        <v>0</v>
      </c>
      <c r="I25" s="1">
        <v>0</v>
      </c>
      <c r="J25" s="5">
        <v>0</v>
      </c>
      <c r="K25" s="1">
        <v>2</v>
      </c>
      <c r="L25" s="1">
        <v>3</v>
      </c>
      <c r="M25" s="1">
        <v>3</v>
      </c>
      <c r="N25" s="4">
        <v>3</v>
      </c>
      <c r="O25" s="1">
        <v>3</v>
      </c>
      <c r="P25" s="5">
        <v>3</v>
      </c>
      <c r="Q25" s="4">
        <v>3</v>
      </c>
      <c r="R25" s="1">
        <v>3</v>
      </c>
      <c r="S25" s="5">
        <v>2</v>
      </c>
      <c r="T25" s="64">
        <f t="shared" si="0"/>
        <v>15</v>
      </c>
      <c r="U25" s="64">
        <f t="shared" si="1"/>
        <v>43</v>
      </c>
      <c r="V25" s="65">
        <f t="shared" si="2"/>
        <v>83.333333333333343</v>
      </c>
      <c r="W25" s="65">
        <f t="shared" si="3"/>
        <v>47.777777777777779</v>
      </c>
      <c r="X25" s="54">
        <f t="shared" si="4"/>
        <v>63.098981620003045</v>
      </c>
    </row>
    <row r="26" spans="1:34" ht="14.1" customHeight="1" x14ac:dyDescent="0.25">
      <c r="A26" s="25" t="s">
        <v>19</v>
      </c>
      <c r="B26" s="10">
        <v>3</v>
      </c>
      <c r="C26" s="11">
        <v>3</v>
      </c>
      <c r="D26" s="12">
        <v>3</v>
      </c>
      <c r="E26" s="11">
        <v>3</v>
      </c>
      <c r="F26" s="11">
        <v>3</v>
      </c>
      <c r="G26" s="11">
        <v>3</v>
      </c>
      <c r="H26" s="10">
        <v>0</v>
      </c>
      <c r="I26" s="11">
        <v>0</v>
      </c>
      <c r="J26" s="12">
        <v>0</v>
      </c>
      <c r="K26" s="11">
        <v>2</v>
      </c>
      <c r="L26" s="11">
        <v>3</v>
      </c>
      <c r="M26" s="11">
        <v>3</v>
      </c>
      <c r="N26" s="10">
        <v>3</v>
      </c>
      <c r="O26" s="11">
        <v>3</v>
      </c>
      <c r="P26" s="12">
        <v>3</v>
      </c>
      <c r="Q26" s="10">
        <v>4</v>
      </c>
      <c r="R26" s="11">
        <v>2</v>
      </c>
      <c r="S26" s="12">
        <v>3</v>
      </c>
      <c r="T26" s="66">
        <f t="shared" si="0"/>
        <v>15</v>
      </c>
      <c r="U26" s="66">
        <f t="shared" si="1"/>
        <v>44</v>
      </c>
      <c r="V26" s="67">
        <f t="shared" si="2"/>
        <v>83.333333333333343</v>
      </c>
      <c r="W26" s="67">
        <f t="shared" si="3"/>
        <v>48.888888888888886</v>
      </c>
      <c r="X26" s="56">
        <f t="shared" si="4"/>
        <v>63.82847385042254</v>
      </c>
    </row>
    <row r="28" spans="1:34" x14ac:dyDescent="0.25">
      <c r="Z28" s="81" t="s">
        <v>66</v>
      </c>
      <c r="AC28" s="81" t="s">
        <v>74</v>
      </c>
    </row>
    <row r="29" spans="1:34" x14ac:dyDescent="0.25">
      <c r="Z29" s="73" t="s">
        <v>68</v>
      </c>
      <c r="AC29" s="73" t="s">
        <v>75</v>
      </c>
    </row>
    <row r="30" spans="1:34" x14ac:dyDescent="0.25">
      <c r="Z30" s="73" t="s">
        <v>69</v>
      </c>
      <c r="AC30" s="73" t="s">
        <v>76</v>
      </c>
    </row>
    <row r="31" spans="1:34" x14ac:dyDescent="0.25">
      <c r="Z31" s="73" t="s">
        <v>70</v>
      </c>
      <c r="AC31" s="73" t="s">
        <v>77</v>
      </c>
    </row>
    <row r="33" spans="26:26" x14ac:dyDescent="0.25">
      <c r="Z33" s="81" t="s">
        <v>67</v>
      </c>
    </row>
    <row r="34" spans="26:26" x14ac:dyDescent="0.25">
      <c r="Z34" s="73" t="s">
        <v>71</v>
      </c>
    </row>
    <row r="35" spans="26:26" x14ac:dyDescent="0.25">
      <c r="Z35" s="73" t="s">
        <v>72</v>
      </c>
    </row>
    <row r="36" spans="26:26" x14ac:dyDescent="0.25">
      <c r="Z36" s="73" t="s">
        <v>73</v>
      </c>
    </row>
    <row r="38" spans="26:26" x14ac:dyDescent="0.25">
      <c r="Z38" s="73" t="s">
        <v>99</v>
      </c>
    </row>
  </sheetData>
  <mergeCells count="10">
    <mergeCell ref="V2:X2"/>
    <mergeCell ref="B1:D1"/>
    <mergeCell ref="B3:P3"/>
    <mergeCell ref="U3:U5"/>
    <mergeCell ref="B5:D5"/>
    <mergeCell ref="E5:G5"/>
    <mergeCell ref="H5:J5"/>
    <mergeCell ref="K5:M5"/>
    <mergeCell ref="N5:P5"/>
    <mergeCell ref="Q5:S5"/>
  </mergeCells>
  <pageMargins left="0.26" right="0.31" top="0.22" bottom="0.16" header="0.22" footer="0.16"/>
  <pageSetup paperSize="9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8"/>
  <sheetViews>
    <sheetView zoomScale="80" zoomScaleNormal="80" workbookViewId="0">
      <selection activeCell="B5" sqref="B5:S5"/>
    </sheetView>
  </sheetViews>
  <sheetFormatPr defaultRowHeight="15.75" x14ac:dyDescent="0.25"/>
  <cols>
    <col min="1" max="1" width="14.42578125" customWidth="1"/>
    <col min="2" max="3" width="5.28515625" style="1" customWidth="1"/>
    <col min="4" max="4" width="8.28515625" style="1" customWidth="1"/>
    <col min="5" max="19" width="5.28515625" style="1" customWidth="1"/>
    <col min="20" max="21" width="6.7109375" style="1" customWidth="1"/>
    <col min="22" max="22" width="5.140625" style="32" customWidth="1"/>
    <col min="23" max="23" width="5" style="32" customWidth="1"/>
    <col min="24" max="24" width="7.28515625" style="39" customWidth="1"/>
    <col min="25" max="25" width="2.7109375" customWidth="1"/>
    <col min="26" max="26" width="12" style="73" customWidth="1"/>
    <col min="27" max="27" width="7.42578125" style="73" customWidth="1"/>
    <col min="28" max="28" width="6.28515625" style="73" customWidth="1"/>
    <col min="29" max="29" width="9.28515625" style="73" customWidth="1"/>
    <col min="30" max="30" width="8.42578125" style="73" customWidth="1"/>
    <col min="31" max="31" width="7.42578125" style="74" customWidth="1"/>
    <col min="32" max="32" width="19.42578125" style="84" customWidth="1"/>
    <col min="33" max="33" width="7" style="74" customWidth="1"/>
    <col min="34" max="34" width="9.140625" style="1"/>
  </cols>
  <sheetData>
    <row r="1" spans="1:34" ht="18.75" x14ac:dyDescent="0.3">
      <c r="A1" s="9" t="s">
        <v>30</v>
      </c>
      <c r="B1" s="117" t="s">
        <v>31</v>
      </c>
      <c r="C1" s="118"/>
      <c r="D1" s="118"/>
      <c r="AC1" s="74"/>
    </row>
    <row r="2" spans="1:34" ht="14.1" customHeight="1" x14ac:dyDescent="0.25">
      <c r="A2" s="16"/>
      <c r="B2" s="17"/>
      <c r="V2" s="126" t="s">
        <v>49</v>
      </c>
      <c r="W2" s="127"/>
      <c r="X2" s="127"/>
      <c r="AA2" s="75"/>
      <c r="AB2" s="75"/>
      <c r="AC2" s="75" t="s">
        <v>60</v>
      </c>
      <c r="AD2" s="75" t="s">
        <v>59</v>
      </c>
      <c r="AE2" s="76"/>
      <c r="AF2" s="83"/>
      <c r="AG2" s="76"/>
      <c r="AH2" s="14" t="s">
        <v>98</v>
      </c>
    </row>
    <row r="3" spans="1:34" ht="14.1" customHeight="1" x14ac:dyDescent="0.25">
      <c r="B3" s="122" t="s">
        <v>0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4"/>
      <c r="R3" s="124"/>
      <c r="S3" s="125"/>
      <c r="T3" s="38" t="s">
        <v>45</v>
      </c>
      <c r="U3" s="36" t="s">
        <v>2</v>
      </c>
      <c r="V3" s="45"/>
      <c r="W3" s="45"/>
      <c r="X3" s="46"/>
      <c r="AA3" s="73" t="s">
        <v>57</v>
      </c>
      <c r="AB3" s="73" t="s">
        <v>58</v>
      </c>
      <c r="AC3" s="73" t="s">
        <v>58</v>
      </c>
      <c r="AD3" s="73" t="s">
        <v>58</v>
      </c>
      <c r="AE3" s="74" t="s">
        <v>54</v>
      </c>
      <c r="AF3" s="84" t="s">
        <v>63</v>
      </c>
      <c r="AG3" s="74" t="s">
        <v>64</v>
      </c>
      <c r="AH3" s="78" t="s">
        <v>54</v>
      </c>
    </row>
    <row r="4" spans="1:34" ht="14.1" customHeight="1" x14ac:dyDescent="0.25">
      <c r="B4" s="6">
        <v>1</v>
      </c>
      <c r="C4" s="2">
        <v>2</v>
      </c>
      <c r="D4" s="7">
        <v>3</v>
      </c>
      <c r="E4" s="2">
        <v>4</v>
      </c>
      <c r="F4" s="2">
        <v>5</v>
      </c>
      <c r="G4" s="2">
        <v>6</v>
      </c>
      <c r="H4" s="6">
        <v>7</v>
      </c>
      <c r="I4" s="2">
        <v>8</v>
      </c>
      <c r="J4" s="7">
        <v>9</v>
      </c>
      <c r="K4" s="2">
        <v>10</v>
      </c>
      <c r="L4" s="2">
        <v>11</v>
      </c>
      <c r="M4" s="2">
        <v>12</v>
      </c>
      <c r="N4" s="6">
        <v>13</v>
      </c>
      <c r="O4" s="2">
        <v>14</v>
      </c>
      <c r="P4" s="2">
        <v>15</v>
      </c>
      <c r="Q4" s="6">
        <v>16</v>
      </c>
      <c r="R4" s="2">
        <v>17</v>
      </c>
      <c r="S4" s="2">
        <v>18</v>
      </c>
      <c r="T4" s="58" t="s">
        <v>46</v>
      </c>
      <c r="U4" s="51" t="s">
        <v>48</v>
      </c>
      <c r="V4" s="50" t="s">
        <v>44</v>
      </c>
      <c r="W4" s="50" t="s">
        <v>43</v>
      </c>
      <c r="X4" s="47" t="s">
        <v>47</v>
      </c>
      <c r="Z4" s="75" t="s">
        <v>102</v>
      </c>
      <c r="AA4" s="87" t="s">
        <v>65</v>
      </c>
      <c r="AB4" s="87" t="s">
        <v>65</v>
      </c>
      <c r="AC4" s="87" t="s">
        <v>65</v>
      </c>
      <c r="AD4" s="87" t="s">
        <v>65</v>
      </c>
      <c r="AE4" s="76">
        <v>3</v>
      </c>
      <c r="AF4" s="83" t="s">
        <v>91</v>
      </c>
      <c r="AG4" s="76">
        <v>10</v>
      </c>
      <c r="AH4" s="74">
        <v>3</v>
      </c>
    </row>
    <row r="5" spans="1:34" ht="14.1" customHeight="1" x14ac:dyDescent="0.25">
      <c r="A5" s="8"/>
      <c r="B5" s="119" t="s">
        <v>102</v>
      </c>
      <c r="C5" s="120"/>
      <c r="D5" s="121"/>
      <c r="E5" s="120" t="s">
        <v>103</v>
      </c>
      <c r="F5" s="120"/>
      <c r="G5" s="120"/>
      <c r="H5" s="119" t="s">
        <v>104</v>
      </c>
      <c r="I5" s="120"/>
      <c r="J5" s="121"/>
      <c r="K5" s="120" t="s">
        <v>105</v>
      </c>
      <c r="L5" s="120"/>
      <c r="M5" s="120"/>
      <c r="N5" s="119" t="s">
        <v>106</v>
      </c>
      <c r="O5" s="120"/>
      <c r="P5" s="120"/>
      <c r="Q5" s="119" t="s">
        <v>107</v>
      </c>
      <c r="R5" s="120"/>
      <c r="S5" s="120"/>
      <c r="T5" s="59"/>
      <c r="U5" s="52"/>
      <c r="V5" s="48"/>
      <c r="W5" s="48"/>
      <c r="X5" s="49"/>
      <c r="AA5" s="74">
        <v>1</v>
      </c>
      <c r="AB5" s="74">
        <v>0</v>
      </c>
      <c r="AC5" s="74">
        <v>3</v>
      </c>
      <c r="AD5" s="74">
        <v>3</v>
      </c>
      <c r="AE5" s="79" t="s">
        <v>65</v>
      </c>
      <c r="AG5" s="74">
        <v>11</v>
      </c>
      <c r="AH5" s="74">
        <v>3</v>
      </c>
    </row>
    <row r="6" spans="1:34" ht="14.1" customHeight="1" x14ac:dyDescent="0.25">
      <c r="A6" s="26" t="s">
        <v>21</v>
      </c>
      <c r="B6" s="29"/>
      <c r="C6" s="27"/>
      <c r="D6" s="28"/>
      <c r="E6" s="27"/>
      <c r="F6" s="27"/>
      <c r="G6" s="27"/>
      <c r="H6" s="29"/>
      <c r="I6" s="27"/>
      <c r="J6" s="28"/>
      <c r="K6" s="27"/>
      <c r="L6" s="27"/>
      <c r="M6" s="27"/>
      <c r="N6" s="29"/>
      <c r="O6" s="27"/>
      <c r="P6" s="27"/>
      <c r="Q6" s="29"/>
      <c r="R6" s="27"/>
      <c r="S6" s="27"/>
      <c r="T6" s="69"/>
      <c r="U6" s="18"/>
      <c r="V6" s="40"/>
      <c r="W6" s="41"/>
      <c r="X6" s="42"/>
      <c r="Z6" s="77"/>
      <c r="AA6" s="78">
        <v>1</v>
      </c>
      <c r="AB6" s="78">
        <v>0</v>
      </c>
      <c r="AC6" s="78">
        <v>3</v>
      </c>
      <c r="AD6" s="78">
        <v>3</v>
      </c>
      <c r="AE6" s="78">
        <v>2</v>
      </c>
      <c r="AF6" s="85"/>
      <c r="AG6" s="78">
        <v>13</v>
      </c>
      <c r="AH6" s="74">
        <v>1</v>
      </c>
    </row>
    <row r="7" spans="1:34" ht="14.1" customHeight="1" x14ac:dyDescent="0.25">
      <c r="A7" s="20" t="s">
        <v>7</v>
      </c>
      <c r="B7" s="21">
        <v>2</v>
      </c>
      <c r="C7" s="22">
        <v>2</v>
      </c>
      <c r="D7" s="23">
        <v>3</v>
      </c>
      <c r="E7" s="22">
        <v>1</v>
      </c>
      <c r="F7" s="22">
        <v>0</v>
      </c>
      <c r="G7" s="22">
        <v>0</v>
      </c>
      <c r="H7" s="21">
        <v>1</v>
      </c>
      <c r="I7" s="22">
        <v>0</v>
      </c>
      <c r="J7" s="23">
        <v>0</v>
      </c>
      <c r="K7" s="22">
        <v>0</v>
      </c>
      <c r="L7" s="22">
        <v>0</v>
      </c>
      <c r="M7" s="22">
        <v>0</v>
      </c>
      <c r="N7" s="21">
        <v>3</v>
      </c>
      <c r="O7" s="22">
        <v>3</v>
      </c>
      <c r="P7" s="23">
        <v>1</v>
      </c>
      <c r="Q7" s="21">
        <v>0</v>
      </c>
      <c r="R7" s="22">
        <v>0</v>
      </c>
      <c r="S7" s="23">
        <v>0</v>
      </c>
      <c r="T7" s="23">
        <f>COUNTIF(B7:S7,"&gt;0")</f>
        <v>8</v>
      </c>
      <c r="U7" s="24">
        <f>SUM(B7:S7)</f>
        <v>16</v>
      </c>
      <c r="V7" s="43">
        <f>T7/18*100</f>
        <v>44.444444444444443</v>
      </c>
      <c r="W7" s="43">
        <f>U7/90*100</f>
        <v>17.777777777777779</v>
      </c>
      <c r="X7" s="44">
        <f>SQRT((V7/100)*(W7/100))*100</f>
        <v>28.109134757052264</v>
      </c>
      <c r="Z7" s="73" t="s">
        <v>103</v>
      </c>
      <c r="AA7" s="76">
        <v>1</v>
      </c>
      <c r="AB7" s="76">
        <v>1</v>
      </c>
      <c r="AC7" s="74">
        <v>3</v>
      </c>
      <c r="AD7" s="74">
        <v>3</v>
      </c>
      <c r="AE7" s="79">
        <v>3</v>
      </c>
      <c r="AF7" s="84" t="s">
        <v>86</v>
      </c>
      <c r="AG7" s="74">
        <v>9</v>
      </c>
      <c r="AH7" s="14">
        <v>7</v>
      </c>
    </row>
    <row r="8" spans="1:34" ht="14.1" customHeight="1" x14ac:dyDescent="0.25">
      <c r="A8" s="20" t="s">
        <v>8</v>
      </c>
      <c r="B8" s="21">
        <v>0</v>
      </c>
      <c r="C8" s="22">
        <v>0</v>
      </c>
      <c r="D8" s="23">
        <v>0</v>
      </c>
      <c r="E8" s="22">
        <v>1</v>
      </c>
      <c r="F8" s="22">
        <v>0</v>
      </c>
      <c r="G8" s="22">
        <v>0</v>
      </c>
      <c r="H8" s="21">
        <v>1</v>
      </c>
      <c r="I8" s="22">
        <v>0</v>
      </c>
      <c r="J8" s="23">
        <v>0</v>
      </c>
      <c r="K8" s="22">
        <v>0</v>
      </c>
      <c r="L8" s="22">
        <v>0</v>
      </c>
      <c r="M8" s="22">
        <v>0</v>
      </c>
      <c r="N8" s="21">
        <v>0</v>
      </c>
      <c r="O8" s="22">
        <v>0</v>
      </c>
      <c r="P8" s="23">
        <v>0</v>
      </c>
      <c r="Q8" s="21">
        <v>0</v>
      </c>
      <c r="R8" s="22">
        <v>1</v>
      </c>
      <c r="S8" s="23">
        <v>2</v>
      </c>
      <c r="T8" s="23">
        <f t="shared" ref="T8:T26" si="0">COUNTIF(B8:S8,"&gt;0")</f>
        <v>4</v>
      </c>
      <c r="U8" s="24">
        <f t="shared" ref="U8:U26" si="1">SUM(B8:S8)</f>
        <v>5</v>
      </c>
      <c r="V8" s="43">
        <f t="shared" ref="V8:V26" si="2">T8/18*100</f>
        <v>22.222222222222221</v>
      </c>
      <c r="W8" s="43">
        <f t="shared" ref="W8:W26" si="3">U8/90*100</f>
        <v>5.5555555555555554</v>
      </c>
      <c r="X8" s="44">
        <f t="shared" ref="X8:X26" si="4">SQRT((V8/100)*(W8/100))*100</f>
        <v>11.111111111111111</v>
      </c>
      <c r="AA8" s="74">
        <v>1</v>
      </c>
      <c r="AB8" s="74">
        <v>1</v>
      </c>
      <c r="AC8" s="74">
        <v>4</v>
      </c>
      <c r="AD8" s="74">
        <v>1</v>
      </c>
      <c r="AE8" s="79" t="s">
        <v>65</v>
      </c>
      <c r="AF8" s="84" t="s">
        <v>86</v>
      </c>
      <c r="AG8" s="74">
        <v>9</v>
      </c>
      <c r="AH8" s="1">
        <v>6</v>
      </c>
    </row>
    <row r="9" spans="1:34" ht="14.1" customHeight="1" x14ac:dyDescent="0.25">
      <c r="A9" s="20" t="s">
        <v>9</v>
      </c>
      <c r="B9" s="21">
        <v>0</v>
      </c>
      <c r="C9" s="22">
        <v>2</v>
      </c>
      <c r="D9" s="23">
        <v>0</v>
      </c>
      <c r="E9" s="22">
        <v>0</v>
      </c>
      <c r="F9" s="22">
        <v>0</v>
      </c>
      <c r="G9" s="22">
        <v>0</v>
      </c>
      <c r="H9" s="21">
        <v>0</v>
      </c>
      <c r="I9" s="22">
        <v>0</v>
      </c>
      <c r="J9" s="23">
        <v>0</v>
      </c>
      <c r="K9" s="22">
        <v>2</v>
      </c>
      <c r="L9" s="22">
        <v>0</v>
      </c>
      <c r="M9" s="22">
        <v>4</v>
      </c>
      <c r="N9" s="21">
        <v>0</v>
      </c>
      <c r="O9" s="22">
        <v>0</v>
      </c>
      <c r="P9" s="23">
        <v>0</v>
      </c>
      <c r="Q9" s="21">
        <v>0</v>
      </c>
      <c r="R9" s="22">
        <v>0</v>
      </c>
      <c r="S9" s="23">
        <v>0</v>
      </c>
      <c r="T9" s="23">
        <f t="shared" si="0"/>
        <v>3</v>
      </c>
      <c r="U9" s="24">
        <f t="shared" si="1"/>
        <v>8</v>
      </c>
      <c r="V9" s="43">
        <f t="shared" si="2"/>
        <v>16.666666666666664</v>
      </c>
      <c r="W9" s="43">
        <f t="shared" si="3"/>
        <v>8.8888888888888893</v>
      </c>
      <c r="X9" s="44">
        <f t="shared" si="4"/>
        <v>12.171612389003689</v>
      </c>
      <c r="AA9" s="74">
        <v>1</v>
      </c>
      <c r="AB9" s="74">
        <v>1</v>
      </c>
      <c r="AC9" s="79" t="s">
        <v>65</v>
      </c>
      <c r="AD9" s="79" t="s">
        <v>65</v>
      </c>
      <c r="AE9" s="79" t="s">
        <v>65</v>
      </c>
      <c r="AF9" s="84" t="s">
        <v>86</v>
      </c>
      <c r="AG9" s="74">
        <v>9</v>
      </c>
      <c r="AH9" s="11">
        <v>4</v>
      </c>
    </row>
    <row r="10" spans="1:34" ht="14.1" customHeight="1" x14ac:dyDescent="0.25">
      <c r="A10" s="20" t="s">
        <v>42</v>
      </c>
      <c r="B10" s="21">
        <v>0</v>
      </c>
      <c r="C10" s="22">
        <v>0</v>
      </c>
      <c r="D10" s="23">
        <v>0</v>
      </c>
      <c r="E10" s="22">
        <v>3</v>
      </c>
      <c r="F10" s="22">
        <v>3</v>
      </c>
      <c r="G10" s="22">
        <v>4</v>
      </c>
      <c r="H10" s="21">
        <v>1</v>
      </c>
      <c r="I10" s="22">
        <v>0</v>
      </c>
      <c r="J10" s="23">
        <v>0</v>
      </c>
      <c r="K10" s="22">
        <v>4</v>
      </c>
      <c r="L10" s="22">
        <v>4</v>
      </c>
      <c r="M10" s="22">
        <v>3</v>
      </c>
      <c r="N10" s="21">
        <v>0</v>
      </c>
      <c r="O10" s="22">
        <v>0</v>
      </c>
      <c r="P10" s="23">
        <v>0</v>
      </c>
      <c r="Q10" s="21">
        <v>0</v>
      </c>
      <c r="R10" s="22">
        <v>0</v>
      </c>
      <c r="S10" s="23">
        <v>2</v>
      </c>
      <c r="T10" s="23">
        <f t="shared" si="0"/>
        <v>8</v>
      </c>
      <c r="U10" s="24">
        <f t="shared" si="1"/>
        <v>24</v>
      </c>
      <c r="V10" s="43">
        <f t="shared" si="2"/>
        <v>44.444444444444443</v>
      </c>
      <c r="W10" s="43">
        <f t="shared" si="3"/>
        <v>26.666666666666668</v>
      </c>
      <c r="X10" s="44">
        <f t="shared" si="4"/>
        <v>34.426518632954817</v>
      </c>
      <c r="Z10" s="75" t="s">
        <v>104</v>
      </c>
      <c r="AA10" s="76">
        <v>1</v>
      </c>
      <c r="AB10" s="76">
        <v>1</v>
      </c>
      <c r="AC10" s="76">
        <v>4</v>
      </c>
      <c r="AD10" s="76">
        <v>3</v>
      </c>
      <c r="AE10" s="76">
        <v>3</v>
      </c>
      <c r="AF10" s="83" t="s">
        <v>92</v>
      </c>
      <c r="AG10" s="76">
        <v>8</v>
      </c>
      <c r="AH10" s="1">
        <v>6</v>
      </c>
    </row>
    <row r="11" spans="1:34" ht="14.1" customHeight="1" x14ac:dyDescent="0.25">
      <c r="A11" s="20" t="s">
        <v>3</v>
      </c>
      <c r="B11" s="21">
        <v>1</v>
      </c>
      <c r="C11" s="22">
        <v>2</v>
      </c>
      <c r="D11" s="23">
        <v>3</v>
      </c>
      <c r="E11" s="22">
        <v>0</v>
      </c>
      <c r="F11" s="22">
        <v>0</v>
      </c>
      <c r="G11" s="22">
        <v>0</v>
      </c>
      <c r="H11" s="21">
        <v>0</v>
      </c>
      <c r="I11" s="22">
        <v>0</v>
      </c>
      <c r="J11" s="23">
        <v>0</v>
      </c>
      <c r="K11" s="22">
        <v>0</v>
      </c>
      <c r="L11" s="22">
        <v>0</v>
      </c>
      <c r="M11" s="22">
        <v>0</v>
      </c>
      <c r="N11" s="21">
        <v>0</v>
      </c>
      <c r="O11" s="22">
        <v>0</v>
      </c>
      <c r="P11" s="23">
        <v>0</v>
      </c>
      <c r="Q11" s="21">
        <v>0</v>
      </c>
      <c r="R11" s="22">
        <v>0</v>
      </c>
      <c r="S11" s="23">
        <v>0</v>
      </c>
      <c r="T11" s="23">
        <f t="shared" si="0"/>
        <v>3</v>
      </c>
      <c r="U11" s="24">
        <f t="shared" si="1"/>
        <v>6</v>
      </c>
      <c r="V11" s="43">
        <f t="shared" si="2"/>
        <v>16.666666666666664</v>
      </c>
      <c r="W11" s="43">
        <f t="shared" si="3"/>
        <v>6.666666666666667</v>
      </c>
      <c r="X11" s="44">
        <f t="shared" si="4"/>
        <v>10.540925533894596</v>
      </c>
      <c r="AA11" s="74">
        <v>1</v>
      </c>
      <c r="AB11" s="74">
        <v>1</v>
      </c>
      <c r="AC11" s="79" t="s">
        <v>65</v>
      </c>
      <c r="AD11" s="79" t="s">
        <v>65</v>
      </c>
      <c r="AE11" s="74">
        <v>3</v>
      </c>
      <c r="AF11" s="84" t="s">
        <v>85</v>
      </c>
      <c r="AG11" s="74">
        <v>9</v>
      </c>
      <c r="AH11" s="1">
        <v>4</v>
      </c>
    </row>
    <row r="12" spans="1:34" ht="14.1" customHeight="1" x14ac:dyDescent="0.25">
      <c r="A12" s="20" t="s">
        <v>10</v>
      </c>
      <c r="B12" s="21">
        <v>0</v>
      </c>
      <c r="C12" s="22">
        <v>0</v>
      </c>
      <c r="D12" s="23">
        <v>0</v>
      </c>
      <c r="E12" s="22">
        <v>0</v>
      </c>
      <c r="F12" s="22">
        <v>0</v>
      </c>
      <c r="G12" s="22">
        <v>0</v>
      </c>
      <c r="H12" s="21">
        <v>1</v>
      </c>
      <c r="I12" s="22">
        <v>0</v>
      </c>
      <c r="J12" s="23">
        <v>0</v>
      </c>
      <c r="K12" s="22">
        <v>0</v>
      </c>
      <c r="L12" s="22">
        <v>0</v>
      </c>
      <c r="M12" s="22">
        <v>0</v>
      </c>
      <c r="N12" s="21">
        <v>2</v>
      </c>
      <c r="O12" s="22">
        <v>2</v>
      </c>
      <c r="P12" s="23">
        <v>2</v>
      </c>
      <c r="Q12" s="21">
        <v>0</v>
      </c>
      <c r="R12" s="22">
        <v>0</v>
      </c>
      <c r="S12" s="23">
        <v>0</v>
      </c>
      <c r="T12" s="23">
        <f t="shared" si="0"/>
        <v>4</v>
      </c>
      <c r="U12" s="24">
        <f t="shared" si="1"/>
        <v>7</v>
      </c>
      <c r="V12" s="43">
        <f t="shared" si="2"/>
        <v>22.222222222222221</v>
      </c>
      <c r="W12" s="43">
        <f t="shared" si="3"/>
        <v>7.7777777777777777</v>
      </c>
      <c r="X12" s="44">
        <f t="shared" si="4"/>
        <v>13.146843962443592</v>
      </c>
      <c r="Z12" s="77"/>
      <c r="AA12" s="78">
        <v>1</v>
      </c>
      <c r="AB12" s="78">
        <v>1</v>
      </c>
      <c r="AC12" s="78">
        <v>4</v>
      </c>
      <c r="AD12" s="78">
        <v>3</v>
      </c>
      <c r="AE12" s="78">
        <v>3</v>
      </c>
      <c r="AF12" s="85" t="s">
        <v>85</v>
      </c>
      <c r="AG12" s="78">
        <v>9</v>
      </c>
      <c r="AH12" s="1">
        <v>6</v>
      </c>
    </row>
    <row r="13" spans="1:34" ht="14.1" customHeight="1" x14ac:dyDescent="0.25">
      <c r="A13" s="35" t="s">
        <v>41</v>
      </c>
      <c r="B13" s="21">
        <v>0</v>
      </c>
      <c r="C13" s="22">
        <v>0</v>
      </c>
      <c r="D13" s="23">
        <v>0</v>
      </c>
      <c r="E13" s="22">
        <v>0</v>
      </c>
      <c r="F13" s="22">
        <v>0</v>
      </c>
      <c r="G13" s="22">
        <v>0</v>
      </c>
      <c r="H13" s="21">
        <v>1</v>
      </c>
      <c r="I13" s="22">
        <v>0</v>
      </c>
      <c r="J13" s="23">
        <v>0</v>
      </c>
      <c r="K13" s="22">
        <v>0</v>
      </c>
      <c r="L13" s="22">
        <v>0</v>
      </c>
      <c r="M13" s="22">
        <v>0</v>
      </c>
      <c r="N13" s="21">
        <v>2</v>
      </c>
      <c r="O13" s="22">
        <v>2</v>
      </c>
      <c r="P13" s="23">
        <v>2</v>
      </c>
      <c r="Q13" s="21">
        <v>2</v>
      </c>
      <c r="R13" s="22">
        <v>2</v>
      </c>
      <c r="S13" s="23">
        <v>0</v>
      </c>
      <c r="T13" s="23">
        <f t="shared" si="0"/>
        <v>6</v>
      </c>
      <c r="U13" s="24">
        <f t="shared" si="1"/>
        <v>11</v>
      </c>
      <c r="V13" s="43">
        <f t="shared" si="2"/>
        <v>33.333333333333329</v>
      </c>
      <c r="W13" s="43">
        <f t="shared" si="3"/>
        <v>12.222222222222221</v>
      </c>
      <c r="X13" s="44">
        <f t="shared" si="4"/>
        <v>20.184335693983275</v>
      </c>
      <c r="Z13" s="73" t="s">
        <v>105</v>
      </c>
      <c r="AA13" s="74">
        <v>1</v>
      </c>
      <c r="AB13" s="74">
        <v>0</v>
      </c>
      <c r="AC13" s="79" t="s">
        <v>65</v>
      </c>
      <c r="AD13" s="79" t="s">
        <v>65</v>
      </c>
      <c r="AE13" s="74">
        <v>2</v>
      </c>
      <c r="AF13" s="84" t="s">
        <v>93</v>
      </c>
      <c r="AG13" s="74">
        <v>11</v>
      </c>
      <c r="AH13" s="14">
        <v>7</v>
      </c>
    </row>
    <row r="14" spans="1:34" ht="14.1" customHeight="1" x14ac:dyDescent="0.25">
      <c r="A14" s="20" t="s">
        <v>11</v>
      </c>
      <c r="B14" s="21">
        <v>0</v>
      </c>
      <c r="C14" s="22">
        <v>0</v>
      </c>
      <c r="D14" s="23">
        <v>0</v>
      </c>
      <c r="E14" s="22">
        <v>0</v>
      </c>
      <c r="F14" s="22">
        <v>0</v>
      </c>
      <c r="G14" s="22">
        <v>0</v>
      </c>
      <c r="H14" s="21">
        <v>0</v>
      </c>
      <c r="I14" s="22">
        <v>0</v>
      </c>
      <c r="J14" s="23">
        <v>0</v>
      </c>
      <c r="K14" s="22">
        <v>0</v>
      </c>
      <c r="L14" s="22">
        <v>0</v>
      </c>
      <c r="M14" s="22">
        <v>0</v>
      </c>
      <c r="N14" s="21">
        <v>0</v>
      </c>
      <c r="O14" s="22">
        <v>0</v>
      </c>
      <c r="P14" s="23">
        <v>0</v>
      </c>
      <c r="Q14" s="21">
        <v>0</v>
      </c>
      <c r="R14" s="22">
        <v>0</v>
      </c>
      <c r="S14" s="23">
        <v>0</v>
      </c>
      <c r="T14" s="23">
        <f t="shared" si="0"/>
        <v>0</v>
      </c>
      <c r="U14" s="24">
        <f t="shared" si="1"/>
        <v>0</v>
      </c>
      <c r="V14" s="43">
        <f t="shared" si="2"/>
        <v>0</v>
      </c>
      <c r="W14" s="43">
        <f t="shared" si="3"/>
        <v>0</v>
      </c>
      <c r="X14" s="44">
        <f t="shared" si="4"/>
        <v>0</v>
      </c>
      <c r="AA14" s="79" t="s">
        <v>65</v>
      </c>
      <c r="AB14" s="79" t="s">
        <v>65</v>
      </c>
      <c r="AC14" s="79" t="s">
        <v>65</v>
      </c>
      <c r="AD14" s="79" t="s">
        <v>65</v>
      </c>
      <c r="AE14" s="74">
        <v>3</v>
      </c>
      <c r="AG14" s="74">
        <v>13</v>
      </c>
      <c r="AH14" s="1">
        <v>6</v>
      </c>
    </row>
    <row r="15" spans="1:34" ht="14.1" customHeight="1" x14ac:dyDescent="0.25">
      <c r="A15" s="20" t="s">
        <v>22</v>
      </c>
      <c r="B15" s="21">
        <v>0</v>
      </c>
      <c r="C15" s="22">
        <v>0</v>
      </c>
      <c r="D15" s="23">
        <v>0</v>
      </c>
      <c r="E15" s="22">
        <v>0</v>
      </c>
      <c r="F15" s="22">
        <v>0</v>
      </c>
      <c r="G15" s="22">
        <v>0</v>
      </c>
      <c r="H15" s="21">
        <v>0</v>
      </c>
      <c r="I15" s="22">
        <v>0</v>
      </c>
      <c r="J15" s="23">
        <v>0</v>
      </c>
      <c r="K15" s="22">
        <v>0</v>
      </c>
      <c r="L15" s="22">
        <v>1</v>
      </c>
      <c r="M15" s="22">
        <v>0</v>
      </c>
      <c r="N15" s="21">
        <v>1</v>
      </c>
      <c r="O15" s="22">
        <v>2</v>
      </c>
      <c r="P15" s="23">
        <v>0</v>
      </c>
      <c r="Q15" s="21">
        <v>0</v>
      </c>
      <c r="R15" s="22">
        <v>0</v>
      </c>
      <c r="S15" s="23">
        <v>1</v>
      </c>
      <c r="T15" s="23">
        <f t="shared" si="0"/>
        <v>4</v>
      </c>
      <c r="U15" s="24">
        <f t="shared" si="1"/>
        <v>5</v>
      </c>
      <c r="V15" s="43">
        <f t="shared" si="2"/>
        <v>22.222222222222221</v>
      </c>
      <c r="W15" s="43">
        <f t="shared" si="3"/>
        <v>5.5555555555555554</v>
      </c>
      <c r="X15" s="44">
        <f t="shared" si="4"/>
        <v>11.111111111111111</v>
      </c>
      <c r="AA15" s="79">
        <v>1</v>
      </c>
      <c r="AB15" s="79">
        <v>0</v>
      </c>
      <c r="AC15" s="79" t="s">
        <v>65</v>
      </c>
      <c r="AD15" s="79" t="s">
        <v>65</v>
      </c>
      <c r="AE15" s="74">
        <v>3</v>
      </c>
      <c r="AF15" s="84" t="s">
        <v>86</v>
      </c>
      <c r="AG15" s="74">
        <v>10</v>
      </c>
      <c r="AH15" s="11">
        <v>7</v>
      </c>
    </row>
    <row r="16" spans="1:34" ht="14.1" customHeight="1" x14ac:dyDescent="0.25">
      <c r="A16" s="19" t="s">
        <v>4</v>
      </c>
      <c r="B16" s="4">
        <v>0</v>
      </c>
      <c r="C16" s="1">
        <v>0</v>
      </c>
      <c r="D16" s="5">
        <v>0</v>
      </c>
      <c r="E16" s="1">
        <v>0</v>
      </c>
      <c r="F16" s="1">
        <v>0</v>
      </c>
      <c r="G16" s="1">
        <v>0</v>
      </c>
      <c r="H16" s="4">
        <v>0</v>
      </c>
      <c r="I16" s="1">
        <v>0</v>
      </c>
      <c r="J16" s="5">
        <v>0</v>
      </c>
      <c r="K16" s="1">
        <v>0</v>
      </c>
      <c r="L16" s="1">
        <v>0</v>
      </c>
      <c r="M16" s="1">
        <v>0</v>
      </c>
      <c r="N16" s="4">
        <v>0</v>
      </c>
      <c r="O16" s="1">
        <v>0</v>
      </c>
      <c r="P16" s="5">
        <v>0</v>
      </c>
      <c r="Q16" s="4">
        <v>2</v>
      </c>
      <c r="R16" s="1">
        <v>0</v>
      </c>
      <c r="S16" s="5">
        <v>0</v>
      </c>
      <c r="T16" s="5">
        <f t="shared" si="0"/>
        <v>1</v>
      </c>
      <c r="U16" s="64">
        <f t="shared" si="1"/>
        <v>2</v>
      </c>
      <c r="V16" s="65">
        <f t="shared" si="2"/>
        <v>5.5555555555555554</v>
      </c>
      <c r="W16" s="65">
        <f t="shared" si="3"/>
        <v>2.2222222222222223</v>
      </c>
      <c r="X16" s="54">
        <f t="shared" si="4"/>
        <v>3.513641844631533</v>
      </c>
      <c r="Z16" s="75" t="s">
        <v>106</v>
      </c>
      <c r="AA16" s="76">
        <v>0</v>
      </c>
      <c r="AB16" s="76">
        <v>0</v>
      </c>
      <c r="AC16" s="76">
        <v>3</v>
      </c>
      <c r="AD16" s="76">
        <v>3</v>
      </c>
      <c r="AE16" s="76">
        <v>2</v>
      </c>
      <c r="AF16" s="83" t="s">
        <v>94</v>
      </c>
      <c r="AG16" s="76">
        <v>14</v>
      </c>
      <c r="AH16" s="1">
        <v>4</v>
      </c>
    </row>
    <row r="17" spans="1:34" ht="14.1" customHeight="1" x14ac:dyDescent="0.25">
      <c r="A17" s="97" t="s">
        <v>52</v>
      </c>
      <c r="B17" s="99">
        <v>2</v>
      </c>
      <c r="C17" s="100">
        <v>0</v>
      </c>
      <c r="D17" s="101">
        <v>0</v>
      </c>
      <c r="E17" s="100">
        <v>4</v>
      </c>
      <c r="F17" s="100">
        <v>4</v>
      </c>
      <c r="G17" s="100">
        <v>4</v>
      </c>
      <c r="H17" s="99">
        <v>2</v>
      </c>
      <c r="I17" s="100">
        <v>3</v>
      </c>
      <c r="J17" s="101">
        <v>3</v>
      </c>
      <c r="K17" s="100">
        <v>2</v>
      </c>
      <c r="L17" s="100">
        <v>0</v>
      </c>
      <c r="M17" s="100">
        <v>4</v>
      </c>
      <c r="N17" s="99">
        <v>0</v>
      </c>
      <c r="O17" s="100">
        <v>0</v>
      </c>
      <c r="P17" s="101">
        <v>2</v>
      </c>
      <c r="Q17" s="99">
        <v>0</v>
      </c>
      <c r="R17" s="100">
        <v>1</v>
      </c>
      <c r="S17" s="101">
        <v>1</v>
      </c>
      <c r="T17" s="101">
        <f t="shared" si="0"/>
        <v>12</v>
      </c>
      <c r="U17" s="105">
        <f t="shared" si="1"/>
        <v>32</v>
      </c>
      <c r="V17" s="106">
        <f t="shared" si="2"/>
        <v>66.666666666666657</v>
      </c>
      <c r="W17" s="106">
        <f t="shared" si="3"/>
        <v>35.555555555555557</v>
      </c>
      <c r="X17" s="104">
        <f t="shared" si="4"/>
        <v>48.686449556014757</v>
      </c>
      <c r="AA17" s="74">
        <v>0</v>
      </c>
      <c r="AB17" s="74">
        <v>0</v>
      </c>
      <c r="AC17" s="74">
        <v>3</v>
      </c>
      <c r="AD17" s="74">
        <v>3</v>
      </c>
      <c r="AE17" s="74">
        <v>2</v>
      </c>
      <c r="AF17" s="84" t="s">
        <v>94</v>
      </c>
      <c r="AG17" s="74">
        <v>12</v>
      </c>
      <c r="AH17" s="1">
        <v>6</v>
      </c>
    </row>
    <row r="18" spans="1:34" ht="14.1" customHeight="1" x14ac:dyDescent="0.25">
      <c r="A18" s="30" t="s">
        <v>20</v>
      </c>
      <c r="B18" s="13"/>
      <c r="C18" s="14"/>
      <c r="D18" s="15"/>
      <c r="E18" s="14"/>
      <c r="F18" s="14"/>
      <c r="G18" s="14"/>
      <c r="H18" s="13"/>
      <c r="I18" s="14"/>
      <c r="J18" s="15"/>
      <c r="K18" s="14"/>
      <c r="L18" s="14"/>
      <c r="M18" s="14"/>
      <c r="N18" s="13"/>
      <c r="O18" s="14"/>
      <c r="P18" s="15"/>
      <c r="Q18" s="13"/>
      <c r="R18" s="14"/>
      <c r="S18" s="15"/>
      <c r="T18" s="70"/>
      <c r="U18" s="70"/>
      <c r="V18" s="71"/>
      <c r="W18" s="71"/>
      <c r="X18" s="55"/>
      <c r="Z18" s="77"/>
      <c r="AA18" s="78">
        <v>0</v>
      </c>
      <c r="AB18" s="78">
        <v>0</v>
      </c>
      <c r="AC18" s="78">
        <v>3</v>
      </c>
      <c r="AD18" s="78">
        <v>3</v>
      </c>
      <c r="AE18" s="78">
        <v>3</v>
      </c>
      <c r="AF18" s="85" t="s">
        <v>93</v>
      </c>
      <c r="AG18" s="78">
        <v>10</v>
      </c>
      <c r="AH18" s="1">
        <v>6</v>
      </c>
    </row>
    <row r="19" spans="1:34" ht="14.1" customHeight="1" x14ac:dyDescent="0.25">
      <c r="A19" s="19" t="s">
        <v>12</v>
      </c>
      <c r="B19" s="4">
        <v>2</v>
      </c>
      <c r="C19" s="1">
        <v>2</v>
      </c>
      <c r="D19" s="5">
        <v>3</v>
      </c>
      <c r="E19" s="1">
        <v>3</v>
      </c>
      <c r="F19" s="1">
        <v>3</v>
      </c>
      <c r="G19" s="1">
        <v>3</v>
      </c>
      <c r="H19" s="4">
        <v>0</v>
      </c>
      <c r="I19" s="1">
        <v>1</v>
      </c>
      <c r="J19" s="5">
        <v>1</v>
      </c>
      <c r="K19" s="1">
        <v>1</v>
      </c>
      <c r="L19" s="1">
        <v>3</v>
      </c>
      <c r="M19" s="1">
        <v>1</v>
      </c>
      <c r="N19" s="4">
        <v>1</v>
      </c>
      <c r="O19" s="1">
        <v>1</v>
      </c>
      <c r="P19" s="5">
        <v>1</v>
      </c>
      <c r="Q19" s="4">
        <v>1</v>
      </c>
      <c r="R19" s="1">
        <v>1</v>
      </c>
      <c r="S19" s="5">
        <v>1</v>
      </c>
      <c r="T19" s="64">
        <f t="shared" si="0"/>
        <v>17</v>
      </c>
      <c r="U19" s="64">
        <f t="shared" si="1"/>
        <v>29</v>
      </c>
      <c r="V19" s="65">
        <f t="shared" si="2"/>
        <v>94.444444444444443</v>
      </c>
      <c r="W19" s="65">
        <f t="shared" si="3"/>
        <v>32.222222222222221</v>
      </c>
      <c r="X19" s="54">
        <f t="shared" si="4"/>
        <v>55.165295943584034</v>
      </c>
      <c r="Z19" s="75" t="s">
        <v>107</v>
      </c>
      <c r="AA19" s="76">
        <v>2</v>
      </c>
      <c r="AB19" s="76">
        <v>1</v>
      </c>
      <c r="AC19" s="76">
        <v>2</v>
      </c>
      <c r="AD19" s="76">
        <v>3</v>
      </c>
      <c r="AE19" s="76">
        <v>2</v>
      </c>
      <c r="AF19" s="83" t="s">
        <v>95</v>
      </c>
      <c r="AG19" s="76">
        <v>10</v>
      </c>
      <c r="AH19" s="14">
        <v>4</v>
      </c>
    </row>
    <row r="20" spans="1:34" ht="14.1" customHeight="1" x14ac:dyDescent="0.25">
      <c r="A20" s="19" t="s">
        <v>13</v>
      </c>
      <c r="B20" s="4">
        <v>3</v>
      </c>
      <c r="C20" s="1">
        <v>3</v>
      </c>
      <c r="D20" s="5">
        <v>2</v>
      </c>
      <c r="E20" s="1">
        <v>3</v>
      </c>
      <c r="F20" s="1">
        <v>3</v>
      </c>
      <c r="G20" s="1">
        <v>3</v>
      </c>
      <c r="H20" s="4">
        <v>0</v>
      </c>
      <c r="I20" s="1">
        <v>1</v>
      </c>
      <c r="J20" s="5">
        <v>1</v>
      </c>
      <c r="K20" s="1">
        <v>2</v>
      </c>
      <c r="L20" s="1">
        <v>2</v>
      </c>
      <c r="M20" s="1">
        <v>0</v>
      </c>
      <c r="N20" s="4">
        <v>3</v>
      </c>
      <c r="O20" s="1">
        <v>3</v>
      </c>
      <c r="P20" s="5">
        <v>3</v>
      </c>
      <c r="Q20" s="4">
        <v>3</v>
      </c>
      <c r="R20" s="1">
        <v>3</v>
      </c>
      <c r="S20" s="5">
        <v>3</v>
      </c>
      <c r="T20" s="64">
        <f t="shared" si="0"/>
        <v>16</v>
      </c>
      <c r="U20" s="64">
        <f t="shared" si="1"/>
        <v>41</v>
      </c>
      <c r="V20" s="65">
        <f t="shared" si="2"/>
        <v>88.888888888888886</v>
      </c>
      <c r="W20" s="65">
        <f t="shared" si="3"/>
        <v>45.555555555555557</v>
      </c>
      <c r="X20" s="54">
        <f t="shared" si="4"/>
        <v>63.634760281228232</v>
      </c>
      <c r="AA20" s="74">
        <v>1</v>
      </c>
      <c r="AB20" s="74">
        <v>1</v>
      </c>
      <c r="AC20" s="74">
        <v>3</v>
      </c>
      <c r="AD20" s="74">
        <v>2</v>
      </c>
      <c r="AE20" s="74">
        <v>2</v>
      </c>
      <c r="AF20" s="84" t="s">
        <v>96</v>
      </c>
      <c r="AG20" s="74">
        <v>12</v>
      </c>
      <c r="AH20" s="1">
        <v>7</v>
      </c>
    </row>
    <row r="21" spans="1:34" ht="14.1" customHeight="1" x14ac:dyDescent="0.25">
      <c r="A21" s="19" t="s">
        <v>14</v>
      </c>
      <c r="B21" s="4">
        <v>2</v>
      </c>
      <c r="C21" s="1">
        <v>2</v>
      </c>
      <c r="D21" s="5">
        <v>3</v>
      </c>
      <c r="E21" s="1">
        <v>3</v>
      </c>
      <c r="F21" s="1">
        <v>3</v>
      </c>
      <c r="G21" s="1">
        <v>3</v>
      </c>
      <c r="H21" s="4">
        <v>0</v>
      </c>
      <c r="I21" s="1">
        <v>3</v>
      </c>
      <c r="J21" s="5">
        <v>3</v>
      </c>
      <c r="K21" s="1">
        <v>2</v>
      </c>
      <c r="L21" s="1">
        <v>3</v>
      </c>
      <c r="M21" s="1">
        <v>1</v>
      </c>
      <c r="N21" s="4">
        <v>3</v>
      </c>
      <c r="O21" s="1">
        <v>3</v>
      </c>
      <c r="P21" s="5">
        <v>3</v>
      </c>
      <c r="Q21" s="4">
        <v>2</v>
      </c>
      <c r="R21" s="1">
        <v>3</v>
      </c>
      <c r="S21" s="5">
        <v>3</v>
      </c>
      <c r="T21" s="64">
        <f t="shared" si="0"/>
        <v>17</v>
      </c>
      <c r="U21" s="64">
        <f t="shared" si="1"/>
        <v>45</v>
      </c>
      <c r="V21" s="65">
        <f t="shared" si="2"/>
        <v>94.444444444444443</v>
      </c>
      <c r="W21" s="65">
        <f t="shared" si="3"/>
        <v>50</v>
      </c>
      <c r="X21" s="54">
        <f t="shared" si="4"/>
        <v>68.718427093627682</v>
      </c>
      <c r="Z21" s="77"/>
      <c r="AA21" s="78">
        <v>1</v>
      </c>
      <c r="AB21" s="78">
        <v>1</v>
      </c>
      <c r="AC21" s="78">
        <v>3</v>
      </c>
      <c r="AD21" s="78">
        <v>2</v>
      </c>
      <c r="AE21" s="78">
        <v>2</v>
      </c>
      <c r="AF21" s="85" t="s">
        <v>97</v>
      </c>
      <c r="AG21" s="78">
        <v>12</v>
      </c>
      <c r="AH21" s="11">
        <v>2</v>
      </c>
    </row>
    <row r="22" spans="1:34" ht="14.1" customHeight="1" x14ac:dyDescent="0.25">
      <c r="A22" s="95" t="s">
        <v>15</v>
      </c>
      <c r="B22" s="99">
        <v>2</v>
      </c>
      <c r="C22" s="100">
        <v>2</v>
      </c>
      <c r="D22" s="101">
        <v>2</v>
      </c>
      <c r="E22" s="100">
        <v>4</v>
      </c>
      <c r="F22" s="100">
        <v>4</v>
      </c>
      <c r="G22" s="100">
        <v>4</v>
      </c>
      <c r="H22" s="99">
        <v>3</v>
      </c>
      <c r="I22" s="100">
        <v>3</v>
      </c>
      <c r="J22" s="101">
        <v>3</v>
      </c>
      <c r="K22" s="100">
        <v>2</v>
      </c>
      <c r="L22" s="100">
        <v>1</v>
      </c>
      <c r="M22" s="100">
        <v>2</v>
      </c>
      <c r="N22" s="99">
        <v>0</v>
      </c>
      <c r="O22" s="100">
        <v>0</v>
      </c>
      <c r="P22" s="101">
        <v>0</v>
      </c>
      <c r="Q22" s="99">
        <v>2</v>
      </c>
      <c r="R22" s="100">
        <v>2</v>
      </c>
      <c r="S22" s="101">
        <v>2</v>
      </c>
      <c r="T22" s="105">
        <f t="shared" si="0"/>
        <v>15</v>
      </c>
      <c r="U22" s="105">
        <f t="shared" si="1"/>
        <v>38</v>
      </c>
      <c r="V22" s="106">
        <f t="shared" si="2"/>
        <v>83.333333333333343</v>
      </c>
      <c r="W22" s="106">
        <f t="shared" si="3"/>
        <v>42.222222222222221</v>
      </c>
      <c r="X22" s="104">
        <f t="shared" si="4"/>
        <v>59.317101400173954</v>
      </c>
      <c r="Z22" s="80" t="s">
        <v>55</v>
      </c>
      <c r="AA22" s="91">
        <f t="shared" ref="AA22:AE22" si="5">AVERAGE(AA4:AA21)</f>
        <v>0.875</v>
      </c>
      <c r="AB22" s="91">
        <f t="shared" si="5"/>
        <v>0.5625</v>
      </c>
      <c r="AC22" s="91">
        <f t="shared" si="5"/>
        <v>3.1666666666666665</v>
      </c>
      <c r="AD22" s="91">
        <f t="shared" si="5"/>
        <v>2.6666666666666665</v>
      </c>
      <c r="AE22" s="91">
        <f t="shared" si="5"/>
        <v>2.5333333333333332</v>
      </c>
      <c r="AF22" s="86"/>
      <c r="AG22" s="91">
        <f t="shared" ref="AG22" si="6">AVERAGE(AG4:AG21)</f>
        <v>10.611111111111111</v>
      </c>
      <c r="AH22" s="91">
        <f>AVERAGE(AH4:AH21)</f>
        <v>4.9444444444444446</v>
      </c>
    </row>
    <row r="23" spans="1:34" ht="14.1" customHeight="1" x14ac:dyDescent="0.25">
      <c r="A23" s="19" t="s">
        <v>16</v>
      </c>
      <c r="B23" s="4">
        <v>0</v>
      </c>
      <c r="C23" s="1">
        <v>0</v>
      </c>
      <c r="D23" s="5">
        <v>0</v>
      </c>
      <c r="E23" s="1">
        <v>3</v>
      </c>
      <c r="F23" s="1">
        <v>0</v>
      </c>
      <c r="G23" s="1">
        <v>0</v>
      </c>
      <c r="H23" s="4">
        <v>0</v>
      </c>
      <c r="I23" s="1">
        <v>0</v>
      </c>
      <c r="J23" s="5">
        <v>0</v>
      </c>
      <c r="K23" s="1">
        <v>1</v>
      </c>
      <c r="L23" s="1">
        <v>0</v>
      </c>
      <c r="M23" s="1">
        <v>1</v>
      </c>
      <c r="N23" s="4">
        <v>0</v>
      </c>
      <c r="O23" s="1">
        <v>0</v>
      </c>
      <c r="P23" s="5">
        <v>0</v>
      </c>
      <c r="Q23" s="4">
        <v>0</v>
      </c>
      <c r="R23" s="1">
        <v>0</v>
      </c>
      <c r="S23" s="5">
        <v>0</v>
      </c>
      <c r="T23" s="64">
        <f t="shared" si="0"/>
        <v>3</v>
      </c>
      <c r="U23" s="64">
        <f t="shared" si="1"/>
        <v>5</v>
      </c>
      <c r="V23" s="65">
        <f t="shared" si="2"/>
        <v>16.666666666666664</v>
      </c>
      <c r="W23" s="65">
        <f t="shared" si="3"/>
        <v>5.5555555555555554</v>
      </c>
      <c r="X23" s="54">
        <f t="shared" si="4"/>
        <v>9.6225044864937619</v>
      </c>
      <c r="Z23" s="88" t="s">
        <v>56</v>
      </c>
      <c r="AA23" s="89">
        <f t="shared" ref="AA23:AD23" si="7">MEDIAN(AA4:AA21)</f>
        <v>1</v>
      </c>
      <c r="AB23" s="89">
        <f t="shared" si="7"/>
        <v>1</v>
      </c>
      <c r="AC23" s="89">
        <f t="shared" si="7"/>
        <v>3</v>
      </c>
      <c r="AD23" s="89">
        <f t="shared" si="7"/>
        <v>3</v>
      </c>
      <c r="AE23" s="89">
        <f>MEDIAN(AE4:AE21)</f>
        <v>3</v>
      </c>
      <c r="AF23" s="86"/>
      <c r="AG23" s="91">
        <f t="shared" ref="AG23" si="8">MEDIAN(AG4:AG21)</f>
        <v>10</v>
      </c>
      <c r="AH23" s="89">
        <f>MEDIAN(AH4:AH21)</f>
        <v>6</v>
      </c>
    </row>
    <row r="24" spans="1:34" ht="14.1" customHeight="1" x14ac:dyDescent="0.25">
      <c r="A24" s="19" t="s">
        <v>18</v>
      </c>
      <c r="B24" s="4">
        <v>2</v>
      </c>
      <c r="C24" s="1">
        <v>3</v>
      </c>
      <c r="D24" s="5">
        <v>3</v>
      </c>
      <c r="E24" s="1">
        <v>3</v>
      </c>
      <c r="F24" s="1">
        <v>3</v>
      </c>
      <c r="G24" s="1">
        <v>3</v>
      </c>
      <c r="H24" s="4">
        <v>0</v>
      </c>
      <c r="I24" s="1">
        <v>0</v>
      </c>
      <c r="J24" s="5">
        <v>0</v>
      </c>
      <c r="K24" s="1">
        <v>2</v>
      </c>
      <c r="L24" s="1">
        <v>3</v>
      </c>
      <c r="M24" s="1">
        <v>2</v>
      </c>
      <c r="N24" s="4">
        <v>3</v>
      </c>
      <c r="O24" s="1">
        <v>3</v>
      </c>
      <c r="P24" s="5">
        <v>3</v>
      </c>
      <c r="Q24" s="4">
        <v>3</v>
      </c>
      <c r="R24" s="1">
        <v>3</v>
      </c>
      <c r="S24" s="5">
        <v>3</v>
      </c>
      <c r="T24" s="64">
        <f t="shared" si="0"/>
        <v>15</v>
      </c>
      <c r="U24" s="64">
        <f t="shared" si="1"/>
        <v>42</v>
      </c>
      <c r="V24" s="65">
        <f t="shared" si="2"/>
        <v>83.333333333333343</v>
      </c>
      <c r="W24" s="65">
        <f t="shared" si="3"/>
        <v>46.666666666666664</v>
      </c>
      <c r="X24" s="54">
        <f t="shared" si="4"/>
        <v>62.36095644623235</v>
      </c>
      <c r="AA24" s="92" t="s">
        <v>61</v>
      </c>
      <c r="AB24" s="92" t="s">
        <v>79</v>
      </c>
      <c r="AH24" s="94">
        <f>SUM(AH4:AH21)</f>
        <v>89</v>
      </c>
    </row>
    <row r="25" spans="1:34" ht="14.1" customHeight="1" x14ac:dyDescent="0.25">
      <c r="A25" s="19" t="s">
        <v>17</v>
      </c>
      <c r="B25" s="4">
        <v>2</v>
      </c>
      <c r="C25" s="1">
        <v>2</v>
      </c>
      <c r="D25" s="5">
        <v>3</v>
      </c>
      <c r="E25" s="1">
        <v>3</v>
      </c>
      <c r="F25" s="1">
        <v>3</v>
      </c>
      <c r="G25" s="1">
        <v>3</v>
      </c>
      <c r="H25" s="4">
        <v>0</v>
      </c>
      <c r="I25" s="1">
        <v>0</v>
      </c>
      <c r="J25" s="5">
        <v>0</v>
      </c>
      <c r="K25" s="1">
        <v>1</v>
      </c>
      <c r="L25" s="1">
        <v>3</v>
      </c>
      <c r="M25" s="1">
        <v>2</v>
      </c>
      <c r="N25" s="4">
        <v>3</v>
      </c>
      <c r="O25" s="1">
        <v>3</v>
      </c>
      <c r="P25" s="5">
        <v>3</v>
      </c>
      <c r="Q25" s="4">
        <v>2</v>
      </c>
      <c r="R25" s="1">
        <v>2</v>
      </c>
      <c r="S25" s="5">
        <v>2</v>
      </c>
      <c r="T25" s="64">
        <f t="shared" si="0"/>
        <v>15</v>
      </c>
      <c r="U25" s="64">
        <f t="shared" si="1"/>
        <v>37</v>
      </c>
      <c r="V25" s="65">
        <f t="shared" si="2"/>
        <v>83.333333333333343</v>
      </c>
      <c r="W25" s="65">
        <f t="shared" si="3"/>
        <v>41.111111111111107</v>
      </c>
      <c r="X25" s="54">
        <f t="shared" si="4"/>
        <v>58.531409738070771</v>
      </c>
    </row>
    <row r="26" spans="1:34" ht="14.1" customHeight="1" x14ac:dyDescent="0.25">
      <c r="A26" s="25" t="s">
        <v>19</v>
      </c>
      <c r="B26" s="10">
        <v>3</v>
      </c>
      <c r="C26" s="11">
        <v>3</v>
      </c>
      <c r="D26" s="12">
        <v>3</v>
      </c>
      <c r="E26" s="11">
        <v>3</v>
      </c>
      <c r="F26" s="11">
        <v>3</v>
      </c>
      <c r="G26" s="11">
        <v>3</v>
      </c>
      <c r="H26" s="10">
        <v>0</v>
      </c>
      <c r="I26" s="11">
        <v>0</v>
      </c>
      <c r="J26" s="12">
        <v>0</v>
      </c>
      <c r="K26" s="11">
        <v>2</v>
      </c>
      <c r="L26" s="11">
        <v>3</v>
      </c>
      <c r="M26" s="11">
        <v>2</v>
      </c>
      <c r="N26" s="10">
        <v>3</v>
      </c>
      <c r="O26" s="11">
        <v>3</v>
      </c>
      <c r="P26" s="12">
        <v>3</v>
      </c>
      <c r="Q26" s="10">
        <v>2</v>
      </c>
      <c r="R26" s="11">
        <v>2</v>
      </c>
      <c r="S26" s="12">
        <v>2</v>
      </c>
      <c r="T26" s="66">
        <f t="shared" si="0"/>
        <v>15</v>
      </c>
      <c r="U26" s="66">
        <f t="shared" si="1"/>
        <v>40</v>
      </c>
      <c r="V26" s="67">
        <f t="shared" si="2"/>
        <v>83.333333333333343</v>
      </c>
      <c r="W26" s="67">
        <f t="shared" si="3"/>
        <v>44.444444444444443</v>
      </c>
      <c r="X26" s="56">
        <f t="shared" si="4"/>
        <v>60.858061945018463</v>
      </c>
    </row>
    <row r="28" spans="1:34" x14ac:dyDescent="0.25">
      <c r="Z28" s="81" t="s">
        <v>66</v>
      </c>
      <c r="AC28" s="81" t="s">
        <v>74</v>
      </c>
    </row>
    <row r="29" spans="1:34" x14ac:dyDescent="0.25">
      <c r="Z29" s="73" t="s">
        <v>68</v>
      </c>
      <c r="AC29" s="73" t="s">
        <v>75</v>
      </c>
    </row>
    <row r="30" spans="1:34" x14ac:dyDescent="0.25">
      <c r="Z30" s="73" t="s">
        <v>69</v>
      </c>
      <c r="AC30" s="73" t="s">
        <v>76</v>
      </c>
    </row>
    <row r="31" spans="1:34" x14ac:dyDescent="0.25">
      <c r="Z31" s="73" t="s">
        <v>70</v>
      </c>
      <c r="AC31" s="73" t="s">
        <v>77</v>
      </c>
    </row>
    <row r="33" spans="26:26" x14ac:dyDescent="0.25">
      <c r="Z33" s="81" t="s">
        <v>67</v>
      </c>
    </row>
    <row r="34" spans="26:26" x14ac:dyDescent="0.25">
      <c r="Z34" s="73" t="s">
        <v>71</v>
      </c>
    </row>
    <row r="35" spans="26:26" x14ac:dyDescent="0.25">
      <c r="Z35" s="73" t="s">
        <v>72</v>
      </c>
    </row>
    <row r="36" spans="26:26" x14ac:dyDescent="0.25">
      <c r="Z36" s="73" t="s">
        <v>73</v>
      </c>
    </row>
    <row r="38" spans="26:26" x14ac:dyDescent="0.25">
      <c r="Z38" s="73" t="s">
        <v>99</v>
      </c>
    </row>
  </sheetData>
  <mergeCells count="9">
    <mergeCell ref="V2:X2"/>
    <mergeCell ref="B1:D1"/>
    <mergeCell ref="B5:D5"/>
    <mergeCell ref="E5:G5"/>
    <mergeCell ref="H5:J5"/>
    <mergeCell ref="K5:M5"/>
    <mergeCell ref="N5:P5"/>
    <mergeCell ref="Q5:S5"/>
    <mergeCell ref="B3:S3"/>
  </mergeCells>
  <pageMargins left="0.35" right="0.24" top="0.17" bottom="0.16" header="0.17" footer="0.16"/>
  <pageSetup paperSize="9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8"/>
  <sheetViews>
    <sheetView zoomScale="80" zoomScaleNormal="80" workbookViewId="0">
      <selection activeCell="B5" sqref="B5:S5"/>
    </sheetView>
  </sheetViews>
  <sheetFormatPr defaultRowHeight="15.75" x14ac:dyDescent="0.25"/>
  <cols>
    <col min="1" max="1" width="14.42578125" customWidth="1"/>
    <col min="2" max="19" width="5.28515625" style="1" customWidth="1"/>
    <col min="20" max="20" width="6.28515625" style="1" customWidth="1"/>
    <col min="21" max="21" width="6" style="1" customWidth="1"/>
    <col min="22" max="23" width="5.140625" style="32" customWidth="1"/>
    <col min="24" max="24" width="7.42578125" style="39" customWidth="1"/>
    <col min="25" max="25" width="3" customWidth="1"/>
    <col min="26" max="26" width="12" style="73" customWidth="1"/>
    <col min="27" max="27" width="7.42578125" style="73" customWidth="1"/>
    <col min="28" max="28" width="6.28515625" style="73" customWidth="1"/>
    <col min="29" max="29" width="9.28515625" style="73" customWidth="1"/>
    <col min="30" max="30" width="8.42578125" style="73" customWidth="1"/>
    <col min="31" max="31" width="7.42578125" style="74" customWidth="1"/>
    <col min="32" max="32" width="7.7109375" style="74" customWidth="1"/>
    <col min="33" max="33" width="7" style="74" customWidth="1"/>
    <col min="34" max="34" width="9.140625" style="1"/>
  </cols>
  <sheetData>
    <row r="1" spans="1:34" ht="18.75" x14ac:dyDescent="0.3">
      <c r="A1" s="9" t="s">
        <v>32</v>
      </c>
      <c r="B1" s="117" t="s">
        <v>33</v>
      </c>
      <c r="C1" s="118"/>
      <c r="D1" s="118"/>
      <c r="AC1" s="74"/>
    </row>
    <row r="2" spans="1:34" ht="14.1" customHeight="1" x14ac:dyDescent="0.25">
      <c r="A2" s="16"/>
      <c r="B2" s="17"/>
      <c r="V2" s="126" t="s">
        <v>49</v>
      </c>
      <c r="W2" s="127"/>
      <c r="X2" s="127"/>
      <c r="AA2" s="75"/>
      <c r="AB2" s="75"/>
      <c r="AC2" s="75" t="s">
        <v>60</v>
      </c>
      <c r="AD2" s="75" t="s">
        <v>59</v>
      </c>
      <c r="AE2" s="76"/>
      <c r="AF2" s="76"/>
      <c r="AG2" s="76"/>
      <c r="AH2" s="14" t="s">
        <v>98</v>
      </c>
    </row>
    <row r="3" spans="1:34" ht="14.1" customHeight="1" x14ac:dyDescent="0.25">
      <c r="B3" s="122" t="s">
        <v>0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4"/>
      <c r="R3" s="124"/>
      <c r="S3" s="125"/>
      <c r="T3" s="57" t="s">
        <v>45</v>
      </c>
      <c r="U3" s="36" t="s">
        <v>2</v>
      </c>
      <c r="V3" s="45"/>
      <c r="W3" s="45"/>
      <c r="X3" s="46"/>
      <c r="AA3" s="73" t="s">
        <v>57</v>
      </c>
      <c r="AB3" s="73" t="s">
        <v>58</v>
      </c>
      <c r="AC3" s="73" t="s">
        <v>58</v>
      </c>
      <c r="AD3" s="73" t="s">
        <v>58</v>
      </c>
      <c r="AE3" s="74" t="s">
        <v>54</v>
      </c>
      <c r="AF3" s="74" t="s">
        <v>63</v>
      </c>
      <c r="AG3" s="74" t="s">
        <v>64</v>
      </c>
      <c r="AH3" s="78" t="s">
        <v>54</v>
      </c>
    </row>
    <row r="4" spans="1:34" ht="14.1" customHeight="1" x14ac:dyDescent="0.25">
      <c r="B4" s="6">
        <v>1</v>
      </c>
      <c r="C4" s="2">
        <v>2</v>
      </c>
      <c r="D4" s="7">
        <v>3</v>
      </c>
      <c r="E4" s="2">
        <v>4</v>
      </c>
      <c r="F4" s="2">
        <v>5</v>
      </c>
      <c r="G4" s="2">
        <v>6</v>
      </c>
      <c r="H4" s="6">
        <v>7</v>
      </c>
      <c r="I4" s="2">
        <v>8</v>
      </c>
      <c r="J4" s="7">
        <v>9</v>
      </c>
      <c r="K4" s="2">
        <v>10</v>
      </c>
      <c r="L4" s="2">
        <v>11</v>
      </c>
      <c r="M4" s="2">
        <v>12</v>
      </c>
      <c r="N4" s="6">
        <v>13</v>
      </c>
      <c r="O4" s="2">
        <v>14</v>
      </c>
      <c r="P4" s="2">
        <v>15</v>
      </c>
      <c r="Q4" s="6">
        <v>16</v>
      </c>
      <c r="R4" s="2">
        <v>17</v>
      </c>
      <c r="S4" s="2">
        <v>18</v>
      </c>
      <c r="T4" s="58" t="s">
        <v>46</v>
      </c>
      <c r="U4" s="53" t="s">
        <v>48</v>
      </c>
      <c r="V4" s="50" t="s">
        <v>44</v>
      </c>
      <c r="W4" s="50" t="s">
        <v>43</v>
      </c>
      <c r="X4" s="47" t="s">
        <v>47</v>
      </c>
      <c r="Z4" s="75" t="s">
        <v>102</v>
      </c>
      <c r="AA4" s="76">
        <v>1</v>
      </c>
      <c r="AB4" s="76">
        <v>0</v>
      </c>
      <c r="AC4" s="87" t="s">
        <v>65</v>
      </c>
      <c r="AD4" s="87" t="s">
        <v>65</v>
      </c>
      <c r="AE4" s="76">
        <v>3</v>
      </c>
      <c r="AF4" s="76"/>
      <c r="AG4" s="76">
        <v>11</v>
      </c>
      <c r="AH4" s="74">
        <v>3</v>
      </c>
    </row>
    <row r="5" spans="1:34" ht="14.1" customHeight="1" x14ac:dyDescent="0.25">
      <c r="A5" s="8"/>
      <c r="B5" s="119" t="s">
        <v>102</v>
      </c>
      <c r="C5" s="120"/>
      <c r="D5" s="121"/>
      <c r="E5" s="120" t="s">
        <v>103</v>
      </c>
      <c r="F5" s="120"/>
      <c r="G5" s="120"/>
      <c r="H5" s="119" t="s">
        <v>104</v>
      </c>
      <c r="I5" s="120"/>
      <c r="J5" s="121"/>
      <c r="K5" s="120" t="s">
        <v>105</v>
      </c>
      <c r="L5" s="120"/>
      <c r="M5" s="120"/>
      <c r="N5" s="119" t="s">
        <v>106</v>
      </c>
      <c r="O5" s="120"/>
      <c r="P5" s="120"/>
      <c r="Q5" s="119" t="s">
        <v>107</v>
      </c>
      <c r="R5" s="120"/>
      <c r="S5" s="120"/>
      <c r="T5" s="59"/>
      <c r="U5" s="52"/>
      <c r="V5" s="48"/>
      <c r="W5" s="48"/>
      <c r="X5" s="49"/>
      <c r="AA5" s="74">
        <v>1</v>
      </c>
      <c r="AB5" s="74">
        <v>0</v>
      </c>
      <c r="AC5" s="74">
        <v>3</v>
      </c>
      <c r="AD5" s="74">
        <v>3</v>
      </c>
      <c r="AE5" s="74">
        <v>2</v>
      </c>
      <c r="AG5" s="74">
        <v>13</v>
      </c>
      <c r="AH5" s="74">
        <v>2</v>
      </c>
    </row>
    <row r="6" spans="1:34" ht="14.1" customHeight="1" x14ac:dyDescent="0.25">
      <c r="A6" s="26" t="s">
        <v>21</v>
      </c>
      <c r="B6" s="29"/>
      <c r="C6" s="27"/>
      <c r="D6" s="28"/>
      <c r="E6" s="27"/>
      <c r="F6" s="27"/>
      <c r="G6" s="27"/>
      <c r="H6" s="29"/>
      <c r="I6" s="27"/>
      <c r="J6" s="28"/>
      <c r="K6" s="27"/>
      <c r="L6" s="27"/>
      <c r="M6" s="27"/>
      <c r="N6" s="29"/>
      <c r="O6" s="27"/>
      <c r="P6" s="27"/>
      <c r="Q6" s="29"/>
      <c r="R6" s="27"/>
      <c r="S6" s="27"/>
      <c r="T6" s="68"/>
      <c r="U6" s="18"/>
      <c r="V6" s="40"/>
      <c r="W6" s="41"/>
      <c r="X6" s="42"/>
      <c r="Z6" s="77"/>
      <c r="AA6" s="78">
        <v>1</v>
      </c>
      <c r="AB6" s="78">
        <v>0</v>
      </c>
      <c r="AC6" s="78">
        <v>3</v>
      </c>
      <c r="AD6" s="78">
        <v>3</v>
      </c>
      <c r="AE6" s="78">
        <v>2</v>
      </c>
      <c r="AF6" s="78"/>
      <c r="AG6" s="78">
        <v>12</v>
      </c>
      <c r="AH6" s="74">
        <v>2</v>
      </c>
    </row>
    <row r="7" spans="1:34" ht="14.1" customHeight="1" x14ac:dyDescent="0.25">
      <c r="A7" s="20" t="s">
        <v>7</v>
      </c>
      <c r="B7" s="21">
        <v>3</v>
      </c>
      <c r="C7" s="22">
        <v>3</v>
      </c>
      <c r="D7" s="23">
        <v>3</v>
      </c>
      <c r="E7" s="22">
        <v>2</v>
      </c>
      <c r="F7" s="22">
        <v>1</v>
      </c>
      <c r="G7" s="22">
        <v>1</v>
      </c>
      <c r="H7" s="21">
        <v>3</v>
      </c>
      <c r="I7" s="22">
        <v>2</v>
      </c>
      <c r="J7" s="23">
        <v>1</v>
      </c>
      <c r="K7" s="22">
        <v>0</v>
      </c>
      <c r="L7" s="22">
        <v>4</v>
      </c>
      <c r="M7" s="22">
        <v>0</v>
      </c>
      <c r="N7" s="21">
        <v>3</v>
      </c>
      <c r="O7" s="22">
        <v>3</v>
      </c>
      <c r="P7" s="23">
        <v>3</v>
      </c>
      <c r="Q7" s="21">
        <v>1</v>
      </c>
      <c r="R7" s="22">
        <v>0</v>
      </c>
      <c r="S7" s="23">
        <v>2</v>
      </c>
      <c r="T7" s="23">
        <f>COUNTIF(B7:S7,"&gt;0")</f>
        <v>15</v>
      </c>
      <c r="U7" s="24">
        <f>SUM(B7:S7)</f>
        <v>35</v>
      </c>
      <c r="V7" s="43">
        <f>T7/18*100</f>
        <v>83.333333333333343</v>
      </c>
      <c r="W7" s="43">
        <f>U7/90*100</f>
        <v>38.888888888888893</v>
      </c>
      <c r="X7" s="44">
        <f>SQRT((V7/100)*(W7/100))*100</f>
        <v>56.927504255331108</v>
      </c>
      <c r="Z7" s="73" t="s">
        <v>103</v>
      </c>
      <c r="AA7" s="76">
        <v>1</v>
      </c>
      <c r="AB7" s="76">
        <v>1</v>
      </c>
      <c r="AC7" s="74">
        <v>3</v>
      </c>
      <c r="AD7" s="74">
        <v>3</v>
      </c>
      <c r="AE7" s="79" t="s">
        <v>65</v>
      </c>
      <c r="AG7" s="74">
        <v>13</v>
      </c>
      <c r="AH7" s="14">
        <v>1</v>
      </c>
    </row>
    <row r="8" spans="1:34" ht="14.1" customHeight="1" x14ac:dyDescent="0.25">
      <c r="A8" s="20" t="s">
        <v>8</v>
      </c>
      <c r="B8" s="21">
        <v>0</v>
      </c>
      <c r="C8" s="22">
        <v>0</v>
      </c>
      <c r="D8" s="23">
        <v>0</v>
      </c>
      <c r="E8" s="22">
        <v>2</v>
      </c>
      <c r="F8" s="22">
        <v>1</v>
      </c>
      <c r="G8" s="22">
        <v>1</v>
      </c>
      <c r="H8" s="21">
        <v>2</v>
      </c>
      <c r="I8" s="22">
        <v>2</v>
      </c>
      <c r="J8" s="23">
        <v>2</v>
      </c>
      <c r="K8" s="22">
        <v>0</v>
      </c>
      <c r="L8" s="22">
        <v>0</v>
      </c>
      <c r="M8" s="22">
        <v>0</v>
      </c>
      <c r="N8" s="21">
        <v>2</v>
      </c>
      <c r="O8" s="22">
        <v>2</v>
      </c>
      <c r="P8" s="23">
        <v>2</v>
      </c>
      <c r="Q8" s="21">
        <v>2</v>
      </c>
      <c r="R8" s="22">
        <v>2</v>
      </c>
      <c r="S8" s="23">
        <v>1</v>
      </c>
      <c r="T8" s="23">
        <f t="shared" ref="T8:T26" si="0">COUNTIF(B8:S8,"&gt;0")</f>
        <v>12</v>
      </c>
      <c r="U8" s="24">
        <f t="shared" ref="U8:U26" si="1">SUM(B8:S8)</f>
        <v>21</v>
      </c>
      <c r="V8" s="43">
        <f t="shared" ref="V8:V26" si="2">T8/18*100</f>
        <v>66.666666666666657</v>
      </c>
      <c r="W8" s="43">
        <f t="shared" ref="W8:W26" si="3">U8/90*100</f>
        <v>23.333333333333332</v>
      </c>
      <c r="X8" s="44">
        <f t="shared" ref="X8:X26" si="4">SQRT((V8/100)*(W8/100))*100</f>
        <v>39.440531887330764</v>
      </c>
      <c r="AA8" s="74">
        <v>1</v>
      </c>
      <c r="AB8" s="74">
        <v>1</v>
      </c>
      <c r="AC8" s="74">
        <v>3</v>
      </c>
      <c r="AD8" s="74">
        <v>3</v>
      </c>
      <c r="AE8" s="79" t="s">
        <v>65</v>
      </c>
      <c r="AG8" s="74">
        <v>12</v>
      </c>
      <c r="AH8" s="1">
        <v>1</v>
      </c>
    </row>
    <row r="9" spans="1:34" ht="14.1" customHeight="1" x14ac:dyDescent="0.25">
      <c r="A9" s="20" t="s">
        <v>9</v>
      </c>
      <c r="B9" s="21">
        <v>0</v>
      </c>
      <c r="C9" s="22">
        <v>0</v>
      </c>
      <c r="D9" s="23">
        <v>2</v>
      </c>
      <c r="E9" s="22">
        <v>2</v>
      </c>
      <c r="F9" s="22">
        <v>1</v>
      </c>
      <c r="G9" s="22">
        <v>1</v>
      </c>
      <c r="H9" s="21">
        <v>2</v>
      </c>
      <c r="I9" s="22">
        <v>1</v>
      </c>
      <c r="J9" s="23">
        <v>1</v>
      </c>
      <c r="K9" s="22">
        <v>4</v>
      </c>
      <c r="L9" s="22">
        <v>0</v>
      </c>
      <c r="M9" s="22">
        <v>4</v>
      </c>
      <c r="N9" s="21">
        <v>0</v>
      </c>
      <c r="O9" s="22">
        <v>2</v>
      </c>
      <c r="P9" s="23">
        <v>0</v>
      </c>
      <c r="Q9" s="21">
        <v>0</v>
      </c>
      <c r="R9" s="22">
        <v>0</v>
      </c>
      <c r="S9" s="23">
        <v>1</v>
      </c>
      <c r="T9" s="23">
        <f t="shared" si="0"/>
        <v>11</v>
      </c>
      <c r="U9" s="24">
        <f t="shared" si="1"/>
        <v>21</v>
      </c>
      <c r="V9" s="43">
        <f t="shared" si="2"/>
        <v>61.111111111111114</v>
      </c>
      <c r="W9" s="43">
        <f t="shared" si="3"/>
        <v>23.333333333333332</v>
      </c>
      <c r="X9" s="44">
        <f t="shared" si="4"/>
        <v>37.76143437325873</v>
      </c>
      <c r="AA9" s="74">
        <v>1</v>
      </c>
      <c r="AB9" s="74">
        <v>1</v>
      </c>
      <c r="AC9" s="74">
        <v>3</v>
      </c>
      <c r="AD9" s="74">
        <v>3</v>
      </c>
      <c r="AE9" s="79" t="s">
        <v>65</v>
      </c>
      <c r="AG9" s="74">
        <v>12</v>
      </c>
      <c r="AH9" s="11">
        <v>1</v>
      </c>
    </row>
    <row r="10" spans="1:34" ht="14.1" customHeight="1" x14ac:dyDescent="0.25">
      <c r="A10" s="20" t="s">
        <v>42</v>
      </c>
      <c r="B10" s="21">
        <v>0</v>
      </c>
      <c r="C10" s="22">
        <v>0</v>
      </c>
      <c r="D10" s="23">
        <v>0</v>
      </c>
      <c r="E10" s="22">
        <v>1</v>
      </c>
      <c r="F10" s="22">
        <v>0</v>
      </c>
      <c r="G10" s="22">
        <v>2</v>
      </c>
      <c r="H10" s="21">
        <v>1</v>
      </c>
      <c r="I10" s="22">
        <v>0</v>
      </c>
      <c r="J10" s="23">
        <v>0</v>
      </c>
      <c r="K10" s="22">
        <v>3</v>
      </c>
      <c r="L10" s="22">
        <v>0</v>
      </c>
      <c r="M10" s="22">
        <v>4</v>
      </c>
      <c r="N10" s="21">
        <v>0</v>
      </c>
      <c r="O10" s="22">
        <v>0</v>
      </c>
      <c r="P10" s="23">
        <v>0</v>
      </c>
      <c r="Q10" s="21">
        <v>0</v>
      </c>
      <c r="R10" s="22">
        <v>0</v>
      </c>
      <c r="S10" s="23">
        <v>0</v>
      </c>
      <c r="T10" s="23">
        <f t="shared" si="0"/>
        <v>5</v>
      </c>
      <c r="U10" s="24">
        <f t="shared" si="1"/>
        <v>11</v>
      </c>
      <c r="V10" s="43">
        <f t="shared" si="2"/>
        <v>27.777777777777779</v>
      </c>
      <c r="W10" s="43">
        <f t="shared" si="3"/>
        <v>12.222222222222221</v>
      </c>
      <c r="X10" s="44">
        <f t="shared" si="4"/>
        <v>18.42569327975222</v>
      </c>
      <c r="Z10" s="75" t="s">
        <v>104</v>
      </c>
      <c r="AA10" s="76">
        <v>1</v>
      </c>
      <c r="AB10" s="76">
        <v>1</v>
      </c>
      <c r="AC10" s="76">
        <v>4</v>
      </c>
      <c r="AD10" s="76">
        <v>3</v>
      </c>
      <c r="AE10" s="76">
        <v>1</v>
      </c>
      <c r="AF10" s="76"/>
      <c r="AG10" s="76">
        <v>15</v>
      </c>
      <c r="AH10" s="1">
        <v>1</v>
      </c>
    </row>
    <row r="11" spans="1:34" ht="14.1" customHeight="1" x14ac:dyDescent="0.25">
      <c r="A11" s="20" t="s">
        <v>3</v>
      </c>
      <c r="B11" s="21">
        <v>2</v>
      </c>
      <c r="C11" s="22">
        <v>3</v>
      </c>
      <c r="D11" s="23">
        <v>2</v>
      </c>
      <c r="E11" s="22">
        <v>0</v>
      </c>
      <c r="F11" s="22">
        <v>0</v>
      </c>
      <c r="G11" s="22">
        <v>0</v>
      </c>
      <c r="H11" s="21">
        <v>1</v>
      </c>
      <c r="I11" s="22">
        <v>1</v>
      </c>
      <c r="J11" s="23">
        <v>0</v>
      </c>
      <c r="K11" s="22">
        <v>0</v>
      </c>
      <c r="L11" s="22">
        <v>0</v>
      </c>
      <c r="M11" s="22">
        <v>0</v>
      </c>
      <c r="N11" s="21">
        <v>0</v>
      </c>
      <c r="O11" s="22">
        <v>0</v>
      </c>
      <c r="P11" s="23">
        <v>0</v>
      </c>
      <c r="Q11" s="21">
        <v>0</v>
      </c>
      <c r="R11" s="22">
        <v>0</v>
      </c>
      <c r="S11" s="23">
        <v>0</v>
      </c>
      <c r="T11" s="23">
        <f t="shared" si="0"/>
        <v>5</v>
      </c>
      <c r="U11" s="24">
        <f t="shared" si="1"/>
        <v>9</v>
      </c>
      <c r="V11" s="43">
        <f t="shared" si="2"/>
        <v>27.777777777777779</v>
      </c>
      <c r="W11" s="43">
        <f t="shared" si="3"/>
        <v>10</v>
      </c>
      <c r="X11" s="44">
        <f t="shared" si="4"/>
        <v>16.666666666666668</v>
      </c>
      <c r="AA11" s="74">
        <v>1</v>
      </c>
      <c r="AB11" s="74">
        <v>1</v>
      </c>
      <c r="AC11" s="74">
        <v>4</v>
      </c>
      <c r="AD11" s="74">
        <v>3</v>
      </c>
      <c r="AE11" s="74">
        <v>1</v>
      </c>
      <c r="AG11" s="74">
        <v>14</v>
      </c>
      <c r="AH11" s="1">
        <v>1</v>
      </c>
    </row>
    <row r="12" spans="1:34" ht="14.1" customHeight="1" x14ac:dyDescent="0.25">
      <c r="A12" s="20" t="s">
        <v>10</v>
      </c>
      <c r="B12" s="21">
        <v>0</v>
      </c>
      <c r="C12" s="22">
        <v>0</v>
      </c>
      <c r="D12" s="23">
        <v>0</v>
      </c>
      <c r="E12" s="22">
        <v>0</v>
      </c>
      <c r="F12" s="22">
        <v>0</v>
      </c>
      <c r="G12" s="22">
        <v>0</v>
      </c>
      <c r="H12" s="21">
        <v>1</v>
      </c>
      <c r="I12" s="22">
        <v>1</v>
      </c>
      <c r="J12" s="23">
        <v>1</v>
      </c>
      <c r="K12" s="22">
        <v>0</v>
      </c>
      <c r="L12" s="22">
        <v>0</v>
      </c>
      <c r="M12" s="22">
        <v>0</v>
      </c>
      <c r="N12" s="21">
        <v>3</v>
      </c>
      <c r="O12" s="22">
        <v>0</v>
      </c>
      <c r="P12" s="23">
        <v>3</v>
      </c>
      <c r="Q12" s="21">
        <v>0</v>
      </c>
      <c r="R12" s="22">
        <v>0</v>
      </c>
      <c r="S12" s="23">
        <v>0</v>
      </c>
      <c r="T12" s="23">
        <f t="shared" si="0"/>
        <v>5</v>
      </c>
      <c r="U12" s="24">
        <f t="shared" si="1"/>
        <v>9</v>
      </c>
      <c r="V12" s="43">
        <f t="shared" si="2"/>
        <v>27.777777777777779</v>
      </c>
      <c r="W12" s="43">
        <f t="shared" si="3"/>
        <v>10</v>
      </c>
      <c r="X12" s="44">
        <f t="shared" si="4"/>
        <v>16.666666666666668</v>
      </c>
      <c r="Z12" s="77"/>
      <c r="AA12" s="78">
        <v>1</v>
      </c>
      <c r="AB12" s="78">
        <v>1</v>
      </c>
      <c r="AC12" s="78">
        <v>4</v>
      </c>
      <c r="AD12" s="78">
        <v>3</v>
      </c>
      <c r="AE12" s="78">
        <v>1</v>
      </c>
      <c r="AF12" s="78"/>
      <c r="AG12" s="78">
        <v>15</v>
      </c>
      <c r="AH12" s="1">
        <v>1</v>
      </c>
    </row>
    <row r="13" spans="1:34" ht="14.1" customHeight="1" x14ac:dyDescent="0.25">
      <c r="A13" s="35" t="s">
        <v>41</v>
      </c>
      <c r="B13" s="21">
        <v>0</v>
      </c>
      <c r="C13" s="22">
        <v>0</v>
      </c>
      <c r="D13" s="23">
        <v>0</v>
      </c>
      <c r="E13" s="22">
        <v>0</v>
      </c>
      <c r="F13" s="22">
        <v>0</v>
      </c>
      <c r="G13" s="22">
        <v>0</v>
      </c>
      <c r="H13" s="21">
        <v>0</v>
      </c>
      <c r="I13" s="22">
        <v>0</v>
      </c>
      <c r="J13" s="23">
        <v>0</v>
      </c>
      <c r="K13" s="22">
        <v>0</v>
      </c>
      <c r="L13" s="22">
        <v>0</v>
      </c>
      <c r="M13" s="22">
        <v>0</v>
      </c>
      <c r="N13" s="21">
        <v>0</v>
      </c>
      <c r="O13" s="22">
        <v>0</v>
      </c>
      <c r="P13" s="23">
        <v>0</v>
      </c>
      <c r="Q13" s="21">
        <v>0</v>
      </c>
      <c r="R13" s="22">
        <v>0</v>
      </c>
      <c r="S13" s="23">
        <v>0</v>
      </c>
      <c r="T13" s="23">
        <f t="shared" si="0"/>
        <v>0</v>
      </c>
      <c r="U13" s="24">
        <f t="shared" si="1"/>
        <v>0</v>
      </c>
      <c r="V13" s="43">
        <f t="shared" si="2"/>
        <v>0</v>
      </c>
      <c r="W13" s="43">
        <f t="shared" si="3"/>
        <v>0</v>
      </c>
      <c r="X13" s="44">
        <f t="shared" si="4"/>
        <v>0</v>
      </c>
      <c r="Z13" s="73" t="s">
        <v>105</v>
      </c>
      <c r="AA13" s="74">
        <v>1</v>
      </c>
      <c r="AB13" s="74">
        <v>0</v>
      </c>
      <c r="AC13" s="79" t="s">
        <v>65</v>
      </c>
      <c r="AD13" s="79" t="s">
        <v>65</v>
      </c>
      <c r="AE13" s="74">
        <v>1</v>
      </c>
      <c r="AG13" s="74">
        <v>14</v>
      </c>
      <c r="AH13" s="14">
        <v>3</v>
      </c>
    </row>
    <row r="14" spans="1:34" ht="14.1" customHeight="1" x14ac:dyDescent="0.25">
      <c r="A14" s="20" t="s">
        <v>11</v>
      </c>
      <c r="B14" s="21">
        <v>0</v>
      </c>
      <c r="C14" s="22">
        <v>0</v>
      </c>
      <c r="D14" s="23">
        <v>0</v>
      </c>
      <c r="E14" s="22">
        <v>0</v>
      </c>
      <c r="F14" s="22">
        <v>0</v>
      </c>
      <c r="G14" s="22">
        <v>0</v>
      </c>
      <c r="H14" s="21">
        <v>0</v>
      </c>
      <c r="I14" s="22">
        <v>0</v>
      </c>
      <c r="J14" s="23">
        <v>0</v>
      </c>
      <c r="K14" s="22">
        <v>0</v>
      </c>
      <c r="L14" s="22">
        <v>0</v>
      </c>
      <c r="M14" s="22">
        <v>0</v>
      </c>
      <c r="N14" s="21">
        <v>0</v>
      </c>
      <c r="O14" s="22">
        <v>0</v>
      </c>
      <c r="P14" s="23">
        <v>0</v>
      </c>
      <c r="Q14" s="21">
        <v>0</v>
      </c>
      <c r="R14" s="22">
        <v>0</v>
      </c>
      <c r="S14" s="23">
        <v>0</v>
      </c>
      <c r="T14" s="23">
        <f t="shared" si="0"/>
        <v>0</v>
      </c>
      <c r="U14" s="24">
        <f t="shared" si="1"/>
        <v>0</v>
      </c>
      <c r="V14" s="43">
        <f t="shared" si="2"/>
        <v>0</v>
      </c>
      <c r="W14" s="43">
        <f t="shared" si="3"/>
        <v>0</v>
      </c>
      <c r="X14" s="44">
        <f t="shared" si="4"/>
        <v>0</v>
      </c>
      <c r="AA14" s="74">
        <v>1</v>
      </c>
      <c r="AB14" s="74">
        <v>0</v>
      </c>
      <c r="AC14" s="79" t="s">
        <v>65</v>
      </c>
      <c r="AD14" s="79" t="s">
        <v>65</v>
      </c>
      <c r="AE14" s="74">
        <v>2</v>
      </c>
      <c r="AG14" s="74">
        <v>14</v>
      </c>
      <c r="AH14" s="1">
        <v>2</v>
      </c>
    </row>
    <row r="15" spans="1:34" ht="14.1" customHeight="1" x14ac:dyDescent="0.25">
      <c r="A15" s="20" t="s">
        <v>22</v>
      </c>
      <c r="B15" s="21">
        <v>0</v>
      </c>
      <c r="C15" s="22">
        <v>0</v>
      </c>
      <c r="D15" s="23">
        <v>0</v>
      </c>
      <c r="E15" s="22">
        <v>0</v>
      </c>
      <c r="F15" s="22">
        <v>0</v>
      </c>
      <c r="G15" s="22">
        <v>0</v>
      </c>
      <c r="H15" s="21">
        <v>0</v>
      </c>
      <c r="I15" s="22">
        <v>0</v>
      </c>
      <c r="J15" s="23">
        <v>0</v>
      </c>
      <c r="K15" s="22">
        <v>0</v>
      </c>
      <c r="L15" s="22">
        <v>0</v>
      </c>
      <c r="M15" s="22">
        <v>0</v>
      </c>
      <c r="N15" s="21">
        <v>0</v>
      </c>
      <c r="O15" s="22">
        <v>0</v>
      </c>
      <c r="P15" s="23">
        <v>0</v>
      </c>
      <c r="Q15" s="21">
        <v>0</v>
      </c>
      <c r="R15" s="22">
        <v>2</v>
      </c>
      <c r="S15" s="23">
        <v>1</v>
      </c>
      <c r="T15" s="23">
        <f t="shared" si="0"/>
        <v>2</v>
      </c>
      <c r="U15" s="24">
        <f t="shared" si="1"/>
        <v>3</v>
      </c>
      <c r="V15" s="43">
        <f t="shared" si="2"/>
        <v>11.111111111111111</v>
      </c>
      <c r="W15" s="43">
        <f t="shared" si="3"/>
        <v>3.3333333333333335</v>
      </c>
      <c r="X15" s="44">
        <f t="shared" si="4"/>
        <v>6.0858061945018456</v>
      </c>
      <c r="AA15" s="79">
        <v>1</v>
      </c>
      <c r="AB15" s="79">
        <v>0</v>
      </c>
      <c r="AC15" s="79" t="s">
        <v>65</v>
      </c>
      <c r="AD15" s="79" t="s">
        <v>65</v>
      </c>
      <c r="AE15" s="74">
        <v>2</v>
      </c>
      <c r="AG15" s="74">
        <v>14</v>
      </c>
      <c r="AH15" s="11">
        <v>5</v>
      </c>
    </row>
    <row r="16" spans="1:34" ht="14.1" customHeight="1" x14ac:dyDescent="0.25">
      <c r="A16" s="19" t="s">
        <v>4</v>
      </c>
      <c r="B16" s="4">
        <v>0</v>
      </c>
      <c r="C16" s="1">
        <v>0</v>
      </c>
      <c r="D16" s="5">
        <v>0</v>
      </c>
      <c r="E16" s="1">
        <v>0</v>
      </c>
      <c r="F16" s="1">
        <v>0</v>
      </c>
      <c r="G16" s="1">
        <v>0</v>
      </c>
      <c r="H16" s="4">
        <v>0</v>
      </c>
      <c r="I16" s="1">
        <v>0</v>
      </c>
      <c r="J16" s="5">
        <v>0</v>
      </c>
      <c r="K16" s="1">
        <v>0</v>
      </c>
      <c r="L16" s="1">
        <v>0</v>
      </c>
      <c r="M16" s="1">
        <v>0</v>
      </c>
      <c r="N16" s="4">
        <v>0</v>
      </c>
      <c r="O16" s="1">
        <v>0</v>
      </c>
      <c r="P16" s="5">
        <v>0</v>
      </c>
      <c r="Q16" s="4">
        <v>0</v>
      </c>
      <c r="R16" s="1">
        <v>0</v>
      </c>
      <c r="S16" s="5">
        <v>0</v>
      </c>
      <c r="T16" s="5">
        <f t="shared" si="0"/>
        <v>0</v>
      </c>
      <c r="U16" s="64">
        <f t="shared" si="1"/>
        <v>0</v>
      </c>
      <c r="V16" s="65">
        <f t="shared" si="2"/>
        <v>0</v>
      </c>
      <c r="W16" s="65">
        <f t="shared" si="3"/>
        <v>0</v>
      </c>
      <c r="X16" s="54">
        <f t="shared" si="4"/>
        <v>0</v>
      </c>
      <c r="Z16" s="75" t="s">
        <v>106</v>
      </c>
      <c r="AA16" s="76">
        <v>0</v>
      </c>
      <c r="AB16" s="76">
        <v>0</v>
      </c>
      <c r="AC16" s="76">
        <v>3</v>
      </c>
      <c r="AD16" s="76">
        <v>3</v>
      </c>
      <c r="AE16" s="76">
        <v>1</v>
      </c>
      <c r="AF16" s="76"/>
      <c r="AG16" s="76">
        <v>13</v>
      </c>
      <c r="AH16" s="1">
        <v>1</v>
      </c>
    </row>
    <row r="17" spans="1:34" ht="14.1" customHeight="1" x14ac:dyDescent="0.25">
      <c r="A17" s="97" t="s">
        <v>52</v>
      </c>
      <c r="B17" s="99">
        <v>0</v>
      </c>
      <c r="C17" s="100">
        <v>0</v>
      </c>
      <c r="D17" s="101">
        <v>0</v>
      </c>
      <c r="E17" s="100">
        <v>1</v>
      </c>
      <c r="F17" s="100">
        <v>1</v>
      </c>
      <c r="G17" s="100">
        <v>1</v>
      </c>
      <c r="H17" s="99">
        <v>0</v>
      </c>
      <c r="I17" s="100">
        <v>0</v>
      </c>
      <c r="J17" s="101">
        <v>0</v>
      </c>
      <c r="K17" s="100">
        <v>0</v>
      </c>
      <c r="L17" s="100">
        <v>0</v>
      </c>
      <c r="M17" s="100">
        <v>0</v>
      </c>
      <c r="N17" s="99">
        <v>0</v>
      </c>
      <c r="O17" s="100">
        <v>0</v>
      </c>
      <c r="P17" s="101">
        <v>0</v>
      </c>
      <c r="Q17" s="99">
        <v>0</v>
      </c>
      <c r="R17" s="100">
        <v>1</v>
      </c>
      <c r="S17" s="101">
        <v>0</v>
      </c>
      <c r="T17" s="101">
        <f t="shared" si="0"/>
        <v>4</v>
      </c>
      <c r="U17" s="105">
        <f t="shared" si="1"/>
        <v>4</v>
      </c>
      <c r="V17" s="106">
        <f t="shared" si="2"/>
        <v>22.222222222222221</v>
      </c>
      <c r="W17" s="106">
        <f t="shared" si="3"/>
        <v>4.4444444444444446</v>
      </c>
      <c r="X17" s="104">
        <f t="shared" si="4"/>
        <v>9.9380798999990656</v>
      </c>
      <c r="AA17" s="74">
        <v>0</v>
      </c>
      <c r="AB17" s="74">
        <v>0</v>
      </c>
      <c r="AC17" s="74">
        <v>4</v>
      </c>
      <c r="AD17" s="74">
        <v>3</v>
      </c>
      <c r="AE17" s="74">
        <v>1</v>
      </c>
      <c r="AG17" s="74">
        <v>15</v>
      </c>
      <c r="AH17" s="1">
        <v>1</v>
      </c>
    </row>
    <row r="18" spans="1:34" ht="14.1" customHeight="1" x14ac:dyDescent="0.25">
      <c r="A18" s="30" t="s">
        <v>20</v>
      </c>
      <c r="B18" s="13"/>
      <c r="C18" s="14"/>
      <c r="D18" s="15"/>
      <c r="E18" s="14"/>
      <c r="F18" s="14"/>
      <c r="G18" s="14"/>
      <c r="H18" s="13"/>
      <c r="I18" s="14"/>
      <c r="J18" s="15"/>
      <c r="K18" s="14"/>
      <c r="L18" s="14"/>
      <c r="M18" s="14"/>
      <c r="N18" s="13"/>
      <c r="O18" s="14"/>
      <c r="P18" s="15"/>
      <c r="Q18" s="13"/>
      <c r="R18" s="14"/>
      <c r="S18" s="15"/>
      <c r="T18" s="70">
        <f t="shared" si="0"/>
        <v>0</v>
      </c>
      <c r="U18" s="70">
        <f t="shared" si="1"/>
        <v>0</v>
      </c>
      <c r="V18" s="71">
        <f t="shared" si="2"/>
        <v>0</v>
      </c>
      <c r="W18" s="71">
        <f t="shared" si="3"/>
        <v>0</v>
      </c>
      <c r="X18" s="55"/>
      <c r="Z18" s="77"/>
      <c r="AA18" s="78">
        <v>0</v>
      </c>
      <c r="AB18" s="78">
        <v>0</v>
      </c>
      <c r="AC18" s="78">
        <v>3</v>
      </c>
      <c r="AD18" s="78">
        <v>3</v>
      </c>
      <c r="AE18" s="78">
        <v>1</v>
      </c>
      <c r="AF18" s="78"/>
      <c r="AG18" s="78">
        <v>14</v>
      </c>
      <c r="AH18" s="1">
        <v>1</v>
      </c>
    </row>
    <row r="19" spans="1:34" ht="14.1" customHeight="1" x14ac:dyDescent="0.25">
      <c r="A19" s="19" t="s">
        <v>12</v>
      </c>
      <c r="B19" s="4">
        <v>3</v>
      </c>
      <c r="C19" s="1">
        <v>3</v>
      </c>
      <c r="D19" s="5">
        <v>2</v>
      </c>
      <c r="E19" s="1">
        <v>3</v>
      </c>
      <c r="F19" s="1">
        <v>3</v>
      </c>
      <c r="G19" s="1">
        <v>3</v>
      </c>
      <c r="H19" s="4">
        <v>1</v>
      </c>
      <c r="I19" s="1">
        <v>1</v>
      </c>
      <c r="J19" s="5">
        <v>1</v>
      </c>
      <c r="K19" s="1">
        <v>1</v>
      </c>
      <c r="L19" s="1">
        <v>2</v>
      </c>
      <c r="M19" s="1">
        <v>2</v>
      </c>
      <c r="N19" s="4">
        <v>1</v>
      </c>
      <c r="O19" s="1">
        <v>1</v>
      </c>
      <c r="P19" s="5">
        <v>0</v>
      </c>
      <c r="Q19" s="4">
        <v>1</v>
      </c>
      <c r="R19" s="1">
        <v>1</v>
      </c>
      <c r="S19" s="5">
        <v>1</v>
      </c>
      <c r="T19" s="64">
        <f t="shared" si="0"/>
        <v>17</v>
      </c>
      <c r="U19" s="64">
        <f t="shared" si="1"/>
        <v>30</v>
      </c>
      <c r="V19" s="65">
        <f t="shared" si="2"/>
        <v>94.444444444444443</v>
      </c>
      <c r="W19" s="65">
        <f t="shared" si="3"/>
        <v>33.333333333333329</v>
      </c>
      <c r="X19" s="54">
        <f t="shared" si="4"/>
        <v>56.108360768678203</v>
      </c>
      <c r="Z19" s="75" t="s">
        <v>107</v>
      </c>
      <c r="AA19" s="76">
        <v>1</v>
      </c>
      <c r="AB19" s="76">
        <v>0</v>
      </c>
      <c r="AC19" s="87" t="s">
        <v>65</v>
      </c>
      <c r="AD19" s="87" t="s">
        <v>65</v>
      </c>
      <c r="AE19" s="76">
        <v>2</v>
      </c>
      <c r="AF19" s="76"/>
      <c r="AG19" s="76">
        <v>13</v>
      </c>
      <c r="AH19" s="14">
        <v>5</v>
      </c>
    </row>
    <row r="20" spans="1:34" ht="14.1" customHeight="1" x14ac:dyDescent="0.25">
      <c r="A20" s="19" t="s">
        <v>13</v>
      </c>
      <c r="B20" s="4">
        <v>3</v>
      </c>
      <c r="C20" s="1">
        <v>2</v>
      </c>
      <c r="D20" s="5">
        <v>2</v>
      </c>
      <c r="E20" s="1">
        <v>3</v>
      </c>
      <c r="F20" s="1">
        <v>3</v>
      </c>
      <c r="G20" s="1">
        <v>3</v>
      </c>
      <c r="H20" s="4">
        <v>1</v>
      </c>
      <c r="I20" s="1">
        <v>1</v>
      </c>
      <c r="J20" s="5">
        <v>1</v>
      </c>
      <c r="K20" s="1">
        <v>1</v>
      </c>
      <c r="L20" s="1">
        <v>3</v>
      </c>
      <c r="M20" s="1">
        <v>0</v>
      </c>
      <c r="N20" s="4">
        <v>3</v>
      </c>
      <c r="O20" s="1">
        <v>3</v>
      </c>
      <c r="P20" s="5">
        <v>3</v>
      </c>
      <c r="Q20" s="4">
        <v>3</v>
      </c>
      <c r="R20" s="1">
        <v>2</v>
      </c>
      <c r="S20" s="5">
        <v>3</v>
      </c>
      <c r="T20" s="64">
        <f t="shared" si="0"/>
        <v>17</v>
      </c>
      <c r="U20" s="64">
        <f t="shared" si="1"/>
        <v>40</v>
      </c>
      <c r="V20" s="65">
        <f t="shared" si="2"/>
        <v>94.444444444444443</v>
      </c>
      <c r="W20" s="65">
        <f t="shared" si="3"/>
        <v>44.444444444444443</v>
      </c>
      <c r="X20" s="54">
        <f t="shared" si="4"/>
        <v>64.788354387170003</v>
      </c>
      <c r="AA20" s="74">
        <v>2</v>
      </c>
      <c r="AB20" s="74">
        <v>1</v>
      </c>
      <c r="AC20" s="74">
        <v>2</v>
      </c>
      <c r="AD20" s="74">
        <v>3</v>
      </c>
      <c r="AE20" s="74">
        <v>2</v>
      </c>
      <c r="AG20" s="74">
        <v>13</v>
      </c>
      <c r="AH20" s="1">
        <v>5</v>
      </c>
    </row>
    <row r="21" spans="1:34" ht="14.1" customHeight="1" x14ac:dyDescent="0.25">
      <c r="A21" s="19" t="s">
        <v>14</v>
      </c>
      <c r="B21" s="4">
        <v>3</v>
      </c>
      <c r="C21" s="1">
        <v>3</v>
      </c>
      <c r="D21" s="5">
        <v>2</v>
      </c>
      <c r="E21" s="1">
        <v>3</v>
      </c>
      <c r="F21" s="1">
        <v>3</v>
      </c>
      <c r="G21" s="1">
        <v>3</v>
      </c>
      <c r="H21" s="4">
        <v>3</v>
      </c>
      <c r="I21" s="1">
        <v>3</v>
      </c>
      <c r="J21" s="5">
        <v>3</v>
      </c>
      <c r="K21" s="1">
        <v>1</v>
      </c>
      <c r="L21" s="1">
        <v>3</v>
      </c>
      <c r="M21" s="1">
        <v>2</v>
      </c>
      <c r="N21" s="4">
        <v>3</v>
      </c>
      <c r="O21" s="1">
        <v>3</v>
      </c>
      <c r="P21" s="5">
        <v>3</v>
      </c>
      <c r="Q21" s="4">
        <v>3</v>
      </c>
      <c r="R21" s="1">
        <v>3</v>
      </c>
      <c r="S21" s="5">
        <v>3</v>
      </c>
      <c r="T21" s="64">
        <f t="shared" si="0"/>
        <v>18</v>
      </c>
      <c r="U21" s="64">
        <f t="shared" si="1"/>
        <v>50</v>
      </c>
      <c r="V21" s="65">
        <f t="shared" si="2"/>
        <v>100</v>
      </c>
      <c r="W21" s="65">
        <f t="shared" si="3"/>
        <v>55.555555555555557</v>
      </c>
      <c r="X21" s="54">
        <f t="shared" si="4"/>
        <v>74.535599249992984</v>
      </c>
      <c r="Z21" s="77"/>
      <c r="AA21" s="78">
        <v>1</v>
      </c>
      <c r="AB21" s="78">
        <v>1</v>
      </c>
      <c r="AC21" s="78">
        <v>2</v>
      </c>
      <c r="AD21" s="78">
        <v>4</v>
      </c>
      <c r="AE21" s="78">
        <v>2</v>
      </c>
      <c r="AF21" s="78"/>
      <c r="AG21" s="78">
        <v>13</v>
      </c>
      <c r="AH21" s="11">
        <v>4</v>
      </c>
    </row>
    <row r="22" spans="1:34" ht="14.1" customHeight="1" x14ac:dyDescent="0.25">
      <c r="A22" s="95" t="s">
        <v>15</v>
      </c>
      <c r="B22" s="99">
        <v>2</v>
      </c>
      <c r="C22" s="100">
        <v>2</v>
      </c>
      <c r="D22" s="101">
        <v>2</v>
      </c>
      <c r="E22" s="100">
        <v>1</v>
      </c>
      <c r="F22" s="100">
        <v>2</v>
      </c>
      <c r="G22" s="100">
        <v>2</v>
      </c>
      <c r="H22" s="99">
        <v>1</v>
      </c>
      <c r="I22" s="100">
        <v>1</v>
      </c>
      <c r="J22" s="101">
        <v>1</v>
      </c>
      <c r="K22" s="100">
        <v>0</v>
      </c>
      <c r="L22" s="100">
        <v>1</v>
      </c>
      <c r="M22" s="100">
        <v>0</v>
      </c>
      <c r="N22" s="99">
        <v>0</v>
      </c>
      <c r="O22" s="100">
        <v>0</v>
      </c>
      <c r="P22" s="101">
        <v>0</v>
      </c>
      <c r="Q22" s="99">
        <v>1</v>
      </c>
      <c r="R22" s="100">
        <v>1</v>
      </c>
      <c r="S22" s="101">
        <v>1</v>
      </c>
      <c r="T22" s="105">
        <f t="shared" si="0"/>
        <v>13</v>
      </c>
      <c r="U22" s="105">
        <f t="shared" si="1"/>
        <v>18</v>
      </c>
      <c r="V22" s="106">
        <f t="shared" si="2"/>
        <v>72.222222222222214</v>
      </c>
      <c r="W22" s="106">
        <f t="shared" si="3"/>
        <v>20</v>
      </c>
      <c r="X22" s="104">
        <f t="shared" si="4"/>
        <v>38.005847503304594</v>
      </c>
      <c r="Z22" s="80" t="s">
        <v>55</v>
      </c>
      <c r="AA22" s="91">
        <f t="shared" ref="AA22:AE22" si="5">AVERAGE(AA4:AA21)</f>
        <v>0.88888888888888884</v>
      </c>
      <c r="AB22" s="91">
        <f t="shared" si="5"/>
        <v>0.44444444444444442</v>
      </c>
      <c r="AC22" s="91">
        <f t="shared" si="5"/>
        <v>3.1538461538461537</v>
      </c>
      <c r="AD22" s="91">
        <f t="shared" si="5"/>
        <v>3.0769230769230771</v>
      </c>
      <c r="AE22" s="91">
        <f t="shared" si="5"/>
        <v>1.6</v>
      </c>
      <c r="AF22" s="82"/>
      <c r="AG22" s="91">
        <f t="shared" ref="AG22" si="6">AVERAGE(AG4:AG21)</f>
        <v>13.333333333333334</v>
      </c>
      <c r="AH22" s="91">
        <f>AVERAGE(AH4:AH21)</f>
        <v>2.2222222222222223</v>
      </c>
    </row>
    <row r="23" spans="1:34" ht="14.1" customHeight="1" x14ac:dyDescent="0.25">
      <c r="A23" s="19" t="s">
        <v>16</v>
      </c>
      <c r="B23" s="4">
        <v>1</v>
      </c>
      <c r="C23" s="1">
        <v>1</v>
      </c>
      <c r="D23" s="5">
        <v>0</v>
      </c>
      <c r="E23" s="1">
        <v>0</v>
      </c>
      <c r="F23" s="1">
        <v>0</v>
      </c>
      <c r="G23" s="1">
        <v>0</v>
      </c>
      <c r="H23" s="4">
        <v>0</v>
      </c>
      <c r="I23" s="1">
        <v>0</v>
      </c>
      <c r="J23" s="5">
        <v>0</v>
      </c>
      <c r="K23" s="1">
        <v>0</v>
      </c>
      <c r="L23" s="1">
        <v>0</v>
      </c>
      <c r="M23" s="1">
        <v>0</v>
      </c>
      <c r="N23" s="4">
        <v>0</v>
      </c>
      <c r="O23" s="1">
        <v>0</v>
      </c>
      <c r="P23" s="5">
        <v>0</v>
      </c>
      <c r="Q23" s="4">
        <v>0</v>
      </c>
      <c r="R23" s="1">
        <v>0</v>
      </c>
      <c r="S23" s="5">
        <v>0</v>
      </c>
      <c r="T23" s="64">
        <f t="shared" si="0"/>
        <v>2</v>
      </c>
      <c r="U23" s="64">
        <f t="shared" si="1"/>
        <v>2</v>
      </c>
      <c r="V23" s="65">
        <f t="shared" si="2"/>
        <v>11.111111111111111</v>
      </c>
      <c r="W23" s="65">
        <f t="shared" si="3"/>
        <v>2.2222222222222223</v>
      </c>
      <c r="X23" s="54">
        <f t="shared" si="4"/>
        <v>4.9690399499995328</v>
      </c>
      <c r="Z23" s="88" t="s">
        <v>56</v>
      </c>
      <c r="AA23" s="89">
        <f t="shared" ref="AA23:AD23" si="7">MEDIAN(AA4:AA21)</f>
        <v>1</v>
      </c>
      <c r="AB23" s="89">
        <f t="shared" si="7"/>
        <v>0</v>
      </c>
      <c r="AC23" s="89">
        <f t="shared" si="7"/>
        <v>3</v>
      </c>
      <c r="AD23" s="89">
        <f t="shared" si="7"/>
        <v>3</v>
      </c>
      <c r="AE23" s="89">
        <f>MEDIAN(AE4:AE21)</f>
        <v>2</v>
      </c>
      <c r="AF23" s="82"/>
      <c r="AG23" s="91">
        <f t="shared" ref="AG23" si="8">MEDIAN(AG4:AG21)</f>
        <v>13</v>
      </c>
      <c r="AH23" s="89">
        <f>MEDIAN(AH4:AH21)</f>
        <v>1.5</v>
      </c>
    </row>
    <row r="24" spans="1:34" ht="14.1" customHeight="1" x14ac:dyDescent="0.25">
      <c r="A24" s="19" t="s">
        <v>18</v>
      </c>
      <c r="B24" s="4">
        <v>3</v>
      </c>
      <c r="C24" s="1">
        <v>3</v>
      </c>
      <c r="D24" s="5">
        <v>2</v>
      </c>
      <c r="E24" s="1">
        <v>3</v>
      </c>
      <c r="F24" s="1">
        <v>3</v>
      </c>
      <c r="G24" s="1">
        <v>3</v>
      </c>
      <c r="H24" s="4">
        <v>1</v>
      </c>
      <c r="I24" s="1">
        <v>0</v>
      </c>
      <c r="J24" s="5">
        <v>0</v>
      </c>
      <c r="K24" s="1">
        <v>1</v>
      </c>
      <c r="L24" s="1">
        <v>3</v>
      </c>
      <c r="M24" s="1">
        <v>3</v>
      </c>
      <c r="N24" s="4">
        <v>3</v>
      </c>
      <c r="O24" s="1">
        <v>3</v>
      </c>
      <c r="P24" s="5">
        <v>3</v>
      </c>
      <c r="Q24" s="4">
        <v>3</v>
      </c>
      <c r="R24" s="1">
        <v>3</v>
      </c>
      <c r="S24" s="5">
        <v>3</v>
      </c>
      <c r="T24" s="64">
        <f t="shared" si="0"/>
        <v>16</v>
      </c>
      <c r="U24" s="64">
        <f t="shared" si="1"/>
        <v>43</v>
      </c>
      <c r="V24" s="65">
        <f t="shared" si="2"/>
        <v>88.888888888888886</v>
      </c>
      <c r="W24" s="65">
        <f t="shared" si="3"/>
        <v>47.777777777777779</v>
      </c>
      <c r="X24" s="54">
        <f t="shared" si="4"/>
        <v>65.168347993845245</v>
      </c>
      <c r="AA24" s="90" t="s">
        <v>61</v>
      </c>
      <c r="AB24" s="90" t="s">
        <v>62</v>
      </c>
      <c r="AH24" s="94">
        <f>SUM(AH4:AH21)</f>
        <v>40</v>
      </c>
    </row>
    <row r="25" spans="1:34" ht="14.1" customHeight="1" x14ac:dyDescent="0.25">
      <c r="A25" s="19" t="s">
        <v>17</v>
      </c>
      <c r="B25" s="4">
        <v>3</v>
      </c>
      <c r="C25" s="1">
        <v>3</v>
      </c>
      <c r="D25" s="5">
        <v>2</v>
      </c>
      <c r="E25" s="1">
        <v>3</v>
      </c>
      <c r="F25" s="1">
        <v>3</v>
      </c>
      <c r="G25" s="1">
        <v>3</v>
      </c>
      <c r="H25" s="4">
        <v>2</v>
      </c>
      <c r="I25" s="1">
        <v>0</v>
      </c>
      <c r="J25" s="5">
        <v>0</v>
      </c>
      <c r="K25" s="1">
        <v>1</v>
      </c>
      <c r="L25" s="1">
        <v>3</v>
      </c>
      <c r="M25" s="1">
        <v>3</v>
      </c>
      <c r="N25" s="4">
        <v>3</v>
      </c>
      <c r="O25" s="1">
        <v>3</v>
      </c>
      <c r="P25" s="5">
        <v>3</v>
      </c>
      <c r="Q25" s="4">
        <v>3</v>
      </c>
      <c r="R25" s="1">
        <v>3</v>
      </c>
      <c r="S25" s="5">
        <v>3</v>
      </c>
      <c r="T25" s="64">
        <f t="shared" si="0"/>
        <v>16</v>
      </c>
      <c r="U25" s="64">
        <f t="shared" si="1"/>
        <v>44</v>
      </c>
      <c r="V25" s="65">
        <f t="shared" si="2"/>
        <v>88.888888888888886</v>
      </c>
      <c r="W25" s="65">
        <f t="shared" si="3"/>
        <v>48.888888888888886</v>
      </c>
      <c r="X25" s="54">
        <f t="shared" si="4"/>
        <v>65.921764329739219</v>
      </c>
    </row>
    <row r="26" spans="1:34" ht="14.1" customHeight="1" x14ac:dyDescent="0.25">
      <c r="A26" s="25" t="s">
        <v>19</v>
      </c>
      <c r="B26" s="10">
        <v>3</v>
      </c>
      <c r="C26" s="11">
        <v>3</v>
      </c>
      <c r="D26" s="12">
        <v>0</v>
      </c>
      <c r="E26" s="11">
        <v>3</v>
      </c>
      <c r="F26" s="11">
        <v>3</v>
      </c>
      <c r="G26" s="11">
        <v>3</v>
      </c>
      <c r="H26" s="10">
        <v>3</v>
      </c>
      <c r="I26" s="11">
        <v>0</v>
      </c>
      <c r="J26" s="12">
        <v>0</v>
      </c>
      <c r="K26" s="11">
        <v>1</v>
      </c>
      <c r="L26" s="11">
        <v>2</v>
      </c>
      <c r="M26" s="11">
        <v>3</v>
      </c>
      <c r="N26" s="10">
        <v>3</v>
      </c>
      <c r="O26" s="11">
        <v>3</v>
      </c>
      <c r="P26" s="12">
        <v>3</v>
      </c>
      <c r="Q26" s="10">
        <v>3</v>
      </c>
      <c r="R26" s="11">
        <v>2</v>
      </c>
      <c r="S26" s="12">
        <v>3</v>
      </c>
      <c r="T26" s="66">
        <f t="shared" si="0"/>
        <v>15</v>
      </c>
      <c r="U26" s="66">
        <f t="shared" si="1"/>
        <v>41</v>
      </c>
      <c r="V26" s="67">
        <f t="shared" si="2"/>
        <v>83.333333333333343</v>
      </c>
      <c r="W26" s="67">
        <f t="shared" si="3"/>
        <v>45.555555555555557</v>
      </c>
      <c r="X26" s="56">
        <f t="shared" si="4"/>
        <v>61.614091702274543</v>
      </c>
    </row>
    <row r="27" spans="1:34" x14ac:dyDescent="0.25">
      <c r="AG27" s="89" t="s">
        <v>101</v>
      </c>
      <c r="AH27" s="110">
        <f>AH24/(18*7)*100</f>
        <v>31.746031746031743</v>
      </c>
    </row>
    <row r="28" spans="1:34" x14ac:dyDescent="0.25">
      <c r="Z28" s="81" t="s">
        <v>66</v>
      </c>
      <c r="AC28" s="81" t="s">
        <v>74</v>
      </c>
    </row>
    <row r="29" spans="1:34" x14ac:dyDescent="0.25">
      <c r="Z29" s="73" t="s">
        <v>68</v>
      </c>
      <c r="AC29" s="73" t="s">
        <v>75</v>
      </c>
    </row>
    <row r="30" spans="1:34" x14ac:dyDescent="0.25">
      <c r="Z30" s="73" t="s">
        <v>69</v>
      </c>
      <c r="AC30" s="73" t="s">
        <v>76</v>
      </c>
    </row>
    <row r="31" spans="1:34" x14ac:dyDescent="0.25">
      <c r="Z31" s="73" t="s">
        <v>70</v>
      </c>
      <c r="AC31" s="73" t="s">
        <v>77</v>
      </c>
    </row>
    <row r="33" spans="26:26" x14ac:dyDescent="0.25">
      <c r="Z33" s="81" t="s">
        <v>67</v>
      </c>
    </row>
    <row r="34" spans="26:26" x14ac:dyDescent="0.25">
      <c r="Z34" s="73" t="s">
        <v>71</v>
      </c>
    </row>
    <row r="35" spans="26:26" x14ac:dyDescent="0.25">
      <c r="Z35" s="73" t="s">
        <v>72</v>
      </c>
    </row>
    <row r="36" spans="26:26" x14ac:dyDescent="0.25">
      <c r="Z36" s="73" t="s">
        <v>73</v>
      </c>
    </row>
    <row r="38" spans="26:26" x14ac:dyDescent="0.25">
      <c r="Z38" s="73" t="s">
        <v>99</v>
      </c>
    </row>
  </sheetData>
  <mergeCells count="9">
    <mergeCell ref="V2:X2"/>
    <mergeCell ref="B1:D1"/>
    <mergeCell ref="B5:D5"/>
    <mergeCell ref="E5:G5"/>
    <mergeCell ref="H5:J5"/>
    <mergeCell ref="K5:M5"/>
    <mergeCell ref="N5:P5"/>
    <mergeCell ref="Q5:S5"/>
    <mergeCell ref="B3:S3"/>
  </mergeCells>
  <pageMargins left="0.36" right="0.28999999999999998" top="0.17" bottom="0.16" header="0.17" footer="0.16"/>
  <pageSetup paperSize="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topLeftCell="A3" workbookViewId="0">
      <selection activeCell="J13" sqref="J13"/>
    </sheetView>
  </sheetViews>
  <sheetFormatPr defaultRowHeight="15" x14ac:dyDescent="0.25"/>
  <cols>
    <col min="1" max="1" width="17.5703125" customWidth="1"/>
    <col min="2" max="2" width="12.140625" style="3" customWidth="1"/>
  </cols>
  <sheetData>
    <row r="1" spans="1:8" ht="18.75" x14ac:dyDescent="0.3">
      <c r="A1" s="9"/>
    </row>
    <row r="2" spans="1:8" ht="15.75" x14ac:dyDescent="0.25">
      <c r="A2" s="16"/>
      <c r="B2" s="113"/>
      <c r="C2" s="114"/>
      <c r="D2" s="114"/>
      <c r="E2" s="114"/>
      <c r="F2" s="114"/>
      <c r="G2" s="114"/>
      <c r="H2" s="114"/>
    </row>
    <row r="3" spans="1:8" s="33" customFormat="1" ht="18.75" x14ac:dyDescent="0.3">
      <c r="B3" s="111" t="s">
        <v>34</v>
      </c>
      <c r="C3" s="112" t="s">
        <v>35</v>
      </c>
      <c r="D3" s="111" t="s">
        <v>36</v>
      </c>
      <c r="E3" s="111" t="s">
        <v>37</v>
      </c>
      <c r="F3" s="111" t="s">
        <v>38</v>
      </c>
      <c r="G3" s="111" t="s">
        <v>39</v>
      </c>
      <c r="H3" s="111" t="s">
        <v>40</v>
      </c>
    </row>
    <row r="4" spans="1:8" x14ac:dyDescent="0.25">
      <c r="A4" s="35" t="s">
        <v>7</v>
      </c>
      <c r="B4" s="34">
        <v>45.677343980209919</v>
      </c>
      <c r="C4" s="34">
        <v>28.867513459481287</v>
      </c>
      <c r="D4" s="34">
        <v>42.163702135578383</v>
      </c>
      <c r="E4" s="34">
        <v>47.401620017114539</v>
      </c>
      <c r="F4" s="34">
        <v>54.433105395181734</v>
      </c>
      <c r="G4" s="34">
        <v>28.109134757052264</v>
      </c>
      <c r="H4" s="34">
        <v>56.927504255331108</v>
      </c>
    </row>
    <row r="5" spans="1:8" x14ac:dyDescent="0.25">
      <c r="A5" s="35" t="s">
        <v>8</v>
      </c>
      <c r="B5" s="34">
        <v>37.515428924742508</v>
      </c>
      <c r="C5" s="34">
        <v>16.101529717988264</v>
      </c>
      <c r="D5" s="34">
        <v>33.975299669823677</v>
      </c>
      <c r="E5" s="34">
        <v>35.4860431614918</v>
      </c>
      <c r="F5" s="34">
        <v>39.440531887330764</v>
      </c>
      <c r="G5" s="34">
        <v>11.111111111111111</v>
      </c>
      <c r="H5" s="34">
        <v>39.440531887330764</v>
      </c>
    </row>
    <row r="6" spans="1:8" x14ac:dyDescent="0.25">
      <c r="A6" s="35" t="s">
        <v>9</v>
      </c>
      <c r="B6" s="34">
        <v>20.184335693983275</v>
      </c>
      <c r="C6" s="34">
        <v>18.42569327975222</v>
      </c>
      <c r="D6" s="34">
        <v>15.713484026367725</v>
      </c>
      <c r="E6" s="34">
        <v>17.568209223157663</v>
      </c>
      <c r="F6" s="34">
        <v>18.42569327975222</v>
      </c>
      <c r="G6" s="34">
        <v>12.171612389003689</v>
      </c>
      <c r="H6" s="34">
        <v>37.76143437325873</v>
      </c>
    </row>
    <row r="7" spans="1:8" x14ac:dyDescent="0.25">
      <c r="A7" s="20" t="s">
        <v>42</v>
      </c>
      <c r="B7" s="34">
        <v>16.666666666666668</v>
      </c>
      <c r="C7" s="34">
        <v>23.570226039551578</v>
      </c>
      <c r="D7" s="34">
        <v>25.33723166886973</v>
      </c>
      <c r="E7" s="34">
        <v>15.713484026367725</v>
      </c>
      <c r="F7" s="34">
        <v>27.216552697590863</v>
      </c>
      <c r="G7" s="34">
        <v>34.426518632954817</v>
      </c>
      <c r="H7" s="34">
        <v>18.42569327975222</v>
      </c>
    </row>
    <row r="8" spans="1:8" x14ac:dyDescent="0.25">
      <c r="A8" s="35" t="s">
        <v>3</v>
      </c>
      <c r="B8" s="34">
        <v>12.909944487358056</v>
      </c>
      <c r="C8" s="34">
        <v>7.0272836892630659</v>
      </c>
      <c r="D8" s="34">
        <v>12.909944487358056</v>
      </c>
      <c r="E8" s="34">
        <v>12.909944487358056</v>
      </c>
      <c r="F8" s="34">
        <v>15.713484026367722</v>
      </c>
      <c r="G8" s="34">
        <v>10.540925533894596</v>
      </c>
      <c r="H8" s="34">
        <v>16.666666666666668</v>
      </c>
    </row>
    <row r="9" spans="1:8" x14ac:dyDescent="0.25">
      <c r="A9" s="35" t="s">
        <v>10</v>
      </c>
      <c r="B9" s="34">
        <v>12.171612389003689</v>
      </c>
      <c r="C9" s="34">
        <v>10.540925533894596</v>
      </c>
      <c r="D9" s="34">
        <v>12.171612389003689</v>
      </c>
      <c r="E9" s="34">
        <v>12.171612389003689</v>
      </c>
      <c r="F9" s="34">
        <v>12.171612389003689</v>
      </c>
      <c r="G9" s="34">
        <v>13.146843962443592</v>
      </c>
      <c r="H9" s="34">
        <v>16.666666666666668</v>
      </c>
    </row>
    <row r="10" spans="1:8" x14ac:dyDescent="0.25">
      <c r="A10" s="35" t="s">
        <v>41</v>
      </c>
      <c r="B10" s="34">
        <v>21.801574300387315</v>
      </c>
      <c r="C10" s="34">
        <v>22.771001702132445</v>
      </c>
      <c r="D10" s="34">
        <v>14.698618394803281</v>
      </c>
      <c r="E10" s="34">
        <v>15.713484026367725</v>
      </c>
      <c r="F10" s="34">
        <v>19.245008972987524</v>
      </c>
      <c r="G10" s="34">
        <v>20.184335693983275</v>
      </c>
      <c r="H10" s="34">
        <v>0</v>
      </c>
    </row>
    <row r="11" spans="1:8" x14ac:dyDescent="0.25">
      <c r="A11" s="35" t="s">
        <v>11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</row>
    <row r="12" spans="1:8" x14ac:dyDescent="0.25">
      <c r="A12" s="35" t="s">
        <v>22</v>
      </c>
      <c r="B12" s="34">
        <v>17.568209223157663</v>
      </c>
      <c r="C12" s="34">
        <v>10.540925533894596</v>
      </c>
      <c r="D12" s="34">
        <v>15.713484026367725</v>
      </c>
      <c r="E12" s="34">
        <v>7.8567420131838608</v>
      </c>
      <c r="F12" s="34">
        <v>4.9690399499995328</v>
      </c>
      <c r="G12" s="34">
        <v>11.111111111111111</v>
      </c>
      <c r="H12" s="34">
        <v>6.0858061945018456</v>
      </c>
    </row>
    <row r="13" spans="1:8" x14ac:dyDescent="0.25">
      <c r="A13" s="19" t="s">
        <v>4</v>
      </c>
      <c r="B13" s="32">
        <v>0</v>
      </c>
      <c r="C13" s="32">
        <v>3.513641844631533</v>
      </c>
      <c r="D13" s="32">
        <v>0</v>
      </c>
      <c r="E13" s="32">
        <v>0</v>
      </c>
      <c r="F13" s="32">
        <v>0</v>
      </c>
      <c r="G13" s="32">
        <v>3.513641844631533</v>
      </c>
      <c r="H13" s="32">
        <v>0</v>
      </c>
    </row>
    <row r="14" spans="1:8" x14ac:dyDescent="0.25">
      <c r="A14" s="97" t="s">
        <v>52</v>
      </c>
      <c r="B14" s="98">
        <v>21.081851067789191</v>
      </c>
      <c r="C14" s="98">
        <v>47.140452079103156</v>
      </c>
      <c r="D14" s="98">
        <v>21.942686286812773</v>
      </c>
      <c r="E14" s="98">
        <v>15.713484026367725</v>
      </c>
      <c r="F14" s="98">
        <v>18.257418583505537</v>
      </c>
      <c r="G14" s="98">
        <v>48.686449556014757</v>
      </c>
      <c r="H14" s="96">
        <v>9.9380798999990656</v>
      </c>
    </row>
    <row r="15" spans="1:8" x14ac:dyDescent="0.25">
      <c r="A15" s="19"/>
      <c r="B15" s="32"/>
      <c r="C15" s="32"/>
      <c r="D15" s="32"/>
      <c r="E15" s="32"/>
      <c r="F15" s="32"/>
      <c r="G15" s="32"/>
      <c r="H15" s="32"/>
    </row>
    <row r="16" spans="1:8" x14ac:dyDescent="0.25">
      <c r="A16" s="19" t="s">
        <v>12</v>
      </c>
      <c r="B16" s="32">
        <v>56.108360768678203</v>
      </c>
      <c r="C16" s="32">
        <v>55.165295943584034</v>
      </c>
      <c r="D16" s="32">
        <v>55.165295943584034</v>
      </c>
      <c r="E16" s="32">
        <v>54.205826300668747</v>
      </c>
      <c r="F16" s="32">
        <v>56.108360768678203</v>
      </c>
      <c r="G16" s="32">
        <v>55.165295943584034</v>
      </c>
      <c r="H16" s="32">
        <v>56.108360768678203</v>
      </c>
    </row>
    <row r="17" spans="1:10" x14ac:dyDescent="0.25">
      <c r="A17" s="19" t="s">
        <v>13</v>
      </c>
      <c r="B17" s="32">
        <v>64.788354387170003</v>
      </c>
      <c r="C17" s="32">
        <v>67.173995556408173</v>
      </c>
      <c r="D17" s="32">
        <v>64.788354387170003</v>
      </c>
      <c r="E17" s="32">
        <v>63.973374091043475</v>
      </c>
      <c r="F17" s="32">
        <v>63.973374091043475</v>
      </c>
      <c r="G17" s="32">
        <v>63.634760281228232</v>
      </c>
      <c r="H17" s="32">
        <v>64.788354387170003</v>
      </c>
    </row>
    <row r="18" spans="1:10" x14ac:dyDescent="0.25">
      <c r="A18" s="19" t="s">
        <v>14</v>
      </c>
      <c r="B18" s="32">
        <v>70.228902635824369</v>
      </c>
      <c r="C18" s="32">
        <v>69.477769781615478</v>
      </c>
      <c r="D18" s="32">
        <v>68.718427093627682</v>
      </c>
      <c r="E18" s="32">
        <v>70.228902635824369</v>
      </c>
      <c r="F18" s="32">
        <v>70.972086322983614</v>
      </c>
      <c r="G18" s="32">
        <v>68.718427093627682</v>
      </c>
      <c r="H18" s="32">
        <v>74.535599249992984</v>
      </c>
    </row>
    <row r="19" spans="1:10" x14ac:dyDescent="0.25">
      <c r="A19" s="95" t="s">
        <v>15</v>
      </c>
      <c r="B19" s="96">
        <v>46.54746681256313</v>
      </c>
      <c r="C19" s="96">
        <v>58.794473579213125</v>
      </c>
      <c r="D19" s="96">
        <v>46.54746681256313</v>
      </c>
      <c r="E19" s="96">
        <v>38.650060290946861</v>
      </c>
      <c r="F19" s="96">
        <v>47.401620017114539</v>
      </c>
      <c r="G19" s="96">
        <v>59.317101400173954</v>
      </c>
      <c r="H19" s="96">
        <v>38.005847503304594</v>
      </c>
    </row>
    <row r="20" spans="1:10" x14ac:dyDescent="0.25">
      <c r="A20" s="19" t="s">
        <v>16</v>
      </c>
      <c r="B20" s="32">
        <v>4.9690399499995328</v>
      </c>
      <c r="C20" s="32">
        <v>11.111111111111111</v>
      </c>
      <c r="D20" s="32">
        <v>9.9380798999990656</v>
      </c>
      <c r="E20" s="32">
        <v>6.0858061945018456</v>
      </c>
      <c r="F20" s="32">
        <v>4.9690399499995328</v>
      </c>
      <c r="G20" s="32">
        <v>9.6225044864937619</v>
      </c>
      <c r="H20" s="32">
        <v>4.9690399499995328</v>
      </c>
    </row>
    <row r="21" spans="1:10" x14ac:dyDescent="0.25">
      <c r="A21" s="19" t="s">
        <v>18</v>
      </c>
      <c r="B21" s="32">
        <v>61.614091702274543</v>
      </c>
      <c r="C21" s="32">
        <v>60.858061945018463</v>
      </c>
      <c r="D21" s="32">
        <v>58.054891011613918</v>
      </c>
      <c r="E21" s="32">
        <v>61.614091702274543</v>
      </c>
      <c r="F21" s="32">
        <v>60.246407607670925</v>
      </c>
      <c r="G21" s="32">
        <v>62.36095644623235</v>
      </c>
      <c r="H21" s="32">
        <v>65.168347993845245</v>
      </c>
    </row>
    <row r="22" spans="1:10" x14ac:dyDescent="0.25">
      <c r="A22" s="19" t="s">
        <v>17</v>
      </c>
      <c r="B22" s="32">
        <v>61.614091702274543</v>
      </c>
      <c r="C22" s="32">
        <v>60.092521257733154</v>
      </c>
      <c r="D22" s="32">
        <v>60.858061945018463</v>
      </c>
      <c r="E22" s="32">
        <v>60.858061945018463</v>
      </c>
      <c r="F22" s="32">
        <v>63.098981620003045</v>
      </c>
      <c r="G22" s="32">
        <v>58.531409738070771</v>
      </c>
      <c r="H22" s="32">
        <v>65.921764329739219</v>
      </c>
    </row>
    <row r="23" spans="1:10" x14ac:dyDescent="0.25">
      <c r="A23" s="25" t="s">
        <v>19</v>
      </c>
      <c r="B23" s="32">
        <v>56.546713999997657</v>
      </c>
      <c r="C23" s="32">
        <v>63.82847385042254</v>
      </c>
      <c r="D23" s="32">
        <v>63.098981620003045</v>
      </c>
      <c r="E23" s="32">
        <v>61.614091702274543</v>
      </c>
      <c r="F23" s="32">
        <v>63.82847385042254</v>
      </c>
      <c r="G23" s="32">
        <v>60.858061945018463</v>
      </c>
      <c r="H23" s="32">
        <v>61.614091702274543</v>
      </c>
      <c r="I23" s="31"/>
      <c r="J23" s="31"/>
    </row>
  </sheetData>
  <pageMargins left="0.18" right="0.1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Vinho A</vt:lpstr>
      <vt:lpstr>Vinho B</vt:lpstr>
      <vt:lpstr>Vinho C</vt:lpstr>
      <vt:lpstr>Vinho D</vt:lpstr>
      <vt:lpstr>Vinho E</vt:lpstr>
      <vt:lpstr>Vinho F</vt:lpstr>
      <vt:lpstr>vinho G</vt:lpstr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SandraZe</dc:creator>
  <cp:lastModifiedBy>Asus</cp:lastModifiedBy>
  <cp:lastPrinted>2010-04-12T14:24:54Z</cp:lastPrinted>
  <dcterms:created xsi:type="dcterms:W3CDTF">2009-09-11T14:44:09Z</dcterms:created>
  <dcterms:modified xsi:type="dcterms:W3CDTF">2023-05-11T20:47:29Z</dcterms:modified>
</cp:coreProperties>
</file>