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SENVOLVIMENTO\Desktop\logic\SOP\Excel\"/>
    </mc:Choice>
  </mc:AlternateContent>
  <bookViews>
    <workbookView xWindow="0" yWindow="0" windowWidth="28800" windowHeight="12435" activeTab="2"/>
  </bookViews>
  <sheets>
    <sheet name="Estatísticas" sheetId="1" r:id="rId1"/>
    <sheet name="Vendas" sheetId="2" r:id="rId2"/>
    <sheet name="Entregas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6" i="2" l="1"/>
  <c r="C7" i="2"/>
  <c r="C8" i="2"/>
  <c r="C9" i="2"/>
  <c r="C10" i="2"/>
  <c r="C11" i="2"/>
  <c r="C5" i="2"/>
  <c r="E11" i="3" l="1"/>
  <c r="H11" i="3"/>
  <c r="D11" i="3"/>
  <c r="G11" i="3"/>
  <c r="F11" i="3"/>
  <c r="I9" i="3"/>
  <c r="I8" i="3"/>
  <c r="I10" i="3"/>
  <c r="I7" i="3"/>
  <c r="I6" i="3"/>
  <c r="I5" i="3"/>
  <c r="I4" i="3"/>
  <c r="C11" i="3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  <c r="E36" i="1" l="1"/>
  <c r="E34" i="1"/>
  <c r="F36" i="1"/>
  <c r="D36" i="1"/>
  <c r="F34" i="1"/>
  <c r="D34" i="1"/>
  <c r="F37" i="1" l="1"/>
  <c r="E37" i="1"/>
  <c r="D37" i="1"/>
</calcChain>
</file>

<file path=xl/comments1.xml><?xml version="1.0" encoding="utf-8"?>
<comments xmlns="http://schemas.openxmlformats.org/spreadsheetml/2006/main">
  <authors>
    <author>Aluno</author>
  </authors>
  <commentList>
    <comment ref="A3" authorId="0" shapeId="0">
      <text>
        <r>
          <rPr>
            <b/>
            <sz val="9"/>
            <color indexed="81"/>
            <rFont val="Segoe UI"/>
            <family val="2"/>
          </rPr>
          <t>Exercício:</t>
        </r>
        <r>
          <rPr>
            <sz val="9"/>
            <color indexed="81"/>
            <rFont val="Segoe UI"/>
            <family val="2"/>
          </rPr>
          <t xml:space="preserve">
Crie um gráfico de linhas que mostre estes dados</t>
        </r>
      </text>
    </comment>
  </commentList>
</comments>
</file>

<file path=xl/comments2.xml><?xml version="1.0" encoding="utf-8"?>
<comments xmlns="http://schemas.openxmlformats.org/spreadsheetml/2006/main">
  <authors>
    <author>Aluno</author>
  </authors>
  <commentList>
    <comment ref="B3" authorId="0" shapeId="0">
      <text>
        <r>
          <rPr>
            <b/>
            <sz val="9"/>
            <color indexed="81"/>
            <rFont val="Segoe UI"/>
            <family val="2"/>
          </rPr>
          <t>Missão:</t>
        </r>
        <r>
          <rPr>
            <sz val="9"/>
            <color indexed="81"/>
            <rFont val="Segoe UI"/>
            <family val="2"/>
          </rPr>
          <t xml:space="preserve">
Criar um Gráfico que Compare as vendas
tipo: Colunas ou Barras</t>
        </r>
      </text>
    </comment>
  </commentList>
</comments>
</file>

<file path=xl/comments3.xml><?xml version="1.0" encoding="utf-8"?>
<comments xmlns="http://schemas.openxmlformats.org/spreadsheetml/2006/main">
  <authors>
    <author>Aluno</author>
  </authors>
  <commentList>
    <comment ref="B2" authorId="0" shapeId="0">
      <text>
        <r>
          <rPr>
            <b/>
            <sz val="9"/>
            <color indexed="81"/>
            <rFont val="Segoe UI"/>
            <family val="2"/>
          </rPr>
          <t>Missões:
1</t>
        </r>
        <r>
          <rPr>
            <sz val="9"/>
            <color indexed="81"/>
            <rFont val="Segoe UI"/>
            <family val="2"/>
          </rPr>
          <t xml:space="preserve"> - Crie um gráfico que compare os motoboys
2 - Outro gráfico que compare os dias da semana
3 - Calcule os totais por dia e por motoboy e crie dosi gráficos de pizza que compare estes totais</t>
        </r>
      </text>
    </comment>
  </commentList>
</comments>
</file>

<file path=xl/sharedStrings.xml><?xml version="1.0" encoding="utf-8"?>
<sst xmlns="http://schemas.openxmlformats.org/spreadsheetml/2006/main" count="38" uniqueCount="37">
  <si>
    <t>Ano</t>
  </si>
  <si>
    <t>Acidentes</t>
  </si>
  <si>
    <t>Media</t>
  </si>
  <si>
    <t>Mediana</t>
  </si>
  <si>
    <t>Moda</t>
  </si>
  <si>
    <t>Maximo</t>
  </si>
  <si>
    <t>Mínimo</t>
  </si>
  <si>
    <t>Desvio Padrão</t>
  </si>
  <si>
    <t>Estatísticas</t>
  </si>
  <si>
    <t>Dados</t>
  </si>
  <si>
    <t>Tema: Feriado de natal, rodovia Pres. Dutra</t>
  </si>
  <si>
    <t>Vendas</t>
  </si>
  <si>
    <t>Filiais</t>
  </si>
  <si>
    <t>Jaguariúna</t>
  </si>
  <si>
    <t>Pedreira</t>
  </si>
  <si>
    <t>Campinas</t>
  </si>
  <si>
    <t>Amparo</t>
  </si>
  <si>
    <t>Serra Negra</t>
  </si>
  <si>
    <t>Americana</t>
  </si>
  <si>
    <t>Santa Bárbara D' Oeste</t>
  </si>
  <si>
    <t>Vendas por Cidade</t>
  </si>
  <si>
    <t>Seg</t>
  </si>
  <si>
    <t>Ter</t>
  </si>
  <si>
    <t>Qua</t>
  </si>
  <si>
    <t>Qui</t>
  </si>
  <si>
    <t>Sex</t>
  </si>
  <si>
    <t>Sáb</t>
  </si>
  <si>
    <t>Motoboy</t>
  </si>
  <si>
    <t>Jair</t>
  </si>
  <si>
    <t>Suzana</t>
  </si>
  <si>
    <t>Mariana</t>
  </si>
  <si>
    <t>Marcos</t>
  </si>
  <si>
    <t>Paulão</t>
  </si>
  <si>
    <t>Miguel</t>
  </si>
  <si>
    <t>Osvaldo</t>
  </si>
  <si>
    <t>Entregas da Semana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</si>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</sst>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Estatísticas!$B$4</c:f>
              <c:strCache>
                <c:ptCount val="1"/>
                <c:pt idx="0">
                  <c:v>Acidentes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Estatísticas!$A$5:$A$37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Estatísticas!$B$5:$B$37</c:f>
              <c:numCache>
                <c:formatCode>General</c:formatCode>
                <c:ptCount val="33"/>
                <c:pt idx="0">
                  <c:v>119</c:v>
                </c:pt>
                <c:pt idx="1">
                  <c:v>267</c:v>
                </c:pt>
                <c:pt idx="2">
                  <c:v>168</c:v>
                </c:pt>
                <c:pt idx="3">
                  <c:v>170</c:v>
                </c:pt>
                <c:pt idx="4">
                  <c:v>193</c:v>
                </c:pt>
                <c:pt idx="5">
                  <c:v>156</c:v>
                </c:pt>
                <c:pt idx="6">
                  <c:v>269</c:v>
                </c:pt>
                <c:pt idx="7">
                  <c:v>185</c:v>
                </c:pt>
                <c:pt idx="8">
                  <c:v>135</c:v>
                </c:pt>
                <c:pt idx="9">
                  <c:v>221</c:v>
                </c:pt>
                <c:pt idx="10">
                  <c:v>274</c:v>
                </c:pt>
                <c:pt idx="11">
                  <c:v>178</c:v>
                </c:pt>
                <c:pt idx="12">
                  <c:v>103</c:v>
                </c:pt>
                <c:pt idx="13">
                  <c:v>239</c:v>
                </c:pt>
                <c:pt idx="14">
                  <c:v>291</c:v>
                </c:pt>
                <c:pt idx="15">
                  <c:v>171</c:v>
                </c:pt>
                <c:pt idx="16">
                  <c:v>269</c:v>
                </c:pt>
                <c:pt idx="17">
                  <c:v>277</c:v>
                </c:pt>
                <c:pt idx="18">
                  <c:v>137</c:v>
                </c:pt>
                <c:pt idx="19">
                  <c:v>239</c:v>
                </c:pt>
                <c:pt idx="20">
                  <c:v>269</c:v>
                </c:pt>
                <c:pt idx="21">
                  <c:v>294</c:v>
                </c:pt>
                <c:pt idx="22">
                  <c:v>286</c:v>
                </c:pt>
                <c:pt idx="23">
                  <c:v>187</c:v>
                </c:pt>
                <c:pt idx="24">
                  <c:v>161</c:v>
                </c:pt>
                <c:pt idx="25">
                  <c:v>155</c:v>
                </c:pt>
                <c:pt idx="26">
                  <c:v>261</c:v>
                </c:pt>
                <c:pt idx="27">
                  <c:v>290</c:v>
                </c:pt>
                <c:pt idx="28">
                  <c:v>183</c:v>
                </c:pt>
                <c:pt idx="29">
                  <c:v>295</c:v>
                </c:pt>
                <c:pt idx="30">
                  <c:v>265</c:v>
                </c:pt>
                <c:pt idx="31">
                  <c:v>293</c:v>
                </c:pt>
                <c:pt idx="32">
                  <c:v>268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Estatísticas!$D$33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Estatísticas!$A$5:$A$37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Estatísticas!$D$34</c:f>
              <c:numCache>
                <c:formatCode>0</c:formatCode>
                <c:ptCount val="1"/>
                <c:pt idx="0">
                  <c:v>220.24242424242425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Estatísticas!$E$33</c:f>
              <c:strCache>
                <c:ptCount val="1"/>
                <c:pt idx="0">
                  <c:v>Mediana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Estatísticas!$A$5:$A$37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Estatísticas!$E$34</c:f>
              <c:numCache>
                <c:formatCode>0</c:formatCode>
                <c:ptCount val="1"/>
                <c:pt idx="0">
                  <c:v>239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Estatísticas!$F$33</c:f>
              <c:strCache>
                <c:ptCount val="1"/>
                <c:pt idx="0">
                  <c:v>Moda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Estatísticas!$A$5:$A$37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Estatísticas!$F$34</c:f>
              <c:numCache>
                <c:formatCode>0</c:formatCode>
                <c:ptCount val="1"/>
                <c:pt idx="0">
                  <c:v>269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Estatísticas!$D$35</c:f>
              <c:strCache>
                <c:ptCount val="1"/>
                <c:pt idx="0">
                  <c:v>Maximo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Estatísticas!$A$5:$A$37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Estatísticas!$D$36</c:f>
              <c:numCache>
                <c:formatCode>0</c:formatCode>
                <c:ptCount val="1"/>
                <c:pt idx="0">
                  <c:v>295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Estatísticas!$E$35</c:f>
              <c:strCache>
                <c:ptCount val="1"/>
                <c:pt idx="0">
                  <c:v>Mínimo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Estatísticas!$A$5:$A$37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Estatísticas!$E$36</c:f>
              <c:numCache>
                <c:formatCode>0</c:formatCode>
                <c:ptCount val="1"/>
                <c:pt idx="0">
                  <c:v>103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Estatísticas!$F$35</c:f>
              <c:strCache>
                <c:ptCount val="1"/>
                <c:pt idx="0">
                  <c:v>Desvio Padrão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Estatísticas!$F$36</c:f>
              <c:numCache>
                <c:formatCode>0</c:formatCode>
                <c:ptCount val="1"/>
                <c:pt idx="0">
                  <c:v>60.369192424111425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555632"/>
        <c:axId val="366557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Estatísticas!$A$4</c15:sqref>
                        </c15:formulaRef>
                      </c:ext>
                    </c:extLst>
                    <c:strCache>
                      <c:ptCount val="1"/>
                      <c:pt idx="0">
                        <c:v>Ano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Estatísticas!$A$5:$A$37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Estatísticas!$A$5:$A$37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65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557592"/>
        <c:crosses val="autoZero"/>
        <c:auto val="1"/>
        <c:lblAlgn val="ctr"/>
        <c:lblOffset val="100"/>
        <c:noMultiLvlLbl val="0"/>
      </c:catAx>
      <c:valAx>
        <c:axId val="36655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55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Vendas!$B$5:$B$11</c:f>
              <c:strCache>
                <c:ptCount val="7"/>
                <c:pt idx="0">
                  <c:v>Jaguariúna</c:v>
                </c:pt>
                <c:pt idx="1">
                  <c:v>Pedreira</c:v>
                </c:pt>
                <c:pt idx="2">
                  <c:v>Campinas</c:v>
                </c:pt>
                <c:pt idx="3">
                  <c:v>Amparo</c:v>
                </c:pt>
                <c:pt idx="4">
                  <c:v>Serra Negra</c:v>
                </c:pt>
                <c:pt idx="5">
                  <c:v>Americana</c:v>
                </c:pt>
                <c:pt idx="6">
                  <c:v>Santa Bárbara D' Oeste</c:v>
                </c:pt>
              </c:strCache>
            </c:strRef>
          </c:cat>
          <c:val>
            <c:numRef>
              <c:f>Vendas!$C$5:$C$11</c:f>
              <c:numCache>
                <c:formatCode>General</c:formatCode>
                <c:ptCount val="7"/>
                <c:pt idx="0">
                  <c:v>32</c:v>
                </c:pt>
                <c:pt idx="1">
                  <c:v>22</c:v>
                </c:pt>
                <c:pt idx="2">
                  <c:v>21</c:v>
                </c:pt>
                <c:pt idx="3">
                  <c:v>28</c:v>
                </c:pt>
                <c:pt idx="4">
                  <c:v>21</c:v>
                </c:pt>
                <c:pt idx="5">
                  <c:v>49</c:v>
                </c:pt>
                <c:pt idx="6">
                  <c:v>34</c:v>
                </c:pt>
              </c:numCache>
            </c:numRef>
          </c:val>
        </c:ser>
        <c:ser>
          <c:idx val="1"/>
          <c:order val="1"/>
          <c:tx>
            <c:strRef>
              <c:f>Vendas!$B$4</c:f>
              <c:strCache>
                <c:ptCount val="1"/>
                <c:pt idx="0">
                  <c:v>Filiais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Vendas!$B$5:$B$11</c:f>
              <c:strCache>
                <c:ptCount val="7"/>
                <c:pt idx="0">
                  <c:v>Jaguariúna</c:v>
                </c:pt>
                <c:pt idx="1">
                  <c:v>Pedreira</c:v>
                </c:pt>
                <c:pt idx="2">
                  <c:v>Campinas</c:v>
                </c:pt>
                <c:pt idx="3">
                  <c:v>Amparo</c:v>
                </c:pt>
                <c:pt idx="4">
                  <c:v>Serra Negra</c:v>
                </c:pt>
                <c:pt idx="5">
                  <c:v>Americana</c:v>
                </c:pt>
                <c:pt idx="6">
                  <c:v>Santa Bárbara D' Oeste</c:v>
                </c:pt>
              </c:strCache>
            </c:strRef>
          </c:cat>
          <c:val>
            <c:numRef>
              <c:f>Vendas!$B$5:$B$11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66554456"/>
        <c:axId val="366556024"/>
      </c:barChart>
      <c:catAx>
        <c:axId val="36655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556024"/>
        <c:crosses val="autoZero"/>
        <c:auto val="1"/>
        <c:lblAlgn val="ctr"/>
        <c:lblOffset val="100"/>
        <c:noMultiLvlLbl val="0"/>
      </c:catAx>
      <c:valAx>
        <c:axId val="366556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655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Motoboys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692038495188095E-2"/>
          <c:y val="0.18137967058729151"/>
          <c:w val="0.71686329833770779"/>
          <c:h val="0.72909492182502778"/>
        </c:manualLayout>
      </c:layout>
      <c:lineChart>
        <c:grouping val="standard"/>
        <c:varyColors val="0"/>
        <c:ser>
          <c:idx val="1"/>
          <c:order val="0"/>
          <c:tx>
            <c:strRef>
              <c:f>Entregas!$B$4</c:f>
              <c:strCache>
                <c:ptCount val="1"/>
                <c:pt idx="0">
                  <c:v>Jair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Entregas!$C$3:$H$3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Sáb</c:v>
                </c:pt>
              </c:strCache>
            </c:strRef>
          </c:cat>
          <c:val>
            <c:numRef>
              <c:f>Entregas!$C$4:$H$4</c:f>
              <c:numCache>
                <c:formatCode>General</c:formatCode>
                <c:ptCount val="6"/>
                <c:pt idx="0">
                  <c:v>13</c:v>
                </c:pt>
                <c:pt idx="1">
                  <c:v>21</c:v>
                </c:pt>
                <c:pt idx="2">
                  <c:v>10</c:v>
                </c:pt>
                <c:pt idx="3">
                  <c:v>18</c:v>
                </c:pt>
                <c:pt idx="4">
                  <c:v>15</c:v>
                </c:pt>
                <c:pt idx="5">
                  <c:v>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Entregas!$B$5</c:f>
              <c:strCache>
                <c:ptCount val="1"/>
                <c:pt idx="0">
                  <c:v>Suzana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Entregas!$C$3:$H$3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Sáb</c:v>
                </c:pt>
              </c:strCache>
            </c:strRef>
          </c:cat>
          <c:val>
            <c:numRef>
              <c:f>Entregas!$C$5:$H$5</c:f>
              <c:numCache>
                <c:formatCode>General</c:formatCode>
                <c:ptCount val="6"/>
                <c:pt idx="0">
                  <c:v>14</c:v>
                </c:pt>
                <c:pt idx="1">
                  <c:v>10</c:v>
                </c:pt>
                <c:pt idx="2">
                  <c:v>5</c:v>
                </c:pt>
                <c:pt idx="3">
                  <c:v>24</c:v>
                </c:pt>
                <c:pt idx="4">
                  <c:v>16</c:v>
                </c:pt>
                <c:pt idx="5">
                  <c:v>24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Entregas!$B$6</c:f>
              <c:strCache>
                <c:ptCount val="1"/>
                <c:pt idx="0">
                  <c:v>Mariana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Entregas!$C$3:$H$3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Sáb</c:v>
                </c:pt>
              </c:strCache>
            </c:strRef>
          </c:cat>
          <c:val>
            <c:numRef>
              <c:f>Entregas!$C$6:$H$6</c:f>
              <c:numCache>
                <c:formatCode>General</c:formatCode>
                <c:ptCount val="6"/>
                <c:pt idx="0">
                  <c:v>2</c:v>
                </c:pt>
                <c:pt idx="1">
                  <c:v>24</c:v>
                </c:pt>
                <c:pt idx="2">
                  <c:v>25</c:v>
                </c:pt>
                <c:pt idx="3">
                  <c:v>11</c:v>
                </c:pt>
                <c:pt idx="4">
                  <c:v>18</c:v>
                </c:pt>
                <c:pt idx="5">
                  <c:v>17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Entregas!$B$7</c:f>
              <c:strCache>
                <c:ptCount val="1"/>
                <c:pt idx="0">
                  <c:v>Marcos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Entregas!$C$3:$H$3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Sáb</c:v>
                </c:pt>
              </c:strCache>
            </c:strRef>
          </c:cat>
          <c:val>
            <c:numRef>
              <c:f>Entregas!$C$7:$H$7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23</c:v>
                </c:pt>
                <c:pt idx="3">
                  <c:v>20</c:v>
                </c:pt>
                <c:pt idx="4">
                  <c:v>23</c:v>
                </c:pt>
                <c:pt idx="5">
                  <c:v>17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Entregas!$B$8</c:f>
              <c:strCache>
                <c:ptCount val="1"/>
                <c:pt idx="0">
                  <c:v>Paulão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Entregas!$C$3:$H$3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Sáb</c:v>
                </c:pt>
              </c:strCache>
            </c:strRef>
          </c:cat>
          <c:val>
            <c:numRef>
              <c:f>Entregas!$C$8:$H$8</c:f>
              <c:numCache>
                <c:formatCode>General</c:formatCode>
                <c:ptCount val="6"/>
                <c:pt idx="0">
                  <c:v>23</c:v>
                </c:pt>
                <c:pt idx="1">
                  <c:v>21</c:v>
                </c:pt>
                <c:pt idx="2">
                  <c:v>1</c:v>
                </c:pt>
                <c:pt idx="3">
                  <c:v>14</c:v>
                </c:pt>
                <c:pt idx="4">
                  <c:v>17</c:v>
                </c:pt>
                <c:pt idx="5">
                  <c:v>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Entregas!$B$9</c:f>
              <c:strCache>
                <c:ptCount val="1"/>
                <c:pt idx="0">
                  <c:v>Miguel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Entregas!$C$3:$H$3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Sáb</c:v>
                </c:pt>
              </c:strCache>
            </c:strRef>
          </c:cat>
          <c:val>
            <c:numRef>
              <c:f>Entregas!$C$9:$H$9</c:f>
              <c:numCache>
                <c:formatCode>General</c:formatCode>
                <c:ptCount val="6"/>
                <c:pt idx="0">
                  <c:v>14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20</c:v>
                </c:pt>
                <c:pt idx="5">
                  <c:v>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Entregas!$B$10</c:f>
              <c:strCache>
                <c:ptCount val="1"/>
                <c:pt idx="0">
                  <c:v>Osvaldo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Entregas!$C$3:$H$3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Sáb</c:v>
                </c:pt>
              </c:strCache>
            </c:strRef>
          </c:cat>
          <c:val>
            <c:numRef>
              <c:f>Entregas!$C$10:$H$10</c:f>
              <c:numCache>
                <c:formatCode>General</c:formatCode>
                <c:ptCount val="6"/>
                <c:pt idx="0">
                  <c:v>25</c:v>
                </c:pt>
                <c:pt idx="1">
                  <c:v>4</c:v>
                </c:pt>
                <c:pt idx="2">
                  <c:v>25</c:v>
                </c:pt>
                <c:pt idx="3">
                  <c:v>2</c:v>
                </c:pt>
                <c:pt idx="4">
                  <c:v>9</c:v>
                </c:pt>
                <c:pt idx="5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704520"/>
        <c:axId val="368380648"/>
      </c:lineChart>
      <c:catAx>
        <c:axId val="36570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380648"/>
        <c:crosses val="autoZero"/>
        <c:auto val="1"/>
        <c:lblAlgn val="ctr"/>
        <c:lblOffset val="100"/>
        <c:noMultiLvlLbl val="0"/>
      </c:catAx>
      <c:valAx>
        <c:axId val="3683806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704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8189610673665794"/>
          <c:y val="0.17634259259259263"/>
          <c:w val="0.40287467191601051"/>
          <c:h val="0.6714577865266842"/>
        </c:manualLayout>
      </c:layout>
      <c:pieChart>
        <c:varyColors val="1"/>
        <c:ser>
          <c:idx val="2"/>
          <c:order val="0"/>
          <c:tx>
            <c:strRef>
              <c:f>Entregas!$B$3</c:f>
              <c:strCache>
                <c:ptCount val="1"/>
                <c:pt idx="0">
                  <c:v>Motoboy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Entregas!$I$4:$I$10</c:f>
              <c:numCache>
                <c:formatCode>General</c:formatCode>
                <c:ptCount val="7"/>
                <c:pt idx="0">
                  <c:v>93</c:v>
                </c:pt>
                <c:pt idx="1">
                  <c:v>93</c:v>
                </c:pt>
                <c:pt idx="2">
                  <c:v>97</c:v>
                </c:pt>
                <c:pt idx="3">
                  <c:v>92</c:v>
                </c:pt>
                <c:pt idx="4">
                  <c:v>84</c:v>
                </c:pt>
                <c:pt idx="5">
                  <c:v>68</c:v>
                </c:pt>
                <c:pt idx="6">
                  <c:v>69</c:v>
                </c:pt>
              </c:numCache>
            </c:numRef>
          </c:val>
        </c:ser>
        <c:ser>
          <c:idx val="3"/>
          <c:order val="1"/>
          <c:tx>
            <c:strRef>
              <c:f>Entregas!$B$3</c:f>
              <c:strCache>
                <c:ptCount val="1"/>
                <c:pt idx="0">
                  <c:v>Motoboy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Entregas!$I$4:$I$10</c:f>
              <c:numCache>
                <c:formatCode>General</c:formatCode>
                <c:ptCount val="7"/>
                <c:pt idx="0">
                  <c:v>93</c:v>
                </c:pt>
                <c:pt idx="1">
                  <c:v>93</c:v>
                </c:pt>
                <c:pt idx="2">
                  <c:v>97</c:v>
                </c:pt>
                <c:pt idx="3">
                  <c:v>92</c:v>
                </c:pt>
                <c:pt idx="4">
                  <c:v>84</c:v>
                </c:pt>
                <c:pt idx="5">
                  <c:v>68</c:v>
                </c:pt>
                <c:pt idx="6">
                  <c:v>69</c:v>
                </c:pt>
              </c:numCache>
            </c:numRef>
          </c:val>
        </c:ser>
        <c:ser>
          <c:idx val="0"/>
          <c:order val="2"/>
          <c:tx>
            <c:strRef>
              <c:f>Entregas!$B$3</c:f>
              <c:strCache>
                <c:ptCount val="1"/>
                <c:pt idx="0">
                  <c:v>Motoboy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Entregas!$I$4:$I$10</c:f>
              <c:numCache>
                <c:formatCode>General</c:formatCode>
                <c:ptCount val="7"/>
                <c:pt idx="0">
                  <c:v>93</c:v>
                </c:pt>
                <c:pt idx="1">
                  <c:v>93</c:v>
                </c:pt>
                <c:pt idx="2">
                  <c:v>97</c:v>
                </c:pt>
                <c:pt idx="3">
                  <c:v>92</c:v>
                </c:pt>
                <c:pt idx="4">
                  <c:v>84</c:v>
                </c:pt>
                <c:pt idx="5">
                  <c:v>68</c:v>
                </c:pt>
                <c:pt idx="6">
                  <c:v>69</c:v>
                </c:pt>
              </c:numCache>
            </c:numRef>
          </c:val>
        </c:ser>
        <c:ser>
          <c:idx val="1"/>
          <c:order val="3"/>
          <c:tx>
            <c:strRef>
              <c:f>Entregas!$B$3</c:f>
              <c:strCache>
                <c:ptCount val="1"/>
                <c:pt idx="0">
                  <c:v>Motoboy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Entregas!$I$4:$I$10</c:f>
              <c:numCache>
                <c:formatCode>General</c:formatCode>
                <c:ptCount val="7"/>
                <c:pt idx="0">
                  <c:v>93</c:v>
                </c:pt>
                <c:pt idx="1">
                  <c:v>93</c:v>
                </c:pt>
                <c:pt idx="2">
                  <c:v>97</c:v>
                </c:pt>
                <c:pt idx="3">
                  <c:v>92</c:v>
                </c:pt>
                <c:pt idx="4">
                  <c:v>84</c:v>
                </c:pt>
                <c:pt idx="5">
                  <c:v>68</c:v>
                </c:pt>
                <c:pt idx="6">
                  <c:v>69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9578499562554683"/>
          <c:y val="0.16650517643627877"/>
          <c:w val="0.40287467191601051"/>
          <c:h val="0.6714577865266842"/>
        </c:manualLayout>
      </c:layout>
      <c:pieChart>
        <c:varyColors val="1"/>
        <c:ser>
          <c:idx val="1"/>
          <c:order val="0"/>
          <c:tx>
            <c:strRef>
              <c:f>Entregas!$B$2</c:f>
              <c:strCache>
                <c:ptCount val="1"/>
                <c:pt idx="0">
                  <c:v>Entregas da Semana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Entregas!$C$3:$H$3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Sáb</c:v>
                </c:pt>
              </c:strCache>
            </c:strRef>
          </c:cat>
          <c:val>
            <c:numRef>
              <c:f>Entregas!$C$11:$H$11</c:f>
              <c:numCache>
                <c:formatCode>General</c:formatCode>
                <c:ptCount val="6"/>
                <c:pt idx="0">
                  <c:v>97</c:v>
                </c:pt>
                <c:pt idx="1">
                  <c:v>84</c:v>
                </c:pt>
                <c:pt idx="2">
                  <c:v>100</c:v>
                </c:pt>
                <c:pt idx="3">
                  <c:v>108</c:v>
                </c:pt>
                <c:pt idx="4">
                  <c:v>118</c:v>
                </c:pt>
                <c:pt idx="5">
                  <c:v>89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7</xdr:row>
      <xdr:rowOff>38100</xdr:rowOff>
    </xdr:from>
    <xdr:to>
      <xdr:col>18</xdr:col>
      <xdr:colOff>428625</xdr:colOff>
      <xdr:row>21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1</xdr:row>
      <xdr:rowOff>0</xdr:rowOff>
    </xdr:from>
    <xdr:to>
      <xdr:col>17</xdr:col>
      <xdr:colOff>9524</xdr:colOff>
      <xdr:row>19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</xdr:rowOff>
    </xdr:from>
    <xdr:to>
      <xdr:col>8</xdr:col>
      <xdr:colOff>104775</xdr:colOff>
      <xdr:row>29</xdr:row>
      <xdr:rowOff>61912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23812</xdr:rowOff>
    </xdr:from>
    <xdr:to>
      <xdr:col>17</xdr:col>
      <xdr:colOff>304800</xdr:colOff>
      <xdr:row>15</xdr:row>
      <xdr:rowOff>90487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361950</xdr:colOff>
      <xdr:row>1</xdr:row>
      <xdr:rowOff>33337</xdr:rowOff>
    </xdr:from>
    <xdr:to>
      <xdr:col>25</xdr:col>
      <xdr:colOff>57150</xdr:colOff>
      <xdr:row>15</xdr:row>
      <xdr:rowOff>100012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topLeftCell="A4" workbookViewId="0">
      <selection activeCell="D34" sqref="D34"/>
    </sheetView>
  </sheetViews>
  <sheetFormatPr defaultRowHeight="15" x14ac:dyDescent="0.25"/>
  <cols>
    <col min="1" max="1" width="5" bestFit="1" customWidth="1"/>
    <col min="2" max="2" width="9.85546875" bestFit="1" customWidth="1"/>
    <col min="4" max="4" width="8.140625" bestFit="1" customWidth="1"/>
    <col min="5" max="5" width="8.7109375" bestFit="1" customWidth="1"/>
    <col min="6" max="7" width="13.7109375" bestFit="1" customWidth="1"/>
  </cols>
  <sheetData>
    <row r="1" spans="1:7" ht="18.75" x14ac:dyDescent="0.3">
      <c r="A1" s="5" t="s">
        <v>10</v>
      </c>
      <c r="B1" s="5"/>
      <c r="C1" s="5"/>
      <c r="D1" s="5"/>
      <c r="E1" s="5"/>
      <c r="F1" s="5"/>
      <c r="G1" s="5"/>
    </row>
    <row r="3" spans="1:7" x14ac:dyDescent="0.25">
      <c r="A3" s="4" t="s">
        <v>9</v>
      </c>
      <c r="B3" s="4"/>
    </row>
    <row r="4" spans="1:7" x14ac:dyDescent="0.25">
      <c r="A4" s="1" t="s">
        <v>0</v>
      </c>
      <c r="B4" s="1" t="s">
        <v>1</v>
      </c>
    </row>
    <row r="5" spans="1:7" x14ac:dyDescent="0.25">
      <c r="A5">
        <v>1990</v>
      </c>
      <c r="B5">
        <f ca="1">RANDBETWEEN(100,300)</f>
        <v>119</v>
      </c>
    </row>
    <row r="6" spans="1:7" x14ac:dyDescent="0.25">
      <c r="A6">
        <v>1991</v>
      </c>
      <c r="B6">
        <f t="shared" ref="B6:B37" ca="1" si="0">RANDBETWEEN(100,300)</f>
        <v>267</v>
      </c>
    </row>
    <row r="7" spans="1:7" x14ac:dyDescent="0.25">
      <c r="A7">
        <v>1992</v>
      </c>
      <c r="B7">
        <f t="shared" ca="1" si="0"/>
        <v>168</v>
      </c>
    </row>
    <row r="8" spans="1:7" x14ac:dyDescent="0.25">
      <c r="A8">
        <v>1993</v>
      </c>
      <c r="B8">
        <f t="shared" ca="1" si="0"/>
        <v>170</v>
      </c>
    </row>
    <row r="9" spans="1:7" x14ac:dyDescent="0.25">
      <c r="A9">
        <v>1994</v>
      </c>
      <c r="B9">
        <f t="shared" ca="1" si="0"/>
        <v>193</v>
      </c>
    </row>
    <row r="10" spans="1:7" x14ac:dyDescent="0.25">
      <c r="A10">
        <v>1995</v>
      </c>
      <c r="B10">
        <f t="shared" ca="1" si="0"/>
        <v>156</v>
      </c>
    </row>
    <row r="11" spans="1:7" x14ac:dyDescent="0.25">
      <c r="A11">
        <v>1996</v>
      </c>
      <c r="B11">
        <f t="shared" ca="1" si="0"/>
        <v>269</v>
      </c>
    </row>
    <row r="12" spans="1:7" x14ac:dyDescent="0.25">
      <c r="A12">
        <v>1997</v>
      </c>
      <c r="B12">
        <f t="shared" ca="1" si="0"/>
        <v>185</v>
      </c>
    </row>
    <row r="13" spans="1:7" x14ac:dyDescent="0.25">
      <c r="A13">
        <v>1998</v>
      </c>
      <c r="B13">
        <f t="shared" ca="1" si="0"/>
        <v>135</v>
      </c>
    </row>
    <row r="14" spans="1:7" x14ac:dyDescent="0.25">
      <c r="A14">
        <v>1999</v>
      </c>
      <c r="B14">
        <f t="shared" ca="1" si="0"/>
        <v>221</v>
      </c>
    </row>
    <row r="15" spans="1:7" x14ac:dyDescent="0.25">
      <c r="A15">
        <v>2000</v>
      </c>
      <c r="B15">
        <f t="shared" ca="1" si="0"/>
        <v>274</v>
      </c>
    </row>
    <row r="16" spans="1:7" x14ac:dyDescent="0.25">
      <c r="A16">
        <v>2001</v>
      </c>
      <c r="B16">
        <f t="shared" ca="1" si="0"/>
        <v>178</v>
      </c>
    </row>
    <row r="17" spans="1:6" x14ac:dyDescent="0.25">
      <c r="A17">
        <v>2002</v>
      </c>
      <c r="B17">
        <f t="shared" ca="1" si="0"/>
        <v>103</v>
      </c>
    </row>
    <row r="18" spans="1:6" x14ac:dyDescent="0.25">
      <c r="A18">
        <v>2003</v>
      </c>
      <c r="B18">
        <f t="shared" ca="1" si="0"/>
        <v>239</v>
      </c>
    </row>
    <row r="19" spans="1:6" x14ac:dyDescent="0.25">
      <c r="A19">
        <v>2004</v>
      </c>
      <c r="B19">
        <f t="shared" ca="1" si="0"/>
        <v>291</v>
      </c>
    </row>
    <row r="20" spans="1:6" x14ac:dyDescent="0.25">
      <c r="A20">
        <v>2005</v>
      </c>
      <c r="B20">
        <f t="shared" ca="1" si="0"/>
        <v>171</v>
      </c>
    </row>
    <row r="21" spans="1:6" x14ac:dyDescent="0.25">
      <c r="A21">
        <v>2006</v>
      </c>
      <c r="B21">
        <f t="shared" ca="1" si="0"/>
        <v>269</v>
      </c>
    </row>
    <row r="22" spans="1:6" x14ac:dyDescent="0.25">
      <c r="A22">
        <v>2007</v>
      </c>
      <c r="B22">
        <f t="shared" ca="1" si="0"/>
        <v>277</v>
      </c>
    </row>
    <row r="23" spans="1:6" x14ac:dyDescent="0.25">
      <c r="A23">
        <v>2008</v>
      </c>
      <c r="B23">
        <f t="shared" ca="1" si="0"/>
        <v>137</v>
      </c>
    </row>
    <row r="24" spans="1:6" x14ac:dyDescent="0.25">
      <c r="A24">
        <v>2009</v>
      </c>
      <c r="B24">
        <f t="shared" ca="1" si="0"/>
        <v>239</v>
      </c>
    </row>
    <row r="25" spans="1:6" x14ac:dyDescent="0.25">
      <c r="A25">
        <v>2010</v>
      </c>
      <c r="B25">
        <f t="shared" ca="1" si="0"/>
        <v>269</v>
      </c>
    </row>
    <row r="26" spans="1:6" x14ac:dyDescent="0.25">
      <c r="A26">
        <v>2011</v>
      </c>
      <c r="B26">
        <f t="shared" ca="1" si="0"/>
        <v>294</v>
      </c>
    </row>
    <row r="27" spans="1:6" x14ac:dyDescent="0.25">
      <c r="A27">
        <v>2012</v>
      </c>
      <c r="B27">
        <f t="shared" ca="1" si="0"/>
        <v>286</v>
      </c>
    </row>
    <row r="28" spans="1:6" x14ac:dyDescent="0.25">
      <c r="A28">
        <v>2013</v>
      </c>
      <c r="B28">
        <f t="shared" ca="1" si="0"/>
        <v>187</v>
      </c>
    </row>
    <row r="29" spans="1:6" x14ac:dyDescent="0.25">
      <c r="A29">
        <v>2014</v>
      </c>
      <c r="B29">
        <f t="shared" ca="1" si="0"/>
        <v>161</v>
      </c>
    </row>
    <row r="30" spans="1:6" x14ac:dyDescent="0.25">
      <c r="A30">
        <v>2015</v>
      </c>
      <c r="B30">
        <f t="shared" ca="1" si="0"/>
        <v>155</v>
      </c>
    </row>
    <row r="31" spans="1:6" x14ac:dyDescent="0.25">
      <c r="A31">
        <v>2016</v>
      </c>
      <c r="B31">
        <f t="shared" ca="1" si="0"/>
        <v>261</v>
      </c>
      <c r="D31" s="4" t="s">
        <v>8</v>
      </c>
      <c r="E31" s="4"/>
      <c r="F31" s="4"/>
    </row>
    <row r="32" spans="1:6" x14ac:dyDescent="0.25">
      <c r="A32">
        <v>2017</v>
      </c>
      <c r="B32">
        <f t="shared" ca="1" si="0"/>
        <v>290</v>
      </c>
    </row>
    <row r="33" spans="1:6" x14ac:dyDescent="0.25">
      <c r="A33">
        <v>2018</v>
      </c>
      <c r="B33">
        <f t="shared" ca="1" si="0"/>
        <v>183</v>
      </c>
      <c r="D33" t="s">
        <v>2</v>
      </c>
      <c r="E33" t="s">
        <v>3</v>
      </c>
      <c r="F33" t="s">
        <v>4</v>
      </c>
    </row>
    <row r="34" spans="1:6" x14ac:dyDescent="0.25">
      <c r="A34">
        <v>2019</v>
      </c>
      <c r="B34">
        <f t="shared" ca="1" si="0"/>
        <v>295</v>
      </c>
      <c r="D34" s="2">
        <f ca="1">AVERAGE(B5:B37)</f>
        <v>220.24242424242425</v>
      </c>
      <c r="E34" s="2">
        <f ca="1">MEDIAN(B5:B37)</f>
        <v>239</v>
      </c>
      <c r="F34" s="2">
        <f ca="1">_xlfn.MODE.SNGL(B5:B37)</f>
        <v>269</v>
      </c>
    </row>
    <row r="35" spans="1:6" x14ac:dyDescent="0.25">
      <c r="A35">
        <v>2020</v>
      </c>
      <c r="B35">
        <f t="shared" ca="1" si="0"/>
        <v>265</v>
      </c>
      <c r="D35" s="2" t="s">
        <v>5</v>
      </c>
      <c r="E35" s="2" t="s">
        <v>6</v>
      </c>
      <c r="F35" s="2" t="s">
        <v>7</v>
      </c>
    </row>
    <row r="36" spans="1:6" x14ac:dyDescent="0.25">
      <c r="A36">
        <v>2021</v>
      </c>
      <c r="B36">
        <f t="shared" ca="1" si="0"/>
        <v>293</v>
      </c>
      <c r="D36" s="2">
        <f ca="1">MAX(B5:B37)</f>
        <v>295</v>
      </c>
      <c r="E36" s="2">
        <f ca="1">MIN(B5:B37)</f>
        <v>103</v>
      </c>
      <c r="F36" s="2">
        <f ca="1">_xlfn.STDEV.S(B5:B37)</f>
        <v>60.369192424111425</v>
      </c>
    </row>
    <row r="37" spans="1:6" x14ac:dyDescent="0.25">
      <c r="A37">
        <v>2022</v>
      </c>
      <c r="B37">
        <f t="shared" ca="1" si="0"/>
        <v>268</v>
      </c>
      <c r="D37" s="3">
        <f ca="1">D36/D34</f>
        <v>1.3394331315354979</v>
      </c>
      <c r="E37" s="3">
        <f ca="1">E36/D34</f>
        <v>0.46766648321408916</v>
      </c>
      <c r="F37" s="3">
        <f ca="1">F36/D34</f>
        <v>0.27410337781998856</v>
      </c>
    </row>
  </sheetData>
  <mergeCells count="3">
    <mergeCell ref="D31:F31"/>
    <mergeCell ref="A3:B3"/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C11"/>
  <sheetViews>
    <sheetView workbookViewId="0">
      <selection activeCell="S17" sqref="S17"/>
    </sheetView>
  </sheetViews>
  <sheetFormatPr defaultRowHeight="15" x14ac:dyDescent="0.25"/>
  <cols>
    <col min="2" max="2" width="21.140625" bestFit="1" customWidth="1"/>
    <col min="3" max="3" width="7.5703125" bestFit="1" customWidth="1"/>
  </cols>
  <sheetData>
    <row r="3" spans="2:3" x14ac:dyDescent="0.25">
      <c r="B3" s="4" t="s">
        <v>20</v>
      </c>
      <c r="C3" s="4"/>
    </row>
    <row r="4" spans="2:3" x14ac:dyDescent="0.25">
      <c r="B4" s="1" t="s">
        <v>12</v>
      </c>
      <c r="C4" s="1" t="s">
        <v>11</v>
      </c>
    </row>
    <row r="5" spans="2:3" x14ac:dyDescent="0.25">
      <c r="B5" t="s">
        <v>13</v>
      </c>
      <c r="C5">
        <f ca="1">RANDBETWEEN(10,50)</f>
        <v>32</v>
      </c>
    </row>
    <row r="6" spans="2:3" x14ac:dyDescent="0.25">
      <c r="B6" t="s">
        <v>14</v>
      </c>
      <c r="C6">
        <f t="shared" ref="C6:C11" ca="1" si="0">RANDBETWEEN(10,50)</f>
        <v>22</v>
      </c>
    </row>
    <row r="7" spans="2:3" x14ac:dyDescent="0.25">
      <c r="B7" t="s">
        <v>15</v>
      </c>
      <c r="C7">
        <f t="shared" ca="1" si="0"/>
        <v>21</v>
      </c>
    </row>
    <row r="8" spans="2:3" x14ac:dyDescent="0.25">
      <c r="B8" t="s">
        <v>16</v>
      </c>
      <c r="C8">
        <f t="shared" ca="1" si="0"/>
        <v>28</v>
      </c>
    </row>
    <row r="9" spans="2:3" x14ac:dyDescent="0.25">
      <c r="B9" t="s">
        <v>17</v>
      </c>
      <c r="C9">
        <f t="shared" ca="1" si="0"/>
        <v>21</v>
      </c>
    </row>
    <row r="10" spans="2:3" x14ac:dyDescent="0.25">
      <c r="B10" t="s">
        <v>18</v>
      </c>
      <c r="C10">
        <f t="shared" ca="1" si="0"/>
        <v>49</v>
      </c>
    </row>
    <row r="11" spans="2:3" x14ac:dyDescent="0.25">
      <c r="B11" t="s">
        <v>19</v>
      </c>
      <c r="C11">
        <f t="shared" ca="1" si="0"/>
        <v>34</v>
      </c>
    </row>
  </sheetData>
  <mergeCells count="1">
    <mergeCell ref="B3:C3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1"/>
  <sheetViews>
    <sheetView tabSelected="1" workbookViewId="0">
      <selection activeCell="L34" sqref="L34"/>
    </sheetView>
  </sheetViews>
  <sheetFormatPr defaultRowHeight="15" x14ac:dyDescent="0.25"/>
  <sheetData>
    <row r="2" spans="2:9" ht="15.75" x14ac:dyDescent="0.25">
      <c r="B2" s="6" t="s">
        <v>35</v>
      </c>
      <c r="C2" s="6"/>
      <c r="D2" s="6"/>
      <c r="E2" s="6"/>
      <c r="F2" s="6"/>
      <c r="G2" s="6"/>
      <c r="H2" s="6"/>
    </row>
    <row r="3" spans="2:9" x14ac:dyDescent="0.25">
      <c r="B3" s="1" t="s">
        <v>27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36</v>
      </c>
    </row>
    <row r="4" spans="2:9" x14ac:dyDescent="0.25">
      <c r="B4" t="s">
        <v>28</v>
      </c>
      <c r="C4">
        <f ca="1">RANDBETWEEN(1,25)</f>
        <v>13</v>
      </c>
      <c r="D4">
        <f t="shared" ref="D4:H4" ca="1" si="0">RANDBETWEEN(1,25)</f>
        <v>21</v>
      </c>
      <c r="E4">
        <f t="shared" ca="1" si="0"/>
        <v>10</v>
      </c>
      <c r="F4">
        <f t="shared" ca="1" si="0"/>
        <v>18</v>
      </c>
      <c r="G4">
        <f t="shared" ca="1" si="0"/>
        <v>15</v>
      </c>
      <c r="H4">
        <f t="shared" ca="1" si="0"/>
        <v>16</v>
      </c>
      <c r="I4">
        <f ca="1">SUM(C4:H4)</f>
        <v>93</v>
      </c>
    </row>
    <row r="5" spans="2:9" x14ac:dyDescent="0.25">
      <c r="B5" t="s">
        <v>29</v>
      </c>
      <c r="C5">
        <f t="shared" ref="C5:H10" ca="1" si="1">RANDBETWEEN(1,25)</f>
        <v>14</v>
      </c>
      <c r="D5">
        <f t="shared" ca="1" si="1"/>
        <v>10</v>
      </c>
      <c r="E5">
        <f t="shared" ca="1" si="1"/>
        <v>5</v>
      </c>
      <c r="F5">
        <f t="shared" ca="1" si="1"/>
        <v>24</v>
      </c>
      <c r="G5">
        <f t="shared" ca="1" si="1"/>
        <v>16</v>
      </c>
      <c r="H5">
        <f t="shared" ca="1" si="1"/>
        <v>24</v>
      </c>
      <c r="I5">
        <f t="shared" ref="I5:I10" ca="1" si="2">SUM(C5:H5)</f>
        <v>93</v>
      </c>
    </row>
    <row r="6" spans="2:9" x14ac:dyDescent="0.25">
      <c r="B6" t="s">
        <v>30</v>
      </c>
      <c r="C6">
        <f t="shared" ca="1" si="1"/>
        <v>2</v>
      </c>
      <c r="D6">
        <f t="shared" ca="1" si="1"/>
        <v>24</v>
      </c>
      <c r="E6">
        <f t="shared" ca="1" si="1"/>
        <v>25</v>
      </c>
      <c r="F6">
        <f t="shared" ca="1" si="1"/>
        <v>11</v>
      </c>
      <c r="G6">
        <f t="shared" ca="1" si="1"/>
        <v>18</v>
      </c>
      <c r="H6">
        <f t="shared" ca="1" si="1"/>
        <v>17</v>
      </c>
      <c r="I6">
        <f t="shared" ca="1" si="2"/>
        <v>97</v>
      </c>
    </row>
    <row r="7" spans="2:9" x14ac:dyDescent="0.25">
      <c r="B7" t="s">
        <v>31</v>
      </c>
      <c r="C7">
        <f t="shared" ca="1" si="1"/>
        <v>6</v>
      </c>
      <c r="D7">
        <f t="shared" ca="1" si="1"/>
        <v>3</v>
      </c>
      <c r="E7">
        <f t="shared" ca="1" si="1"/>
        <v>23</v>
      </c>
      <c r="F7">
        <f t="shared" ca="1" si="1"/>
        <v>20</v>
      </c>
      <c r="G7">
        <f t="shared" ca="1" si="1"/>
        <v>23</v>
      </c>
      <c r="H7">
        <f t="shared" ca="1" si="1"/>
        <v>17</v>
      </c>
      <c r="I7">
        <f t="shared" ca="1" si="2"/>
        <v>92</v>
      </c>
    </row>
    <row r="8" spans="2:9" x14ac:dyDescent="0.25">
      <c r="B8" t="s">
        <v>32</v>
      </c>
      <c r="C8">
        <f t="shared" ca="1" si="1"/>
        <v>23</v>
      </c>
      <c r="D8">
        <f t="shared" ca="1" si="1"/>
        <v>21</v>
      </c>
      <c r="E8">
        <f t="shared" ca="1" si="1"/>
        <v>1</v>
      </c>
      <c r="F8">
        <f t="shared" ca="1" si="1"/>
        <v>14</v>
      </c>
      <c r="G8">
        <f t="shared" ca="1" si="1"/>
        <v>17</v>
      </c>
      <c r="H8">
        <f t="shared" ca="1" si="1"/>
        <v>8</v>
      </c>
      <c r="I8">
        <f t="shared" ca="1" si="2"/>
        <v>84</v>
      </c>
    </row>
    <row r="9" spans="2:9" x14ac:dyDescent="0.25">
      <c r="B9" t="s">
        <v>33</v>
      </c>
      <c r="C9">
        <f t="shared" ca="1" si="1"/>
        <v>14</v>
      </c>
      <c r="D9">
        <f t="shared" ca="1" si="1"/>
        <v>1</v>
      </c>
      <c r="E9">
        <f t="shared" ca="1" si="1"/>
        <v>11</v>
      </c>
      <c r="F9">
        <f t="shared" ca="1" si="1"/>
        <v>19</v>
      </c>
      <c r="G9">
        <f t="shared" ca="1" si="1"/>
        <v>20</v>
      </c>
      <c r="H9">
        <f t="shared" ca="1" si="1"/>
        <v>3</v>
      </c>
      <c r="I9">
        <f t="shared" ca="1" si="2"/>
        <v>68</v>
      </c>
    </row>
    <row r="10" spans="2:9" x14ac:dyDescent="0.25">
      <c r="B10" t="s">
        <v>34</v>
      </c>
      <c r="C10">
        <f t="shared" ca="1" si="1"/>
        <v>25</v>
      </c>
      <c r="D10">
        <f t="shared" ca="1" si="1"/>
        <v>4</v>
      </c>
      <c r="E10">
        <f t="shared" ca="1" si="1"/>
        <v>25</v>
      </c>
      <c r="F10">
        <f t="shared" ca="1" si="1"/>
        <v>2</v>
      </c>
      <c r="G10">
        <f t="shared" ca="1" si="1"/>
        <v>9</v>
      </c>
      <c r="H10">
        <f t="shared" ca="1" si="1"/>
        <v>4</v>
      </c>
      <c r="I10">
        <f t="shared" ca="1" si="2"/>
        <v>69</v>
      </c>
    </row>
    <row r="11" spans="2:9" x14ac:dyDescent="0.25">
      <c r="B11" t="s">
        <v>36</v>
      </c>
      <c r="C11">
        <f ca="1">SUM(C4:C10)</f>
        <v>97</v>
      </c>
      <c r="D11">
        <f t="shared" ref="D11:H11" ca="1" si="3">SUM(D4:D10)</f>
        <v>84</v>
      </c>
      <c r="E11">
        <f t="shared" ca="1" si="3"/>
        <v>100</v>
      </c>
      <c r="F11">
        <f t="shared" ca="1" si="3"/>
        <v>108</v>
      </c>
      <c r="G11">
        <f t="shared" ca="1" si="3"/>
        <v>118</v>
      </c>
      <c r="H11">
        <f t="shared" ca="1" si="3"/>
        <v>89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Estatísticas</vt:lpstr>
      <vt:lpstr>Vendas</vt:lpstr>
      <vt:lpstr>Entregas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DESENVOLVIMENTO</cp:lastModifiedBy>
  <dcterms:created xsi:type="dcterms:W3CDTF">2020-07-08T13:46:25Z</dcterms:created>
  <dcterms:modified xsi:type="dcterms:W3CDTF">2022-03-31T13:03:00Z</dcterms:modified>
</cp:coreProperties>
</file>