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ga.com\Desktop\Projeto\Lobby\Stat Val\"/>
    </mc:Choice>
  </mc:AlternateContent>
  <xr:revisionPtr revIDLastSave="0" documentId="8_{45D8D64B-16C7-41F4-A3AA-6A1F633309D1}" xr6:coauthVersionLast="47" xr6:coauthVersionMax="47" xr10:uidLastSave="{00000000-0000-0000-0000-000000000000}"/>
  <bookViews>
    <workbookView xWindow="-120" yWindow="-120" windowWidth="29040" windowHeight="15720" activeTab="2" xr2:uid="{7E93FB00-FBC0-4ABE-8703-87940CB84A5B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B1" i="2"/>
  <c r="B2" i="2"/>
  <c r="C4" i="2" s="1"/>
  <c r="D4" i="2" l="1"/>
  <c r="D13" i="2" s="1"/>
  <c r="D14" i="2" s="1"/>
  <c r="D16" i="2" s="1"/>
  <c r="D7" i="2"/>
  <c r="C7" i="2"/>
  <c r="C8" i="2" l="1"/>
  <c r="C13" i="2" s="1"/>
  <c r="C14" i="2" s="1"/>
  <c r="C16" i="2" s="1"/>
  <c r="D8" i="2"/>
</calcChain>
</file>

<file path=xl/sharedStrings.xml><?xml version="1.0" encoding="utf-8"?>
<sst xmlns="http://schemas.openxmlformats.org/spreadsheetml/2006/main" count="335" uniqueCount="177">
  <si>
    <t>dbo</t>
  </si>
  <si>
    <t>A_0_091622</t>
  </si>
  <si>
    <t>A_042322_1</t>
  </si>
  <si>
    <t>A_050122_6</t>
  </si>
  <si>
    <t>A_1_051822</t>
  </si>
  <si>
    <t>A_2_051822</t>
  </si>
  <si>
    <t>A_3_030522</t>
  </si>
  <si>
    <t>A_3_091422</t>
  </si>
  <si>
    <t>A_4_050722</t>
  </si>
  <si>
    <t>A_5_050122</t>
  </si>
  <si>
    <t>A_5_091622</t>
  </si>
  <si>
    <t>A_6_030522</t>
  </si>
  <si>
    <t>A000_COUNT_FF_2</t>
  </si>
  <si>
    <t>BACKUP_BIG3</t>
  </si>
  <si>
    <t>BACKUP_BIG3_LOAD</t>
  </si>
  <si>
    <t>BACKUP_BIG4</t>
  </si>
  <si>
    <t>BACKUP_BIG4_LOAD</t>
  </si>
  <si>
    <t>CALC_METRO_STATISTICS</t>
  </si>
  <si>
    <t>DELETE_LOCATION_DEMOGRAPHICS</t>
  </si>
  <si>
    <t>INSERT_CENSUSDATA_FROM_CENSUSTRACTS</t>
  </si>
  <si>
    <t>INSERT_DBPROPERTY</t>
  </si>
  <si>
    <t>INSERT_DBPROPERTY_SHORT</t>
  </si>
  <si>
    <t>INSERT_DEALLIST</t>
  </si>
  <si>
    <t>INSERT_KDEALCCBUYERS</t>
  </si>
  <si>
    <t>INSERT_KDEALLIST</t>
  </si>
  <si>
    <t>INSERT_LOADLOG</t>
  </si>
  <si>
    <t>INSERT_LOAN_CALCS</t>
  </si>
  <si>
    <t>INSERT_LOAN_CALCS_YEAR</t>
  </si>
  <si>
    <t>INSERT_LOCATION_DEMOGRAPHICS</t>
  </si>
  <si>
    <t>INSERT_LOCATION_LOOKUP</t>
  </si>
  <si>
    <t>INSERT_LPLIST_ALL</t>
  </si>
  <si>
    <t>INSERT_MACRO_MEAN_SDV</t>
  </si>
  <si>
    <t>INSERT_METROCOUNTS</t>
  </si>
  <si>
    <t>INSERT_NEWDATA_EXHIBITA</t>
  </si>
  <si>
    <t>INSERT_NEWDATA_FF</t>
  </si>
  <si>
    <t>INSERT_NEWDATA_LPER</t>
  </si>
  <si>
    <t>INSERT_NEWDATA_PROPERTY</t>
  </si>
  <si>
    <t>INSERT_PROP_AVM</t>
  </si>
  <si>
    <t>INSERT_PROP_DEMOGRAPHIC_SCORE_ALL</t>
  </si>
  <si>
    <t>INSERT_PROP_DISTINCT_CALCS</t>
  </si>
  <si>
    <t>INSERT_PROP_DISTINCT_CALCS_MOSTRECENT</t>
  </si>
  <si>
    <t>INSERT_PROP_REGRESS_AVM_0</t>
  </si>
  <si>
    <t>INSERT_PROP_REGRESS_AVM_1</t>
  </si>
  <si>
    <t>INSERT_PROP_REGRESS_AVM_2</t>
  </si>
  <si>
    <t>INSERT_PROP_REGRESS_AVM_3</t>
  </si>
  <si>
    <t>INSERT_PROP_REGRESS_AVM_ALL</t>
  </si>
  <si>
    <t>INSERT_PROP_REGRESS_AVM_COUNT</t>
  </si>
  <si>
    <t>INSERT_PROP_REGRESS_AVM_COUNT_ALL</t>
  </si>
  <si>
    <t>INSERT_PROP_REGRESS_AVM_COUNT_SUBTYPE</t>
  </si>
  <si>
    <t>INSERT_PROP_REGRESS_EACH_YEAR_0</t>
  </si>
  <si>
    <t>INSERT_PROP_REGRESS_EACH_YEAR_ALL</t>
  </si>
  <si>
    <t>INSERT_PROP_REGRESS_REV</t>
  </si>
  <si>
    <t>INSERT_PROP_REGRESS_REV_ALL</t>
  </si>
  <si>
    <t>INSERT_PROP_REGRESS_REV_COUNT</t>
  </si>
  <si>
    <t>INSERT_PROP_REGRESS_REV_COUNT_ALL</t>
  </si>
  <si>
    <t>INSERT_PROP_REGRESS_REV_COUNT_SUBTYPE</t>
  </si>
  <si>
    <t>INSERT_PROP_SOLUTION_AVM</t>
  </si>
  <si>
    <t>INSERT_PROP_SOLUTION_EACH_YEAR_AVM</t>
  </si>
  <si>
    <t>INSERT_PROP_SOLUTION_EACH_YEAR_REV</t>
  </si>
  <si>
    <t>INSERT_PROP_SOLUTION_REV</t>
  </si>
  <si>
    <t>INSERT_PROPTOKEN</t>
  </si>
  <si>
    <t>INSERT_SUBMARKETSTATISTICS_METRO_YEAR</t>
  </si>
  <si>
    <t>INSERT_SUBMARKETTRENDS_METRO_YEAR</t>
  </si>
  <si>
    <t>SELECT_LOCATION_DEMOGRAPHIC_SCORE_OUTPUT</t>
  </si>
  <si>
    <t>SELECT_SUBMARKETSTATISTICS_METRO</t>
  </si>
  <si>
    <t>SELECT_SUBMARKETSTATISTICS_METRO_STATCALC</t>
  </si>
  <si>
    <t>SELECT_SUBMARKETSTATISTICS_METRO_SUBMARKET</t>
  </si>
  <si>
    <t>UPDATE_LOAN_CALCS</t>
  </si>
  <si>
    <t>UPDATE_LOAN_CALCS_AVM</t>
  </si>
  <si>
    <t>UPDATE_LPLIST_AVM</t>
  </si>
  <si>
    <t>UPDATE_LPLIST_GEO_EXTERNAL</t>
  </si>
  <si>
    <t>UPDATE_PROP_ALL</t>
  </si>
  <si>
    <t>UPDATE_PROP_AVM</t>
  </si>
  <si>
    <t>UPDATE_PROP_DISTINCT_CALCS_AVM</t>
  </si>
  <si>
    <t>UPDATE_PROP_REV</t>
  </si>
  <si>
    <t>ROUTINE_SCHEMA</t>
  </si>
  <si>
    <t>ROUTINE_NAME</t>
  </si>
  <si>
    <t xml:space="preserve">Ok </t>
  </si>
  <si>
    <t xml:space="preserve">Call into </t>
  </si>
  <si>
    <t>ETL</t>
  </si>
  <si>
    <t xml:space="preserve">Data Sciene </t>
  </si>
  <si>
    <t xml:space="preserve">best </t>
  </si>
  <si>
    <t>worst</t>
  </si>
  <si>
    <t>ROUTINE_TYPE</t>
  </si>
  <si>
    <t>OBJECT_NAME</t>
  </si>
  <si>
    <t>LINES_OF_CODE</t>
  </si>
  <si>
    <t>SQL_STORED_PROCEDURE</t>
  </si>
  <si>
    <t>[dbo].[A_042322_1]</t>
  </si>
  <si>
    <t>[dbo].[A_050122_6]</t>
  </si>
  <si>
    <t>[dbo].[A_1_051822]</t>
  </si>
  <si>
    <t>[dbo].[A_2_051822]</t>
  </si>
  <si>
    <t>[dbo].[A_3_030522]</t>
  </si>
  <si>
    <t>[dbo].[A_3_091422]</t>
  </si>
  <si>
    <t>[dbo].[A_4_050722]</t>
  </si>
  <si>
    <t>[dbo].[A_5_050122]</t>
  </si>
  <si>
    <t>[dbo].[A_5_091622]</t>
  </si>
  <si>
    <t>[dbo].[A_6_030522]</t>
  </si>
  <si>
    <t>[dbo].[A000_COUNT_FF_2]</t>
  </si>
  <si>
    <t>[dbo].[BACKUP_BIG3]</t>
  </si>
  <si>
    <t>[dbo].[BACKUP_BIG3_LOAD]</t>
  </si>
  <si>
    <t>[dbo].[BACKUP_BIG4]</t>
  </si>
  <si>
    <t>[dbo].[BACKUP_BIG4_LOAD]</t>
  </si>
  <si>
    <t>[dbo].[CALC_METRO_STATISTICS]</t>
  </si>
  <si>
    <t>[dbo].[DELETE_LOCATION_DEMOGRAPHICS]</t>
  </si>
  <si>
    <t>[dbo].[INSERT_CENSUSDATA_FROM_CENSUSTRACTS]</t>
  </si>
  <si>
    <t>[dbo].[INSERT_DBPROPERTY]</t>
  </si>
  <si>
    <t>[dbo].[INSERT_DBPROPERTY_SHORT]</t>
  </si>
  <si>
    <t>[dbo].[INSERT_DEALLIST]</t>
  </si>
  <si>
    <t>[dbo].[INSERT_KDEALCCBUYERS]</t>
  </si>
  <si>
    <t>[dbo].[INSERT_KDEALLIST]</t>
  </si>
  <si>
    <t>[dbo].[INSERT_LOADLOG]</t>
  </si>
  <si>
    <t>[dbo].[INSERT_LOAN_CALCS]</t>
  </si>
  <si>
    <t>[dbo].[INSERT_LOAN_CALCS_YEAR]</t>
  </si>
  <si>
    <t>[dbo].[INSERT_LOCATION_DEMOGRAPHICS]</t>
  </si>
  <si>
    <t>[dbo].[INSERT_LOCATION_LOOKUP]</t>
  </si>
  <si>
    <t>[dbo].[INSERT_LPLIST_ALL]</t>
  </si>
  <si>
    <t>[dbo].[INSERT_MACRO_MEAN_SDV]</t>
  </si>
  <si>
    <t>[dbo].[INSERT_METROCOUNTS]</t>
  </si>
  <si>
    <t>[dbo].[INSERT_NEWDATA_EXHIBITA]</t>
  </si>
  <si>
    <t>[dbo].[INSERT_NEWDATA_FF]</t>
  </si>
  <si>
    <t>[dbo].[INSERT_NEWDATA_LPER]</t>
  </si>
  <si>
    <t>[dbo].[INSERT_NEWDATA_PROPERTY]</t>
  </si>
  <si>
    <t>[dbo].[INSERT_PROP_AVM]</t>
  </si>
  <si>
    <t>[dbo].[INSERT_PROP_DEMOGRAPHIC_SCORE_ALL]</t>
  </si>
  <si>
    <t>[dbo].[INSERT_PROP_DISTINCT_CALCS]</t>
  </si>
  <si>
    <t>[dbo].[INSERT_PROP_DISTINCT_CALCS_MOSTRECENT]</t>
  </si>
  <si>
    <t>[dbo].[INSERT_PROP_REGRESS_AVM_0]</t>
  </si>
  <si>
    <t>[dbo].[INSERT_PROP_REGRESS_AVM_1]</t>
  </si>
  <si>
    <t>[dbo].[INSERT_PROP_REGRESS_AVM_2]</t>
  </si>
  <si>
    <t>[dbo].[INSERT_PROP_REGRESS_AVM_3]</t>
  </si>
  <si>
    <t>[dbo].[INSERT_PROP_REGRESS_AVM_ALL]</t>
  </si>
  <si>
    <t>[dbo].[INSERT_PROP_REGRESS_AVM_COUNT]</t>
  </si>
  <si>
    <t>[dbo].[INSERT_PROP_REGRESS_AVM_COUNT_ALL]</t>
  </si>
  <si>
    <t>[dbo].[INSERT_PROP_REGRESS_AVM_COUNT_SUBTYPE]</t>
  </si>
  <si>
    <t>[dbo].[INSERT_PROP_REGRESS_EACH_YEAR_0]</t>
  </si>
  <si>
    <t>[dbo].[INSERT_PROP_REGRESS_EACH_YEAR_ALL]</t>
  </si>
  <si>
    <t>[dbo].[INSERT_PROP_REGRESS_REV]</t>
  </si>
  <si>
    <t>[dbo].[INSERT_PROP_REGRESS_REV_ALL]</t>
  </si>
  <si>
    <t>[dbo].[INSERT_PROP_REGRESS_REV_COUNT]</t>
  </si>
  <si>
    <t>[dbo].[INSERT_PROP_REGRESS_REV_COUNT_ALL]</t>
  </si>
  <si>
    <t>[dbo].[INSERT_PROP_REGRESS_REV_COUNT_SUBTYPE]</t>
  </si>
  <si>
    <t>[dbo].[INSERT_PROP_SOLUTION_AVM]</t>
  </si>
  <si>
    <t>[dbo].[INSERT_PROP_SOLUTION_EACH_YEAR_AVM]</t>
  </si>
  <si>
    <t>[dbo].[INSERT_PROP_SOLUTION_EACH_YEAR_REV]</t>
  </si>
  <si>
    <t>[dbo].[INSERT_PROP_SOLUTION_REV]</t>
  </si>
  <si>
    <t>[dbo].[INSERT_PROPTOKEN]</t>
  </si>
  <si>
    <t>[dbo].[INSERT_SUBMARKETSTATISTICS_METRO_YEAR]</t>
  </si>
  <si>
    <t>[dbo].[INSERT_SUBMARKETTRENDS_METRO_YEAR]</t>
  </si>
  <si>
    <t>[dbo].[SELECT_LOCATION_DEMOGRAPHIC_SCORE_OUTPUT]</t>
  </si>
  <si>
    <t>[dbo].[SELECT_SUBMARKETSTATISTICS_METRO]</t>
  </si>
  <si>
    <t>[dbo].[SELECT_SUBMARKETSTATISTICS_METRO_STATCALC]</t>
  </si>
  <si>
    <t>[dbo].[SELECT_SUBMARKETSTATISTICS_METRO_SUBMARKET]</t>
  </si>
  <si>
    <t>[dbo].[UPDATE_LOAN_CALCS]</t>
  </si>
  <si>
    <t>[dbo].[UPDATE_LOAN_CALCS_AVM]</t>
  </si>
  <si>
    <t>[dbo].[UPDATE_LPLIST_AVM]</t>
  </si>
  <si>
    <t>[dbo].[UPDATE_LPLIST_GEO_EXTERNAL]</t>
  </si>
  <si>
    <t>[dbo].[UPDATE_PROP_ALL]</t>
  </si>
  <si>
    <t>[dbo].[UPDATE_PROP_AVM]</t>
  </si>
  <si>
    <t>[dbo].[UPDATE_PROP_DISTINCT_CALCS_AVM]</t>
  </si>
  <si>
    <t>[dbo].[UPDATE_PROP_REV]</t>
  </si>
  <si>
    <t>[dbo].[A_0_091622]</t>
  </si>
  <si>
    <t xml:space="preserve">total work hours in a week </t>
  </si>
  <si>
    <t xml:space="preserve">total hours in a month </t>
  </si>
  <si>
    <t xml:space="preserve">Construir uma aplicação em python para extrair dados do CREDIQ ir armazena-los em um storage na AWS. </t>
  </si>
  <si>
    <t xml:space="preserve">Converter de cada Proc. para python aplicando as melhores praticas. Esse desenvolvimento será feito com base em sample do dataset atual.  Durante esse processo iremos criar uma documentação delhata sobre e pocesso atual e levantar possivel melhorias.  </t>
  </si>
  <si>
    <t xml:space="preserve">detalhes dos cenarios </t>
  </si>
  <si>
    <t>Best: 
Worst:</t>
  </si>
  <si>
    <t xml:space="preserve">Construir os passos do ETL para garantir a qualidade dos dados, realizando  o mapeamento e a tranformação inicial do dados para garantir compatipilidade do schemas com o banco atual. </t>
  </si>
  <si>
    <t xml:space="preserve">Best Case: Uso de API. Boa documento do dado e da API. Time com uma boa vivencia em python e AWS. 
Worst: Criação de scpraers para donwload dos dados. </t>
  </si>
  <si>
    <t xml:space="preserve">meses </t>
  </si>
  <si>
    <t xml:space="preserve">total de horas </t>
  </si>
  <si>
    <t xml:space="preserve">Planejamentos e revisões </t>
  </si>
  <si>
    <t xml:space="preserve">Contigencias </t>
  </si>
  <si>
    <t>Time</t>
  </si>
  <si>
    <t>Others</t>
  </si>
  <si>
    <t>Tempo total em meses (Atividades 100% paralelas)</t>
  </si>
  <si>
    <t>Best: Boa documetação. Regras simples com possibilide de reusso de mais de 80% das funções. 1 semans por PROC. 
Worst: 2 semans por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</si>
</sst>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4828-EA52-483D-817B-7C89C1D080AF}">
  <dimension ref="A1:D75"/>
  <sheetViews>
    <sheetView topLeftCell="A13" workbookViewId="0">
      <selection activeCell="J39" sqref="J39"/>
    </sheetView>
  </sheetViews>
  <sheetFormatPr defaultRowHeight="15" x14ac:dyDescent="0.25"/>
  <cols>
    <col min="2" max="2" width="44.42578125" customWidth="1"/>
    <col min="3" max="3" width="11" customWidth="1"/>
    <col min="4" max="4" width="11.28515625" bestFit="1" customWidth="1"/>
  </cols>
  <sheetData>
    <row r="1" spans="1:4" x14ac:dyDescent="0.25">
      <c r="A1" t="s">
        <v>75</v>
      </c>
      <c r="B1" t="s">
        <v>76</v>
      </c>
      <c r="D1" t="s">
        <v>78</v>
      </c>
    </row>
    <row r="2" spans="1:4" x14ac:dyDescent="0.25">
      <c r="A2" t="s">
        <v>0</v>
      </c>
      <c r="B2" t="s">
        <v>1</v>
      </c>
      <c r="C2" t="s">
        <v>77</v>
      </c>
      <c r="D2" s="1"/>
    </row>
    <row r="3" spans="1:4" x14ac:dyDescent="0.25">
      <c r="A3" t="s">
        <v>0</v>
      </c>
      <c r="B3" t="s">
        <v>2</v>
      </c>
    </row>
    <row r="4" spans="1:4" x14ac:dyDescent="0.25">
      <c r="A4" t="s">
        <v>0</v>
      </c>
      <c r="B4" t="s">
        <v>3</v>
      </c>
    </row>
    <row r="5" spans="1:4" x14ac:dyDescent="0.25">
      <c r="A5" t="s">
        <v>0</v>
      </c>
      <c r="B5" t="s">
        <v>4</v>
      </c>
      <c r="D5" t="s">
        <v>1</v>
      </c>
    </row>
    <row r="6" spans="1:4" x14ac:dyDescent="0.25">
      <c r="A6" t="s">
        <v>0</v>
      </c>
      <c r="B6" t="s">
        <v>5</v>
      </c>
      <c r="D6" t="s">
        <v>1</v>
      </c>
    </row>
    <row r="7" spans="1:4" x14ac:dyDescent="0.25">
      <c r="A7" t="s">
        <v>0</v>
      </c>
      <c r="B7" t="s">
        <v>6</v>
      </c>
    </row>
    <row r="8" spans="1:4" x14ac:dyDescent="0.25">
      <c r="A8" t="s">
        <v>0</v>
      </c>
      <c r="B8" t="s">
        <v>7</v>
      </c>
      <c r="D8" t="s">
        <v>1</v>
      </c>
    </row>
    <row r="9" spans="1:4" x14ac:dyDescent="0.25">
      <c r="A9" t="s">
        <v>0</v>
      </c>
      <c r="B9" t="s">
        <v>8</v>
      </c>
      <c r="D9" t="s">
        <v>1</v>
      </c>
    </row>
    <row r="10" spans="1:4" x14ac:dyDescent="0.25">
      <c r="A10" t="s">
        <v>0</v>
      </c>
      <c r="B10" t="s">
        <v>9</v>
      </c>
    </row>
    <row r="11" spans="1:4" x14ac:dyDescent="0.25">
      <c r="A11" t="s">
        <v>0</v>
      </c>
      <c r="B11" t="s">
        <v>10</v>
      </c>
      <c r="D11" t="s">
        <v>1</v>
      </c>
    </row>
    <row r="12" spans="1:4" x14ac:dyDescent="0.25">
      <c r="A12" t="s">
        <v>0</v>
      </c>
      <c r="B12" t="s">
        <v>11</v>
      </c>
      <c r="D12" t="s">
        <v>1</v>
      </c>
    </row>
    <row r="13" spans="1:4" x14ac:dyDescent="0.25">
      <c r="A13" t="s">
        <v>0</v>
      </c>
      <c r="B13" t="s">
        <v>12</v>
      </c>
    </row>
    <row r="14" spans="1:4" x14ac:dyDescent="0.25">
      <c r="A14" t="s">
        <v>0</v>
      </c>
      <c r="B14" t="s">
        <v>13</v>
      </c>
    </row>
    <row r="15" spans="1:4" x14ac:dyDescent="0.25">
      <c r="A15" t="s">
        <v>0</v>
      </c>
      <c r="B15" t="s">
        <v>14</v>
      </c>
    </row>
    <row r="16" spans="1:4" x14ac:dyDescent="0.25">
      <c r="A16" t="s">
        <v>0</v>
      </c>
      <c r="B16" t="s">
        <v>15</v>
      </c>
    </row>
    <row r="17" spans="1:2" x14ac:dyDescent="0.25">
      <c r="A17" t="s">
        <v>0</v>
      </c>
      <c r="B17" t="s">
        <v>16</v>
      </c>
    </row>
    <row r="18" spans="1:2" x14ac:dyDescent="0.25">
      <c r="A18" t="s">
        <v>0</v>
      </c>
      <c r="B18" t="s">
        <v>17</v>
      </c>
    </row>
    <row r="19" spans="1:2" x14ac:dyDescent="0.25">
      <c r="A19" t="s">
        <v>0</v>
      </c>
      <c r="B19" t="s">
        <v>18</v>
      </c>
    </row>
    <row r="20" spans="1:2" x14ac:dyDescent="0.25">
      <c r="A20" t="s">
        <v>0</v>
      </c>
      <c r="B20" t="s">
        <v>19</v>
      </c>
    </row>
    <row r="21" spans="1:2" x14ac:dyDescent="0.25">
      <c r="A21" t="s">
        <v>0</v>
      </c>
      <c r="B21" t="s">
        <v>20</v>
      </c>
    </row>
    <row r="22" spans="1:2" x14ac:dyDescent="0.25">
      <c r="A22" t="s">
        <v>0</v>
      </c>
      <c r="B22" t="s">
        <v>21</v>
      </c>
    </row>
    <row r="23" spans="1:2" x14ac:dyDescent="0.25">
      <c r="A23" t="s">
        <v>0</v>
      </c>
      <c r="B23" t="s">
        <v>22</v>
      </c>
    </row>
    <row r="24" spans="1:2" x14ac:dyDescent="0.25">
      <c r="A24" t="s">
        <v>0</v>
      </c>
      <c r="B24" t="s">
        <v>23</v>
      </c>
    </row>
    <row r="25" spans="1:2" x14ac:dyDescent="0.25">
      <c r="A25" t="s">
        <v>0</v>
      </c>
      <c r="B25" t="s">
        <v>24</v>
      </c>
    </row>
    <row r="26" spans="1:2" x14ac:dyDescent="0.25">
      <c r="A26" t="s">
        <v>0</v>
      </c>
      <c r="B26" t="s">
        <v>25</v>
      </c>
    </row>
    <row r="27" spans="1:2" x14ac:dyDescent="0.25">
      <c r="A27" t="s">
        <v>0</v>
      </c>
      <c r="B27" t="s">
        <v>26</v>
      </c>
    </row>
    <row r="28" spans="1:2" x14ac:dyDescent="0.25">
      <c r="A28" t="s">
        <v>0</v>
      </c>
      <c r="B28" t="s">
        <v>27</v>
      </c>
    </row>
    <row r="29" spans="1:2" x14ac:dyDescent="0.25">
      <c r="A29" t="s">
        <v>0</v>
      </c>
      <c r="B29" t="s">
        <v>28</v>
      </c>
    </row>
    <row r="30" spans="1:2" x14ac:dyDescent="0.25">
      <c r="A30" t="s">
        <v>0</v>
      </c>
      <c r="B30" t="s">
        <v>29</v>
      </c>
    </row>
    <row r="31" spans="1:2" x14ac:dyDescent="0.25">
      <c r="A31" t="s">
        <v>0</v>
      </c>
      <c r="B31" t="s">
        <v>30</v>
      </c>
    </row>
    <row r="32" spans="1:2" x14ac:dyDescent="0.25">
      <c r="A32" t="s">
        <v>0</v>
      </c>
      <c r="B32" t="s">
        <v>31</v>
      </c>
    </row>
    <row r="33" spans="1:4" x14ac:dyDescent="0.25">
      <c r="A33" t="s">
        <v>0</v>
      </c>
      <c r="B33" t="s">
        <v>32</v>
      </c>
    </row>
    <row r="34" spans="1:4" x14ac:dyDescent="0.25">
      <c r="A34" t="s">
        <v>0</v>
      </c>
      <c r="B34" t="s">
        <v>33</v>
      </c>
      <c r="D34" t="s">
        <v>1</v>
      </c>
    </row>
    <row r="35" spans="1:4" x14ac:dyDescent="0.25">
      <c r="A35" t="s">
        <v>0</v>
      </c>
      <c r="B35" t="s">
        <v>34</v>
      </c>
      <c r="D35" t="s">
        <v>1</v>
      </c>
    </row>
    <row r="36" spans="1:4" x14ac:dyDescent="0.25">
      <c r="A36" t="s">
        <v>0</v>
      </c>
      <c r="B36" t="s">
        <v>35</v>
      </c>
      <c r="D36" t="s">
        <v>1</v>
      </c>
    </row>
    <row r="37" spans="1:4" x14ac:dyDescent="0.25">
      <c r="A37" t="s">
        <v>0</v>
      </c>
      <c r="B37" t="s">
        <v>36</v>
      </c>
      <c r="D37" t="s">
        <v>1</v>
      </c>
    </row>
    <row r="38" spans="1:4" x14ac:dyDescent="0.25">
      <c r="A38" t="s">
        <v>0</v>
      </c>
      <c r="B38" t="s">
        <v>37</v>
      </c>
    </row>
    <row r="39" spans="1:4" x14ac:dyDescent="0.25">
      <c r="A39" t="s">
        <v>0</v>
      </c>
      <c r="B39" t="s">
        <v>38</v>
      </c>
    </row>
    <row r="40" spans="1:4" x14ac:dyDescent="0.25">
      <c r="A40" t="s">
        <v>0</v>
      </c>
      <c r="B40" t="s">
        <v>39</v>
      </c>
    </row>
    <row r="41" spans="1:4" x14ac:dyDescent="0.25">
      <c r="A41" t="s">
        <v>0</v>
      </c>
      <c r="B41" t="s">
        <v>40</v>
      </c>
    </row>
    <row r="42" spans="1:4" x14ac:dyDescent="0.25">
      <c r="A42" t="s">
        <v>0</v>
      </c>
      <c r="B42" t="s">
        <v>41</v>
      </c>
    </row>
    <row r="43" spans="1:4" x14ac:dyDescent="0.25">
      <c r="A43" t="s">
        <v>0</v>
      </c>
      <c r="B43" t="s">
        <v>42</v>
      </c>
    </row>
    <row r="44" spans="1:4" x14ac:dyDescent="0.25">
      <c r="A44" t="s">
        <v>0</v>
      </c>
      <c r="B44" t="s">
        <v>43</v>
      </c>
    </row>
    <row r="45" spans="1:4" x14ac:dyDescent="0.25">
      <c r="A45" t="s">
        <v>0</v>
      </c>
      <c r="B45" t="s">
        <v>44</v>
      </c>
    </row>
    <row r="46" spans="1:4" x14ac:dyDescent="0.25">
      <c r="A46" t="s">
        <v>0</v>
      </c>
      <c r="B46" t="s">
        <v>45</v>
      </c>
    </row>
    <row r="47" spans="1:4" x14ac:dyDescent="0.25">
      <c r="A47" t="s">
        <v>0</v>
      </c>
      <c r="B47" t="s">
        <v>46</v>
      </c>
    </row>
    <row r="48" spans="1:4" x14ac:dyDescent="0.25">
      <c r="A48" t="s">
        <v>0</v>
      </c>
      <c r="B48" t="s">
        <v>47</v>
      </c>
    </row>
    <row r="49" spans="1:2" x14ac:dyDescent="0.25">
      <c r="A49" t="s">
        <v>0</v>
      </c>
      <c r="B49" t="s">
        <v>48</v>
      </c>
    </row>
    <row r="50" spans="1:2" x14ac:dyDescent="0.25">
      <c r="A50" t="s">
        <v>0</v>
      </c>
      <c r="B50" t="s">
        <v>49</v>
      </c>
    </row>
    <row r="51" spans="1:2" x14ac:dyDescent="0.25">
      <c r="A51" t="s">
        <v>0</v>
      </c>
      <c r="B51" t="s">
        <v>50</v>
      </c>
    </row>
    <row r="52" spans="1:2" x14ac:dyDescent="0.25">
      <c r="A52" t="s">
        <v>0</v>
      </c>
      <c r="B52" t="s">
        <v>51</v>
      </c>
    </row>
    <row r="53" spans="1:2" x14ac:dyDescent="0.25">
      <c r="A53" t="s">
        <v>0</v>
      </c>
      <c r="B53" t="s">
        <v>52</v>
      </c>
    </row>
    <row r="54" spans="1:2" x14ac:dyDescent="0.25">
      <c r="A54" t="s">
        <v>0</v>
      </c>
      <c r="B54" t="s">
        <v>53</v>
      </c>
    </row>
    <row r="55" spans="1:2" x14ac:dyDescent="0.25">
      <c r="A55" t="s">
        <v>0</v>
      </c>
      <c r="B55" t="s">
        <v>54</v>
      </c>
    </row>
    <row r="56" spans="1:2" x14ac:dyDescent="0.25">
      <c r="A56" t="s">
        <v>0</v>
      </c>
      <c r="B56" t="s">
        <v>55</v>
      </c>
    </row>
    <row r="57" spans="1:2" x14ac:dyDescent="0.25">
      <c r="A57" t="s">
        <v>0</v>
      </c>
      <c r="B57" t="s">
        <v>56</v>
      </c>
    </row>
    <row r="58" spans="1:2" x14ac:dyDescent="0.25">
      <c r="A58" t="s">
        <v>0</v>
      </c>
      <c r="B58" t="s">
        <v>57</v>
      </c>
    </row>
    <row r="59" spans="1:2" x14ac:dyDescent="0.25">
      <c r="A59" t="s">
        <v>0</v>
      </c>
      <c r="B59" t="s">
        <v>58</v>
      </c>
    </row>
    <row r="60" spans="1:2" x14ac:dyDescent="0.25">
      <c r="A60" t="s">
        <v>0</v>
      </c>
      <c r="B60" t="s">
        <v>59</v>
      </c>
    </row>
    <row r="61" spans="1:2" x14ac:dyDescent="0.25">
      <c r="A61" t="s">
        <v>0</v>
      </c>
      <c r="B61" t="s">
        <v>60</v>
      </c>
    </row>
    <row r="62" spans="1:2" x14ac:dyDescent="0.25">
      <c r="A62" t="s">
        <v>0</v>
      </c>
      <c r="B62" t="s">
        <v>61</v>
      </c>
    </row>
    <row r="63" spans="1:2" x14ac:dyDescent="0.25">
      <c r="A63" t="s">
        <v>0</v>
      </c>
      <c r="B63" t="s">
        <v>62</v>
      </c>
    </row>
    <row r="64" spans="1:2" x14ac:dyDescent="0.25">
      <c r="A64" t="s">
        <v>0</v>
      </c>
      <c r="B64" t="s">
        <v>63</v>
      </c>
    </row>
    <row r="65" spans="1:2" x14ac:dyDescent="0.25">
      <c r="A65" t="s">
        <v>0</v>
      </c>
      <c r="B65" t="s">
        <v>64</v>
      </c>
    </row>
    <row r="66" spans="1:2" x14ac:dyDescent="0.25">
      <c r="A66" t="s">
        <v>0</v>
      </c>
      <c r="B66" t="s">
        <v>65</v>
      </c>
    </row>
    <row r="67" spans="1:2" x14ac:dyDescent="0.25">
      <c r="A67" t="s">
        <v>0</v>
      </c>
      <c r="B67" t="s">
        <v>66</v>
      </c>
    </row>
    <row r="68" spans="1:2" x14ac:dyDescent="0.25">
      <c r="A68" t="s">
        <v>0</v>
      </c>
      <c r="B68" t="s">
        <v>67</v>
      </c>
    </row>
    <row r="69" spans="1:2" x14ac:dyDescent="0.25">
      <c r="A69" t="s">
        <v>0</v>
      </c>
      <c r="B69" t="s">
        <v>68</v>
      </c>
    </row>
    <row r="70" spans="1:2" x14ac:dyDescent="0.25">
      <c r="A70" t="s">
        <v>0</v>
      </c>
      <c r="B70" t="s">
        <v>69</v>
      </c>
    </row>
    <row r="71" spans="1:2" x14ac:dyDescent="0.25">
      <c r="A71" t="s">
        <v>0</v>
      </c>
      <c r="B71" t="s">
        <v>70</v>
      </c>
    </row>
    <row r="72" spans="1:2" x14ac:dyDescent="0.25">
      <c r="A72" t="s">
        <v>0</v>
      </c>
      <c r="B72" t="s">
        <v>71</v>
      </c>
    </row>
    <row r="73" spans="1:2" x14ac:dyDescent="0.25">
      <c r="A73" t="s">
        <v>0</v>
      </c>
      <c r="B73" t="s">
        <v>72</v>
      </c>
    </row>
    <row r="74" spans="1:2" x14ac:dyDescent="0.25">
      <c r="A74" t="s">
        <v>0</v>
      </c>
      <c r="B74" t="s">
        <v>73</v>
      </c>
    </row>
    <row r="75" spans="1:2" x14ac:dyDescent="0.25">
      <c r="A75" t="s">
        <v>0</v>
      </c>
      <c r="B75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9F3E-E5B5-48D9-9835-1B491BC07E58}">
  <dimension ref="A1:E16"/>
  <sheetViews>
    <sheetView workbookViewId="0">
      <selection activeCell="C16" sqref="C16"/>
    </sheetView>
  </sheetViews>
  <sheetFormatPr defaultRowHeight="15" x14ac:dyDescent="0.25"/>
  <cols>
    <col min="1" max="1" width="26" customWidth="1"/>
    <col min="2" max="2" width="47.140625" customWidth="1"/>
    <col min="5" max="5" width="40.7109375" customWidth="1"/>
  </cols>
  <sheetData>
    <row r="1" spans="1:5" x14ac:dyDescent="0.25">
      <c r="A1" t="s">
        <v>161</v>
      </c>
      <c r="B1">
        <f>8*5</f>
        <v>40</v>
      </c>
    </row>
    <row r="2" spans="1:5" x14ac:dyDescent="0.25">
      <c r="A2" t="s">
        <v>162</v>
      </c>
      <c r="B2">
        <f>8*5*4</f>
        <v>160</v>
      </c>
    </row>
    <row r="3" spans="1:5" x14ac:dyDescent="0.25">
      <c r="A3" s="3"/>
      <c r="B3" s="3"/>
      <c r="C3" s="3" t="s">
        <v>81</v>
      </c>
      <c r="D3" s="3" t="s">
        <v>82</v>
      </c>
      <c r="E3" s="3" t="s">
        <v>165</v>
      </c>
    </row>
    <row r="4" spans="1:5" ht="75" x14ac:dyDescent="0.25">
      <c r="A4" s="4" t="s">
        <v>79</v>
      </c>
      <c r="B4" s="6" t="s">
        <v>163</v>
      </c>
      <c r="C4">
        <f>2*B2</f>
        <v>320</v>
      </c>
      <c r="D4">
        <f>3*B2</f>
        <v>480</v>
      </c>
      <c r="E4" s="7" t="s">
        <v>168</v>
      </c>
    </row>
    <row r="5" spans="1:5" ht="60" x14ac:dyDescent="0.25">
      <c r="A5" s="4" t="s">
        <v>79</v>
      </c>
      <c r="B5" s="6" t="s">
        <v>167</v>
      </c>
      <c r="E5" s="7" t="s">
        <v>166</v>
      </c>
    </row>
    <row r="6" spans="1:5" ht="90" x14ac:dyDescent="0.25">
      <c r="A6" s="4" t="s">
        <v>80</v>
      </c>
      <c r="B6" s="6" t="s">
        <v>164</v>
      </c>
      <c r="C6">
        <f>73*1*B1</f>
        <v>2920</v>
      </c>
      <c r="D6">
        <f>74*2*B1</f>
        <v>5920</v>
      </c>
      <c r="E6" s="7" t="s">
        <v>176</v>
      </c>
    </row>
    <row r="7" spans="1:5" x14ac:dyDescent="0.25">
      <c r="A7" s="4" t="s">
        <v>174</v>
      </c>
      <c r="B7" s="6" t="s">
        <v>171</v>
      </c>
      <c r="C7">
        <f>0.2*(SUM(C4:C6))</f>
        <v>648</v>
      </c>
      <c r="D7">
        <f>0.2*(SUM(D4:D6))</f>
        <v>1280</v>
      </c>
    </row>
    <row r="8" spans="1:5" x14ac:dyDescent="0.25">
      <c r="A8" s="4" t="s">
        <v>174</v>
      </c>
      <c r="B8" s="6" t="s">
        <v>172</v>
      </c>
      <c r="C8">
        <f>0.1*(SUM(C4:C7))</f>
        <v>388.8</v>
      </c>
      <c r="D8">
        <f>0.1*(SUM(D4:D7))</f>
        <v>768</v>
      </c>
    </row>
    <row r="9" spans="1:5" x14ac:dyDescent="0.25">
      <c r="A9" s="4"/>
      <c r="B9" s="6"/>
    </row>
    <row r="10" spans="1:5" x14ac:dyDescent="0.25">
      <c r="A10" s="4"/>
      <c r="B10" s="6"/>
    </row>
    <row r="11" spans="1:5" x14ac:dyDescent="0.25">
      <c r="A11" s="4"/>
      <c r="B11" s="5"/>
    </row>
    <row r="13" spans="1:5" x14ac:dyDescent="0.25">
      <c r="B13" s="8" t="s">
        <v>170</v>
      </c>
      <c r="C13">
        <f>SUM(C4:C8)</f>
        <v>4276.8</v>
      </c>
      <c r="D13">
        <f>SUM(D4:D6)</f>
        <v>6400</v>
      </c>
    </row>
    <row r="14" spans="1:5" x14ac:dyDescent="0.25">
      <c r="B14" s="9" t="s">
        <v>169</v>
      </c>
      <c r="C14">
        <f>C13/$B$2</f>
        <v>26.73</v>
      </c>
      <c r="D14">
        <f>D13/$B$2</f>
        <v>40</v>
      </c>
    </row>
    <row r="15" spans="1:5" x14ac:dyDescent="0.25">
      <c r="B15" s="9" t="s">
        <v>173</v>
      </c>
      <c r="C15">
        <v>4</v>
      </c>
      <c r="D15">
        <v>6</v>
      </c>
    </row>
    <row r="16" spans="1:5" x14ac:dyDescent="0.25">
      <c r="B16" s="9" t="s">
        <v>175</v>
      </c>
      <c r="C16">
        <f>C14/C15</f>
        <v>6.6825000000000001</v>
      </c>
      <c r="D16">
        <f>D14/D15</f>
        <v>6.666666666666667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AAC4-F33C-41DA-A7C9-2AE04C178092}">
  <dimension ref="A1:C75"/>
  <sheetViews>
    <sheetView tabSelected="1" workbookViewId="0">
      <selection activeCell="C2" sqref="C2:C75"/>
    </sheetView>
  </sheetViews>
  <sheetFormatPr defaultRowHeight="15" x14ac:dyDescent="0.25"/>
  <cols>
    <col min="1" max="1" width="24.140625" bestFit="1" customWidth="1"/>
    <col min="2" max="2" width="55.7109375" bestFit="1" customWidth="1"/>
    <col min="3" max="3" width="15.28515625" bestFit="1" customWidth="1"/>
  </cols>
  <sheetData>
    <row r="1" spans="1:3" x14ac:dyDescent="0.25">
      <c r="A1" t="s">
        <v>83</v>
      </c>
      <c r="B1" t="s">
        <v>84</v>
      </c>
      <c r="C1" t="s">
        <v>85</v>
      </c>
    </row>
    <row r="2" spans="1:3" x14ac:dyDescent="0.25">
      <c r="A2" t="s">
        <v>86</v>
      </c>
      <c r="B2" t="s">
        <v>87</v>
      </c>
      <c r="C2">
        <v>874</v>
      </c>
    </row>
    <row r="3" spans="1:3" x14ac:dyDescent="0.25">
      <c r="A3" t="s">
        <v>86</v>
      </c>
      <c r="B3" t="s">
        <v>88</v>
      </c>
      <c r="C3">
        <v>125</v>
      </c>
    </row>
    <row r="4" spans="1:3" x14ac:dyDescent="0.25">
      <c r="A4" t="s">
        <v>86</v>
      </c>
      <c r="B4" t="s">
        <v>89</v>
      </c>
      <c r="C4">
        <v>869</v>
      </c>
    </row>
    <row r="5" spans="1:3" x14ac:dyDescent="0.25">
      <c r="A5" t="s">
        <v>86</v>
      </c>
      <c r="B5" t="s">
        <v>90</v>
      </c>
      <c r="C5">
        <v>48</v>
      </c>
    </row>
    <row r="6" spans="1:3" x14ac:dyDescent="0.25">
      <c r="A6" t="s">
        <v>86</v>
      </c>
      <c r="B6" t="s">
        <v>91</v>
      </c>
      <c r="C6" s="2">
        <v>2314</v>
      </c>
    </row>
    <row r="7" spans="1:3" x14ac:dyDescent="0.25">
      <c r="A7" t="s">
        <v>86</v>
      </c>
      <c r="B7" t="s">
        <v>92</v>
      </c>
      <c r="C7" s="2">
        <v>2315</v>
      </c>
    </row>
    <row r="8" spans="1:3" x14ac:dyDescent="0.25">
      <c r="A8" t="s">
        <v>86</v>
      </c>
      <c r="B8" t="s">
        <v>93</v>
      </c>
      <c r="C8">
        <v>628</v>
      </c>
    </row>
    <row r="9" spans="1:3" x14ac:dyDescent="0.25">
      <c r="A9" t="s">
        <v>86</v>
      </c>
      <c r="B9" t="s">
        <v>94</v>
      </c>
      <c r="C9">
        <v>132</v>
      </c>
    </row>
    <row r="10" spans="1:3" x14ac:dyDescent="0.25">
      <c r="A10" t="s">
        <v>86</v>
      </c>
      <c r="B10" t="s">
        <v>95</v>
      </c>
      <c r="C10">
        <v>197</v>
      </c>
    </row>
    <row r="11" spans="1:3" x14ac:dyDescent="0.25">
      <c r="A11" t="s">
        <v>86</v>
      </c>
      <c r="B11" t="s">
        <v>96</v>
      </c>
      <c r="C11">
        <v>41</v>
      </c>
    </row>
    <row r="12" spans="1:3" x14ac:dyDescent="0.25">
      <c r="A12" t="s">
        <v>86</v>
      </c>
      <c r="B12" t="s">
        <v>97</v>
      </c>
      <c r="C12">
        <v>37</v>
      </c>
    </row>
    <row r="13" spans="1:3" x14ac:dyDescent="0.25">
      <c r="A13" t="s">
        <v>86</v>
      </c>
      <c r="B13" t="s">
        <v>98</v>
      </c>
      <c r="C13">
        <v>83</v>
      </c>
    </row>
    <row r="14" spans="1:3" x14ac:dyDescent="0.25">
      <c r="A14" t="s">
        <v>86</v>
      </c>
      <c r="B14" t="s">
        <v>99</v>
      </c>
      <c r="C14">
        <v>88</v>
      </c>
    </row>
    <row r="15" spans="1:3" x14ac:dyDescent="0.25">
      <c r="A15" t="s">
        <v>86</v>
      </c>
      <c r="B15" t="s">
        <v>100</v>
      </c>
      <c r="C15">
        <v>99</v>
      </c>
    </row>
    <row r="16" spans="1:3" x14ac:dyDescent="0.25">
      <c r="A16" t="s">
        <v>86</v>
      </c>
      <c r="B16" t="s">
        <v>101</v>
      </c>
      <c r="C16">
        <v>99</v>
      </c>
    </row>
    <row r="17" spans="1:3" x14ac:dyDescent="0.25">
      <c r="A17" t="s">
        <v>86</v>
      </c>
      <c r="B17" t="s">
        <v>102</v>
      </c>
      <c r="C17">
        <v>70</v>
      </c>
    </row>
    <row r="18" spans="1:3" x14ac:dyDescent="0.25">
      <c r="A18" t="s">
        <v>86</v>
      </c>
      <c r="B18" t="s">
        <v>103</v>
      </c>
      <c r="C18">
        <v>41</v>
      </c>
    </row>
    <row r="19" spans="1:3" x14ac:dyDescent="0.25">
      <c r="A19" t="s">
        <v>86</v>
      </c>
      <c r="B19" t="s">
        <v>104</v>
      </c>
      <c r="C19">
        <v>474</v>
      </c>
    </row>
    <row r="20" spans="1:3" x14ac:dyDescent="0.25">
      <c r="A20" t="s">
        <v>86</v>
      </c>
      <c r="B20" t="s">
        <v>105</v>
      </c>
      <c r="C20">
        <v>433</v>
      </c>
    </row>
    <row r="21" spans="1:3" x14ac:dyDescent="0.25">
      <c r="A21" t="s">
        <v>86</v>
      </c>
      <c r="B21" t="s">
        <v>106</v>
      </c>
      <c r="C21">
        <v>729</v>
      </c>
    </row>
    <row r="22" spans="1:3" x14ac:dyDescent="0.25">
      <c r="A22" t="s">
        <v>86</v>
      </c>
      <c r="B22" t="s">
        <v>107</v>
      </c>
      <c r="C22">
        <v>64</v>
      </c>
    </row>
    <row r="23" spans="1:3" x14ac:dyDescent="0.25">
      <c r="A23" t="s">
        <v>86</v>
      </c>
      <c r="B23" t="s">
        <v>108</v>
      </c>
      <c r="C23">
        <v>62</v>
      </c>
    </row>
    <row r="24" spans="1:3" x14ac:dyDescent="0.25">
      <c r="A24" t="s">
        <v>86</v>
      </c>
      <c r="B24" t="s">
        <v>109</v>
      </c>
      <c r="C24">
        <v>87</v>
      </c>
    </row>
    <row r="25" spans="1:3" x14ac:dyDescent="0.25">
      <c r="A25" t="s">
        <v>86</v>
      </c>
      <c r="B25" t="s">
        <v>110</v>
      </c>
      <c r="C25">
        <v>45</v>
      </c>
    </row>
    <row r="26" spans="1:3" x14ac:dyDescent="0.25">
      <c r="A26" t="s">
        <v>86</v>
      </c>
      <c r="B26" t="s">
        <v>111</v>
      </c>
      <c r="C26">
        <v>816</v>
      </c>
    </row>
    <row r="27" spans="1:3" x14ac:dyDescent="0.25">
      <c r="A27" t="s">
        <v>86</v>
      </c>
      <c r="B27" t="s">
        <v>112</v>
      </c>
      <c r="C27">
        <v>811</v>
      </c>
    </row>
    <row r="28" spans="1:3" x14ac:dyDescent="0.25">
      <c r="A28" t="s">
        <v>86</v>
      </c>
      <c r="B28" t="s">
        <v>113</v>
      </c>
      <c r="C28">
        <v>907</v>
      </c>
    </row>
    <row r="29" spans="1:3" x14ac:dyDescent="0.25">
      <c r="A29" t="s">
        <v>86</v>
      </c>
      <c r="B29" t="s">
        <v>114</v>
      </c>
      <c r="C29">
        <v>266</v>
      </c>
    </row>
    <row r="30" spans="1:3" x14ac:dyDescent="0.25">
      <c r="A30" t="s">
        <v>86</v>
      </c>
      <c r="B30" t="s">
        <v>115</v>
      </c>
      <c r="C30" s="2">
        <v>1202</v>
      </c>
    </row>
    <row r="31" spans="1:3" x14ac:dyDescent="0.25">
      <c r="A31" t="s">
        <v>86</v>
      </c>
      <c r="B31" t="s">
        <v>116</v>
      </c>
      <c r="C31">
        <v>273</v>
      </c>
    </row>
    <row r="32" spans="1:3" x14ac:dyDescent="0.25">
      <c r="A32" t="s">
        <v>86</v>
      </c>
      <c r="B32" t="s">
        <v>117</v>
      </c>
      <c r="C32">
        <v>175</v>
      </c>
    </row>
    <row r="33" spans="1:3" x14ac:dyDescent="0.25">
      <c r="A33" t="s">
        <v>86</v>
      </c>
      <c r="B33" t="s">
        <v>118</v>
      </c>
      <c r="C33">
        <v>255</v>
      </c>
    </row>
    <row r="34" spans="1:3" x14ac:dyDescent="0.25">
      <c r="A34" t="s">
        <v>86</v>
      </c>
      <c r="B34" t="s">
        <v>119</v>
      </c>
      <c r="C34">
        <v>83</v>
      </c>
    </row>
    <row r="35" spans="1:3" x14ac:dyDescent="0.25">
      <c r="A35" t="s">
        <v>86</v>
      </c>
      <c r="B35" t="s">
        <v>120</v>
      </c>
      <c r="C35">
        <v>326</v>
      </c>
    </row>
    <row r="36" spans="1:3" x14ac:dyDescent="0.25">
      <c r="A36" t="s">
        <v>86</v>
      </c>
      <c r="B36" t="s">
        <v>121</v>
      </c>
      <c r="C36">
        <v>240</v>
      </c>
    </row>
    <row r="37" spans="1:3" x14ac:dyDescent="0.25">
      <c r="A37" t="s">
        <v>86</v>
      </c>
      <c r="B37" t="s">
        <v>122</v>
      </c>
      <c r="C37">
        <v>210</v>
      </c>
    </row>
    <row r="38" spans="1:3" x14ac:dyDescent="0.25">
      <c r="A38" t="s">
        <v>86</v>
      </c>
      <c r="B38" t="s">
        <v>123</v>
      </c>
      <c r="C38">
        <v>109</v>
      </c>
    </row>
    <row r="39" spans="1:3" x14ac:dyDescent="0.25">
      <c r="A39" t="s">
        <v>86</v>
      </c>
      <c r="B39" t="s">
        <v>124</v>
      </c>
      <c r="C39">
        <v>876</v>
      </c>
    </row>
    <row r="40" spans="1:3" x14ac:dyDescent="0.25">
      <c r="A40" t="s">
        <v>86</v>
      </c>
      <c r="B40" t="s">
        <v>125</v>
      </c>
      <c r="C40">
        <v>177</v>
      </c>
    </row>
    <row r="41" spans="1:3" x14ac:dyDescent="0.25">
      <c r="A41" t="s">
        <v>86</v>
      </c>
      <c r="B41" t="s">
        <v>126</v>
      </c>
      <c r="C41">
        <v>811</v>
      </c>
    </row>
    <row r="42" spans="1:3" x14ac:dyDescent="0.25">
      <c r="A42" t="s">
        <v>86</v>
      </c>
      <c r="B42" t="s">
        <v>127</v>
      </c>
      <c r="C42">
        <v>600</v>
      </c>
    </row>
    <row r="43" spans="1:3" x14ac:dyDescent="0.25">
      <c r="A43" t="s">
        <v>86</v>
      </c>
      <c r="B43" t="s">
        <v>128</v>
      </c>
      <c r="C43">
        <v>494</v>
      </c>
    </row>
    <row r="44" spans="1:3" x14ac:dyDescent="0.25">
      <c r="A44" t="s">
        <v>86</v>
      </c>
      <c r="B44" t="s">
        <v>129</v>
      </c>
      <c r="C44">
        <v>400</v>
      </c>
    </row>
    <row r="45" spans="1:3" x14ac:dyDescent="0.25">
      <c r="A45" t="s">
        <v>86</v>
      </c>
      <c r="B45" t="s">
        <v>130</v>
      </c>
      <c r="C45">
        <v>65</v>
      </c>
    </row>
    <row r="46" spans="1:3" x14ac:dyDescent="0.25">
      <c r="A46" t="s">
        <v>86</v>
      </c>
      <c r="B46" t="s">
        <v>131</v>
      </c>
      <c r="C46">
        <v>613</v>
      </c>
    </row>
    <row r="47" spans="1:3" x14ac:dyDescent="0.25">
      <c r="A47" t="s">
        <v>86</v>
      </c>
      <c r="B47" t="s">
        <v>132</v>
      </c>
      <c r="C47">
        <v>75</v>
      </c>
    </row>
    <row r="48" spans="1:3" x14ac:dyDescent="0.25">
      <c r="A48" t="s">
        <v>86</v>
      </c>
      <c r="B48" t="s">
        <v>133</v>
      </c>
      <c r="C48">
        <v>60</v>
      </c>
    </row>
    <row r="49" spans="1:3" x14ac:dyDescent="0.25">
      <c r="A49" t="s">
        <v>86</v>
      </c>
      <c r="B49" t="s">
        <v>134</v>
      </c>
      <c r="C49">
        <v>822</v>
      </c>
    </row>
    <row r="50" spans="1:3" x14ac:dyDescent="0.25">
      <c r="A50" t="s">
        <v>86</v>
      </c>
      <c r="B50" t="s">
        <v>135</v>
      </c>
      <c r="C50">
        <v>57</v>
      </c>
    </row>
    <row r="51" spans="1:3" x14ac:dyDescent="0.25">
      <c r="A51" t="s">
        <v>86</v>
      </c>
      <c r="B51" t="s">
        <v>136</v>
      </c>
      <c r="C51">
        <v>787</v>
      </c>
    </row>
    <row r="52" spans="1:3" x14ac:dyDescent="0.25">
      <c r="A52" t="s">
        <v>86</v>
      </c>
      <c r="B52" t="s">
        <v>137</v>
      </c>
      <c r="C52">
        <v>49</v>
      </c>
    </row>
    <row r="53" spans="1:3" x14ac:dyDescent="0.25">
      <c r="A53" t="s">
        <v>86</v>
      </c>
      <c r="B53" t="s">
        <v>138</v>
      </c>
      <c r="C53">
        <v>100</v>
      </c>
    </row>
    <row r="54" spans="1:3" x14ac:dyDescent="0.25">
      <c r="A54" t="s">
        <v>86</v>
      </c>
      <c r="B54" t="s">
        <v>139</v>
      </c>
      <c r="C54">
        <v>66</v>
      </c>
    </row>
    <row r="55" spans="1:3" x14ac:dyDescent="0.25">
      <c r="A55" t="s">
        <v>86</v>
      </c>
      <c r="B55" t="s">
        <v>140</v>
      </c>
      <c r="C55">
        <v>57</v>
      </c>
    </row>
    <row r="56" spans="1:3" x14ac:dyDescent="0.25">
      <c r="A56" t="s">
        <v>86</v>
      </c>
      <c r="B56" t="s">
        <v>141</v>
      </c>
      <c r="C56">
        <v>61</v>
      </c>
    </row>
    <row r="57" spans="1:3" x14ac:dyDescent="0.25">
      <c r="A57" t="s">
        <v>86</v>
      </c>
      <c r="B57" t="s">
        <v>142</v>
      </c>
      <c r="C57">
        <v>143</v>
      </c>
    </row>
    <row r="58" spans="1:3" x14ac:dyDescent="0.25">
      <c r="A58" t="s">
        <v>86</v>
      </c>
      <c r="B58" t="s">
        <v>143</v>
      </c>
      <c r="C58">
        <v>158</v>
      </c>
    </row>
    <row r="59" spans="1:3" x14ac:dyDescent="0.25">
      <c r="A59" t="s">
        <v>86</v>
      </c>
      <c r="B59" t="s">
        <v>144</v>
      </c>
      <c r="C59">
        <v>53</v>
      </c>
    </row>
    <row r="60" spans="1:3" x14ac:dyDescent="0.25">
      <c r="A60" t="s">
        <v>86</v>
      </c>
      <c r="B60" t="s">
        <v>145</v>
      </c>
      <c r="C60">
        <v>228</v>
      </c>
    </row>
    <row r="61" spans="1:3" x14ac:dyDescent="0.25">
      <c r="A61" t="s">
        <v>86</v>
      </c>
      <c r="B61" t="s">
        <v>146</v>
      </c>
      <c r="C61">
        <v>228</v>
      </c>
    </row>
    <row r="62" spans="1:3" x14ac:dyDescent="0.25">
      <c r="A62" t="s">
        <v>86</v>
      </c>
      <c r="B62" t="s">
        <v>147</v>
      </c>
      <c r="C62">
        <v>238</v>
      </c>
    </row>
    <row r="63" spans="1:3" x14ac:dyDescent="0.25">
      <c r="A63" t="s">
        <v>86</v>
      </c>
      <c r="B63" t="s">
        <v>148</v>
      </c>
      <c r="C63">
        <v>44</v>
      </c>
    </row>
    <row r="64" spans="1:3" x14ac:dyDescent="0.25">
      <c r="A64" t="s">
        <v>86</v>
      </c>
      <c r="B64" t="s">
        <v>149</v>
      </c>
      <c r="C64">
        <v>127</v>
      </c>
    </row>
    <row r="65" spans="1:3" x14ac:dyDescent="0.25">
      <c r="A65" t="s">
        <v>86</v>
      </c>
      <c r="B65" t="s">
        <v>150</v>
      </c>
      <c r="C65">
        <v>131</v>
      </c>
    </row>
    <row r="66" spans="1:3" x14ac:dyDescent="0.25">
      <c r="A66" t="s">
        <v>86</v>
      </c>
      <c r="B66" t="s">
        <v>151</v>
      </c>
      <c r="C66">
        <v>131</v>
      </c>
    </row>
    <row r="67" spans="1:3" x14ac:dyDescent="0.25">
      <c r="A67" t="s">
        <v>86</v>
      </c>
      <c r="B67" t="s">
        <v>152</v>
      </c>
      <c r="C67">
        <v>407</v>
      </c>
    </row>
    <row r="68" spans="1:3" x14ac:dyDescent="0.25">
      <c r="A68" t="s">
        <v>86</v>
      </c>
      <c r="B68" t="s">
        <v>153</v>
      </c>
      <c r="C68">
        <v>85</v>
      </c>
    </row>
    <row r="69" spans="1:3" x14ac:dyDescent="0.25">
      <c r="A69" t="s">
        <v>86</v>
      </c>
      <c r="B69" t="s">
        <v>154</v>
      </c>
      <c r="C69">
        <v>250</v>
      </c>
    </row>
    <row r="70" spans="1:3" x14ac:dyDescent="0.25">
      <c r="A70" t="s">
        <v>86</v>
      </c>
      <c r="B70" t="s">
        <v>155</v>
      </c>
      <c r="C70">
        <v>192</v>
      </c>
    </row>
    <row r="71" spans="1:3" x14ac:dyDescent="0.25">
      <c r="A71" t="s">
        <v>86</v>
      </c>
      <c r="B71" t="s">
        <v>156</v>
      </c>
      <c r="C71">
        <v>676</v>
      </c>
    </row>
    <row r="72" spans="1:3" x14ac:dyDescent="0.25">
      <c r="A72" t="s">
        <v>86</v>
      </c>
      <c r="B72" t="s">
        <v>157</v>
      </c>
      <c r="C72">
        <v>817</v>
      </c>
    </row>
    <row r="73" spans="1:3" x14ac:dyDescent="0.25">
      <c r="A73" t="s">
        <v>86</v>
      </c>
      <c r="B73" t="s">
        <v>158</v>
      </c>
      <c r="C73">
        <v>75</v>
      </c>
    </row>
    <row r="74" spans="1:3" x14ac:dyDescent="0.25">
      <c r="A74" t="s">
        <v>86</v>
      </c>
      <c r="B74" t="s">
        <v>159</v>
      </c>
      <c r="C74">
        <v>197</v>
      </c>
    </row>
    <row r="75" spans="1:3" x14ac:dyDescent="0.25">
      <c r="A75" t="s">
        <v>86</v>
      </c>
      <c r="B75" t="s">
        <v>160</v>
      </c>
      <c r="C75">
        <v>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aluga.com</dc:creator>
  <cp:lastModifiedBy>aluga.com</cp:lastModifiedBy>
  <dcterms:created xsi:type="dcterms:W3CDTF">2023-08-08T07:03:07Z</dcterms:created>
  <dcterms:modified xsi:type="dcterms:W3CDTF">2023-08-10T19:24:17Z</dcterms:modified>
</cp:coreProperties>
</file>