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rtinez/Google Drive/ULasalle/2020-I/Financial Derivatives/Financial-Derivatives/Codigos/"/>
    </mc:Choice>
  </mc:AlternateContent>
  <xr:revisionPtr revIDLastSave="0" documentId="13_ncr:1_{A625142F-F8B6-C547-82D5-6D0717327D85}" xr6:coauthVersionLast="45" xr6:coauthVersionMax="45" xr10:uidLastSave="{00000000-0000-0000-0000-000000000000}"/>
  <bookViews>
    <workbookView xWindow="280" yWindow="460" windowWidth="28240" windowHeight="16540" activeTab="1" xr2:uid="{B450E61F-9735-F24C-81E5-24510F91138F}"/>
  </bookViews>
  <sheets>
    <sheet name="Eejemplo" sheetId="1" r:id="rId1"/>
    <sheet name="Ejercici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2" l="1"/>
  <c r="H3" i="2"/>
  <c r="F3" i="2"/>
  <c r="F5" i="1"/>
  <c r="M19" i="1" l="1"/>
  <c r="M20" i="1"/>
  <c r="M21" i="1"/>
  <c r="M22" i="1"/>
  <c r="M23" i="1"/>
  <c r="M24" i="1"/>
  <c r="M25" i="1"/>
  <c r="M26" i="1"/>
  <c r="M18" i="1"/>
  <c r="F19" i="1"/>
  <c r="F20" i="1"/>
  <c r="F21" i="1"/>
  <c r="F22" i="1"/>
  <c r="F23" i="1"/>
  <c r="F24" i="1"/>
  <c r="F25" i="1"/>
  <c r="F26" i="1"/>
  <c r="F18" i="1"/>
  <c r="J5" i="1"/>
  <c r="I5" i="1"/>
  <c r="E5" i="1" s="1"/>
  <c r="N15" i="1" s="1"/>
  <c r="F17" i="1"/>
  <c r="E11" i="1"/>
  <c r="G15" i="1" s="1"/>
  <c r="E8" i="1"/>
  <c r="G29" i="1" s="1"/>
  <c r="L11" i="1"/>
  <c r="M11" i="1" s="1"/>
  <c r="K11" i="1"/>
  <c r="K8" i="1"/>
  <c r="L8" i="1" s="1"/>
  <c r="M8" i="1" s="1"/>
  <c r="F11" i="1"/>
  <c r="F8" i="1"/>
  <c r="K5" i="1" l="1"/>
  <c r="L5" i="1" s="1"/>
  <c r="M5" i="1" s="1"/>
  <c r="F31" i="1"/>
  <c r="G31" i="1" s="1"/>
  <c r="H31" i="1" s="1"/>
  <c r="I31" i="1" s="1"/>
  <c r="M17" i="1"/>
  <c r="N17" i="1" s="1"/>
  <c r="N18" i="1"/>
  <c r="O18" i="1" s="1"/>
  <c r="G17" i="1"/>
  <c r="H17" i="1" s="1"/>
  <c r="I17" i="1" s="1"/>
  <c r="F32" i="1" l="1"/>
  <c r="F33" i="1"/>
  <c r="G33" i="1" s="1"/>
  <c r="H33" i="1" s="1"/>
  <c r="G32" i="1"/>
  <c r="O17" i="1"/>
  <c r="G19" i="1"/>
  <c r="H19" i="1" s="1"/>
  <c r="G18" i="1"/>
  <c r="H18" i="1" s="1"/>
  <c r="I18" i="1" s="1"/>
  <c r="I19" i="1" l="1"/>
  <c r="P17" i="1"/>
  <c r="P18" i="1" s="1"/>
  <c r="F34" i="1"/>
  <c r="F35" i="1"/>
  <c r="H32" i="1"/>
  <c r="I32" i="1" s="1"/>
  <c r="I33" i="1" s="1"/>
  <c r="N19" i="1"/>
  <c r="O19" i="1" s="1"/>
  <c r="N20" i="1"/>
  <c r="O20" i="1" s="1"/>
  <c r="G20" i="1"/>
  <c r="H20" i="1" s="1"/>
  <c r="I20" i="1" l="1"/>
  <c r="F36" i="1"/>
  <c r="G34" i="1"/>
  <c r="P19" i="1"/>
  <c r="P20" i="1" s="1"/>
  <c r="N21" i="1"/>
  <c r="O21" i="1" s="1"/>
  <c r="G21" i="1"/>
  <c r="H21" i="1" s="1"/>
  <c r="I21" i="1" s="1"/>
  <c r="F37" i="1" l="1"/>
  <c r="H34" i="1"/>
  <c r="I34" i="1" s="1"/>
  <c r="P21" i="1"/>
  <c r="N22" i="1"/>
  <c r="O22" i="1" s="1"/>
  <c r="G23" i="1"/>
  <c r="H23" i="1" s="1"/>
  <c r="G22" i="1"/>
  <c r="H22" i="1" s="1"/>
  <c r="I22" i="1" s="1"/>
  <c r="I23" i="1" s="1"/>
  <c r="F38" i="1" l="1"/>
  <c r="G35" i="1"/>
  <c r="P22" i="1"/>
  <c r="N23" i="1"/>
  <c r="O23" i="1" s="1"/>
  <c r="G24" i="1"/>
  <c r="H24" i="1" s="1"/>
  <c r="I24" i="1" s="1"/>
  <c r="F40" i="1" l="1"/>
  <c r="F39" i="1"/>
  <c r="H35" i="1"/>
  <c r="I35" i="1" s="1"/>
  <c r="G36" i="1"/>
  <c r="G37" i="1"/>
  <c r="H37" i="1" s="1"/>
  <c r="P23" i="1"/>
  <c r="N24" i="1"/>
  <c r="O24" i="1" s="1"/>
  <c r="G25" i="1"/>
  <c r="H25" i="1" s="1"/>
  <c r="I25" i="1" s="1"/>
  <c r="H36" i="1" l="1"/>
  <c r="I36" i="1" s="1"/>
  <c r="I37" i="1" s="1"/>
  <c r="G38" i="1"/>
  <c r="H38" i="1" s="1"/>
  <c r="G39" i="1"/>
  <c r="H39" i="1" s="1"/>
  <c r="P24" i="1"/>
  <c r="N25" i="1"/>
  <c r="O25" i="1" s="1"/>
  <c r="N26" i="1"/>
  <c r="O26" i="1" s="1"/>
  <c r="G26" i="1"/>
  <c r="H26" i="1" s="1"/>
  <c r="I26" i="1" s="1"/>
  <c r="I38" i="1" l="1"/>
  <c r="I39" i="1" s="1"/>
  <c r="P25" i="1"/>
  <c r="P26" i="1" s="1"/>
  <c r="G40" i="1" l="1"/>
  <c r="H40" i="1" l="1"/>
  <c r="I40" i="1" s="1"/>
</calcChain>
</file>

<file path=xl/sharedStrings.xml><?xml version="1.0" encoding="utf-8"?>
<sst xmlns="http://schemas.openxmlformats.org/spreadsheetml/2006/main" count="31" uniqueCount="19">
  <si>
    <t>NIKKEY</t>
  </si>
  <si>
    <t>WTI</t>
  </si>
  <si>
    <t>Contract Size</t>
  </si>
  <si>
    <t>Bushels</t>
  </si>
  <si>
    <t>Minimun tick</t>
  </si>
  <si>
    <t>Index points</t>
  </si>
  <si>
    <t>Corn</t>
  </si>
  <si>
    <t>Contract</t>
  </si>
  <si>
    <t>Investment</t>
  </si>
  <si>
    <t>Value in Dollars perr tick</t>
  </si>
  <si>
    <t>Barrels</t>
  </si>
  <si>
    <t>t</t>
  </si>
  <si>
    <t>Value</t>
  </si>
  <si>
    <t>Margin</t>
  </si>
  <si>
    <t>Initial Margin</t>
  </si>
  <si>
    <t>NIKKEI</t>
  </si>
  <si>
    <t>Value in Dollars per tick</t>
  </si>
  <si>
    <t>Margin Inicial</t>
  </si>
  <si>
    <t>Margin Mantenimiento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</si>
</sst>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-* #,##0\ &quot;COP&quot;_-;\-* #,##0\ &quot;COP&quot;_-;_-* &quot;-&quot;\ &quot;COP&quot;_-;_-@_-"/>
    <numFmt numFmtId="41" formatCode="_-* #,##0_-;\-* #,##0_-;_-* &quot;-&quot;_-;_-@_-"/>
    <numFmt numFmtId="164" formatCode="_-* #,##0\ [$USD]_-;\-* #,##0\ [$USD]_-;_-* &quot;-&quot;\ [$USD]_-;_-@_-"/>
    <numFmt numFmtId="165" formatCode="_-[$$-409]* #,##0_ ;_-[$$-409]* \-#,##0\ ;_-[$$-409]* &quot;-&quot;_ ;_-@_ "/>
    <numFmt numFmtId="166" formatCode="0.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7">
    <xf numFmtId="0" fontId="0" fillId="0" borderId="0" xfId="0"/>
    <xf numFmtId="41" fontId="0" fillId="0" borderId="0" xfId="1" applyFont="1"/>
    <xf numFmtId="42" fontId="0" fillId="0" borderId="0" xfId="2" applyFont="1"/>
    <xf numFmtId="164" fontId="0" fillId="0" borderId="0" xfId="2" applyNumberFormat="1" applyFont="1"/>
    <xf numFmtId="165" fontId="0" fillId="0" borderId="0" xfId="0" applyNumberFormat="1"/>
    <xf numFmtId="166" fontId="0" fillId="0" borderId="0" xfId="0" applyNumberFormat="1"/>
    <xf numFmtId="165" fontId="0" fillId="2" borderId="0" xfId="0" applyNumberFormat="1" applyFill="1"/>
  </cellXfs>
  <cellStyles count="3">
    <cellStyle name="Dezimal [0]" xfId="1" builtinId="6"/>
    <cellStyle name="Standard" xfId="0" builtinId="0"/>
    <cellStyle name="Währung [0]" xfId="2" builtin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CD68-0BAA-A04A-A2F3-4E61D8411F3C}">
  <dimension ref="A1:P40"/>
  <sheetViews>
    <sheetView topLeftCell="F9" zoomScale="170" zoomScaleNormal="170" workbookViewId="0">
      <selection activeCell="I26" sqref="I26"/>
    </sheetView>
  </sheetViews>
  <sheetFormatPr baseColWidth="10" defaultRowHeight="16" x14ac:dyDescent="0.2"/>
  <cols>
    <col min="4" max="4" width="11.83203125" bestFit="1" customWidth="1"/>
    <col min="5" max="5" width="14.33203125" bestFit="1" customWidth="1"/>
    <col min="6" max="6" width="22.33203125" bestFit="1" customWidth="1"/>
    <col min="9" max="9" width="12" bestFit="1" customWidth="1"/>
    <col min="12" max="12" width="11" bestFit="1" customWidth="1"/>
    <col min="13" max="13" width="12" bestFit="1" customWidth="1"/>
    <col min="14" max="14" width="11.6640625" bestFit="1" customWidth="1"/>
    <col min="15" max="15" width="12.6640625" bestFit="1" customWidth="1"/>
  </cols>
  <sheetData>
    <row r="1" spans="1:14" x14ac:dyDescent="0.2">
      <c r="A1" t="s">
        <v>8</v>
      </c>
      <c r="B1" s="1">
        <v>100000</v>
      </c>
    </row>
    <row r="3" spans="1:14" x14ac:dyDescent="0.2">
      <c r="A3" t="s">
        <v>7</v>
      </c>
    </row>
    <row r="4" spans="1:14" x14ac:dyDescent="0.2">
      <c r="B4" t="s">
        <v>2</v>
      </c>
      <c r="D4" t="s">
        <v>4</v>
      </c>
      <c r="E4" t="s">
        <v>12</v>
      </c>
      <c r="F4" t="s">
        <v>9</v>
      </c>
      <c r="G4" t="s">
        <v>13</v>
      </c>
      <c r="H4" t="s">
        <v>11</v>
      </c>
      <c r="I4">
        <v>1</v>
      </c>
      <c r="J4">
        <v>2</v>
      </c>
    </row>
    <row r="5" spans="1:14" x14ac:dyDescent="0.2">
      <c r="A5" t="s">
        <v>6</v>
      </c>
      <c r="B5">
        <v>5000</v>
      </c>
      <c r="C5" t="s">
        <v>3</v>
      </c>
      <c r="D5">
        <v>2.5000000000000001E-3</v>
      </c>
      <c r="E5" s="4">
        <f>+B5*I5</f>
        <v>16100.000000000002</v>
      </c>
      <c r="F5">
        <f>+D5*B5</f>
        <v>12.5</v>
      </c>
      <c r="G5" s="4">
        <v>850</v>
      </c>
      <c r="I5">
        <f>322/100</f>
        <v>3.22</v>
      </c>
      <c r="J5">
        <f>324/100</f>
        <v>3.24</v>
      </c>
      <c r="K5">
        <f>+J5-I5</f>
        <v>2.0000000000000018E-2</v>
      </c>
      <c r="L5">
        <f>+K5/D5</f>
        <v>8.0000000000000071</v>
      </c>
      <c r="M5" s="4">
        <f>+L5*F5</f>
        <v>100.00000000000009</v>
      </c>
    </row>
    <row r="6" spans="1:14" x14ac:dyDescent="0.2">
      <c r="E6" s="2"/>
    </row>
    <row r="7" spans="1:14" x14ac:dyDescent="0.2">
      <c r="E7" s="2"/>
    </row>
    <row r="8" spans="1:14" x14ac:dyDescent="0.2">
      <c r="A8" t="s">
        <v>0</v>
      </c>
      <c r="B8">
        <v>5</v>
      </c>
      <c r="C8" t="s">
        <v>5</v>
      </c>
      <c r="D8">
        <v>5</v>
      </c>
      <c r="E8" s="4">
        <f>+I8*B8</f>
        <v>112100</v>
      </c>
      <c r="F8">
        <f>+D8*B8</f>
        <v>25</v>
      </c>
      <c r="G8" s="4">
        <v>8000</v>
      </c>
      <c r="I8">
        <v>22420</v>
      </c>
      <c r="J8">
        <v>22555</v>
      </c>
      <c r="K8">
        <f>+J8-I8</f>
        <v>135</v>
      </c>
      <c r="L8">
        <f>+K8/D8</f>
        <v>27</v>
      </c>
      <c r="M8" s="4">
        <f>+L8*F8</f>
        <v>675</v>
      </c>
    </row>
    <row r="9" spans="1:14" x14ac:dyDescent="0.2">
      <c r="E9" s="2"/>
      <c r="M9" s="3"/>
    </row>
    <row r="10" spans="1:14" x14ac:dyDescent="0.2">
      <c r="E10" s="2"/>
    </row>
    <row r="11" spans="1:14" x14ac:dyDescent="0.2">
      <c r="A11" t="s">
        <v>1</v>
      </c>
      <c r="B11">
        <v>1000</v>
      </c>
      <c r="C11" t="s">
        <v>10</v>
      </c>
      <c r="D11">
        <v>0.01</v>
      </c>
      <c r="E11" s="4">
        <f>+I11*B11</f>
        <v>41560</v>
      </c>
      <c r="F11">
        <f>+D11*B11</f>
        <v>10</v>
      </c>
      <c r="G11" s="4">
        <v>6200</v>
      </c>
      <c r="I11">
        <v>41.56</v>
      </c>
      <c r="J11">
        <v>42.22</v>
      </c>
      <c r="K11">
        <f>+J11-I11</f>
        <v>0.65999999999999659</v>
      </c>
      <c r="L11">
        <f>+K11/D11</f>
        <v>65.999999999999659</v>
      </c>
      <c r="M11" s="4">
        <f>+L11*F11</f>
        <v>659.99999999999659</v>
      </c>
    </row>
    <row r="12" spans="1:14" x14ac:dyDescent="0.2">
      <c r="E12" s="4"/>
    </row>
    <row r="15" spans="1:14" x14ac:dyDescent="0.2">
      <c r="E15" t="s">
        <v>14</v>
      </c>
      <c r="G15" s="4">
        <f>+E11*0.2</f>
        <v>8312</v>
      </c>
      <c r="L15" t="s">
        <v>14</v>
      </c>
      <c r="N15" s="4">
        <f>+E5*0.08</f>
        <v>1288.0000000000002</v>
      </c>
    </row>
    <row r="16" spans="1:14" x14ac:dyDescent="0.2">
      <c r="E16" t="s">
        <v>1</v>
      </c>
      <c r="L16" t="s">
        <v>6</v>
      </c>
    </row>
    <row r="17" spans="4:16" x14ac:dyDescent="0.2">
      <c r="D17">
        <v>1</v>
      </c>
      <c r="E17">
        <v>41.932186333376173</v>
      </c>
      <c r="F17">
        <f>+E17-I11</f>
        <v>0.37218633337617035</v>
      </c>
      <c r="G17">
        <f>+F17/$D$11</f>
        <v>37.218633337617035</v>
      </c>
      <c r="H17">
        <f>+G17*$F$11</f>
        <v>372.18633337617035</v>
      </c>
      <c r="I17" s="4">
        <f>+H17+G15</f>
        <v>8684.1863333761703</v>
      </c>
      <c r="K17">
        <v>1</v>
      </c>
      <c r="L17" s="5">
        <v>3.21</v>
      </c>
      <c r="M17" s="5">
        <f>+L17-I5</f>
        <v>-1.0000000000000231E-2</v>
      </c>
      <c r="N17" s="5">
        <f>+M17/$D$5</f>
        <v>-4.0000000000000924</v>
      </c>
      <c r="O17" s="5">
        <f>+N17*$F$5</f>
        <v>-50.000000000001151</v>
      </c>
      <c r="P17" s="4">
        <f>+N15+O17</f>
        <v>1237.9999999999991</v>
      </c>
    </row>
    <row r="18" spans="4:16" x14ac:dyDescent="0.2">
      <c r="D18">
        <v>2</v>
      </c>
      <c r="E18">
        <v>42.927114824345963</v>
      </c>
      <c r="F18">
        <f>+E18-E17</f>
        <v>0.99492849096979086</v>
      </c>
      <c r="G18">
        <f t="shared" ref="G18:G26" si="0">+F18/$D$11</f>
        <v>99.492849096979086</v>
      </c>
      <c r="H18">
        <f>+G18*$F$11</f>
        <v>994.9284909697908</v>
      </c>
      <c r="I18" s="4">
        <f t="shared" ref="I18:I26" si="1">+I17+H18</f>
        <v>9679.1148243459611</v>
      </c>
      <c r="K18">
        <v>2</v>
      </c>
      <c r="L18" s="5">
        <v>3.19</v>
      </c>
      <c r="M18" s="5">
        <f>+L18-L17</f>
        <v>-2.0000000000000018E-2</v>
      </c>
      <c r="N18" s="5">
        <f t="shared" ref="N18:N26" si="2">+M18/$D$5</f>
        <v>-8.0000000000000071</v>
      </c>
      <c r="O18" s="5">
        <f t="shared" ref="O18:O26" si="3">+N18*$F$5</f>
        <v>-100.00000000000009</v>
      </c>
      <c r="P18" s="4">
        <f t="shared" ref="P18:P26" si="4">+P17+O18</f>
        <v>1137.9999999999991</v>
      </c>
    </row>
    <row r="19" spans="4:16" x14ac:dyDescent="0.2">
      <c r="D19">
        <v>3</v>
      </c>
      <c r="E19">
        <v>43.715951750254888</v>
      </c>
      <c r="F19">
        <f t="shared" ref="F19:F26" si="5">+E19-E18</f>
        <v>0.78883692590892451</v>
      </c>
      <c r="G19">
        <f t="shared" si="0"/>
        <v>78.883692590892451</v>
      </c>
      <c r="H19">
        <f t="shared" ref="H19:H26" si="6">+G19*$F$11</f>
        <v>788.83692590892451</v>
      </c>
      <c r="I19" s="4">
        <f t="shared" si="1"/>
        <v>10467.951750254886</v>
      </c>
      <c r="K19">
        <v>3</v>
      </c>
      <c r="L19" s="5">
        <v>3.2</v>
      </c>
      <c r="M19" s="5">
        <f t="shared" ref="M19:M26" si="7">+L19-L18</f>
        <v>1.0000000000000231E-2</v>
      </c>
      <c r="N19" s="5">
        <f t="shared" si="2"/>
        <v>4.0000000000000924</v>
      </c>
      <c r="O19" s="5">
        <f t="shared" si="3"/>
        <v>50.000000000001151</v>
      </c>
      <c r="P19" s="4">
        <f t="shared" si="4"/>
        <v>1188.0000000000002</v>
      </c>
    </row>
    <row r="20" spans="4:16" x14ac:dyDescent="0.2">
      <c r="D20">
        <v>4</v>
      </c>
      <c r="E20">
        <v>42.206750781019998</v>
      </c>
      <c r="F20">
        <f t="shared" si="5"/>
        <v>-1.5092009692348896</v>
      </c>
      <c r="G20">
        <f t="shared" si="0"/>
        <v>-150.92009692348896</v>
      </c>
      <c r="H20">
        <f t="shared" si="6"/>
        <v>-1509.2009692348895</v>
      </c>
      <c r="I20" s="4">
        <f t="shared" si="1"/>
        <v>8958.7507810199968</v>
      </c>
      <c r="K20">
        <v>4</v>
      </c>
      <c r="L20" s="5">
        <v>3.15</v>
      </c>
      <c r="M20" s="5">
        <f t="shared" si="7"/>
        <v>-5.0000000000000266E-2</v>
      </c>
      <c r="N20" s="5">
        <f t="shared" si="2"/>
        <v>-20.000000000000107</v>
      </c>
      <c r="O20" s="5">
        <f t="shared" si="3"/>
        <v>-250.00000000000134</v>
      </c>
      <c r="P20" s="4">
        <f t="shared" si="4"/>
        <v>937.99999999999886</v>
      </c>
    </row>
    <row r="21" spans="4:16" x14ac:dyDescent="0.2">
      <c r="D21">
        <v>5</v>
      </c>
      <c r="E21">
        <v>44.432197885650282</v>
      </c>
      <c r="F21">
        <f t="shared" si="5"/>
        <v>2.2254471046302839</v>
      </c>
      <c r="G21">
        <f t="shared" si="0"/>
        <v>222.54471046302839</v>
      </c>
      <c r="H21">
        <f t="shared" si="6"/>
        <v>2225.4471046302838</v>
      </c>
      <c r="I21" s="4">
        <f t="shared" si="1"/>
        <v>11184.197885650281</v>
      </c>
      <c r="K21">
        <v>5</v>
      </c>
      <c r="L21" s="5">
        <v>3.1278736285563178</v>
      </c>
      <c r="M21" s="5">
        <f t="shared" si="7"/>
        <v>-2.2126371443682125E-2</v>
      </c>
      <c r="N21" s="5">
        <f t="shared" si="2"/>
        <v>-8.8505485774728498</v>
      </c>
      <c r="O21" s="5">
        <f t="shared" si="3"/>
        <v>-110.63185721841063</v>
      </c>
      <c r="P21" s="6">
        <f t="shared" si="4"/>
        <v>827.36814278158818</v>
      </c>
    </row>
    <row r="22" spans="4:16" x14ac:dyDescent="0.2">
      <c r="D22">
        <v>6</v>
      </c>
      <c r="E22">
        <v>43.399518793742502</v>
      </c>
      <c r="F22">
        <f t="shared" si="5"/>
        <v>-1.0326790919077808</v>
      </c>
      <c r="G22">
        <f t="shared" si="0"/>
        <v>-103.26790919077808</v>
      </c>
      <c r="H22">
        <f t="shared" si="6"/>
        <v>-1032.6790919077807</v>
      </c>
      <c r="I22" s="4">
        <f t="shared" si="1"/>
        <v>10151.5187937425</v>
      </c>
      <c r="K22">
        <v>6</v>
      </c>
      <c r="L22" s="5">
        <v>3.15</v>
      </c>
      <c r="M22" s="5">
        <f t="shared" si="7"/>
        <v>2.2126371443682125E-2</v>
      </c>
      <c r="N22" s="5">
        <f t="shared" si="2"/>
        <v>8.8505485774728498</v>
      </c>
      <c r="O22" s="5">
        <f t="shared" si="3"/>
        <v>110.63185721841063</v>
      </c>
      <c r="P22" s="4">
        <f t="shared" si="4"/>
        <v>937.99999999999886</v>
      </c>
    </row>
    <row r="23" spans="4:16" x14ac:dyDescent="0.2">
      <c r="D23">
        <v>7</v>
      </c>
      <c r="E23">
        <v>41.544380891561303</v>
      </c>
      <c r="F23">
        <f t="shared" si="5"/>
        <v>-1.8551379021811982</v>
      </c>
      <c r="G23">
        <f t="shared" si="0"/>
        <v>-185.51379021811982</v>
      </c>
      <c r="H23">
        <f t="shared" si="6"/>
        <v>-1855.1379021811981</v>
      </c>
      <c r="I23" s="4">
        <f t="shared" si="1"/>
        <v>8296.3808915613008</v>
      </c>
      <c r="K23">
        <v>7</v>
      </c>
      <c r="L23" s="5">
        <v>3.10279662644245</v>
      </c>
      <c r="M23" s="5">
        <f t="shared" si="7"/>
        <v>-4.7203373557549888E-2</v>
      </c>
      <c r="N23" s="5">
        <f t="shared" si="2"/>
        <v>-18.881349423019955</v>
      </c>
      <c r="O23" s="5">
        <f t="shared" si="3"/>
        <v>-236.01686778774945</v>
      </c>
      <c r="P23" s="4">
        <f t="shared" si="4"/>
        <v>701.98313221224942</v>
      </c>
    </row>
    <row r="24" spans="4:16" x14ac:dyDescent="0.2">
      <c r="D24">
        <v>8</v>
      </c>
      <c r="E24">
        <v>43.667473870823699</v>
      </c>
      <c r="F24">
        <f t="shared" si="5"/>
        <v>2.1230929792623954</v>
      </c>
      <c r="G24">
        <f t="shared" si="0"/>
        <v>212.30929792623954</v>
      </c>
      <c r="H24">
        <f t="shared" si="6"/>
        <v>2123.0929792623956</v>
      </c>
      <c r="I24" s="4">
        <f t="shared" si="1"/>
        <v>10419.473870823696</v>
      </c>
      <c r="K24">
        <v>8</v>
      </c>
      <c r="L24" s="5">
        <v>3.11298722677085</v>
      </c>
      <c r="M24" s="5">
        <f t="shared" si="7"/>
        <v>1.0190600328400023E-2</v>
      </c>
      <c r="N24" s="5">
        <f t="shared" si="2"/>
        <v>4.0762401313600094</v>
      </c>
      <c r="O24" s="5">
        <f t="shared" si="3"/>
        <v>50.953001642000117</v>
      </c>
      <c r="P24" s="4">
        <f t="shared" si="4"/>
        <v>752.93613385424953</v>
      </c>
    </row>
    <row r="25" spans="4:16" x14ac:dyDescent="0.2">
      <c r="D25">
        <v>9</v>
      </c>
      <c r="E25">
        <v>44.703964471455798</v>
      </c>
      <c r="F25">
        <f t="shared" si="5"/>
        <v>1.0364906006320993</v>
      </c>
      <c r="G25">
        <f t="shared" si="0"/>
        <v>103.64906006320993</v>
      </c>
      <c r="H25">
        <f t="shared" si="6"/>
        <v>1036.4906006320994</v>
      </c>
      <c r="I25" s="4">
        <f t="shared" si="1"/>
        <v>11455.964471455796</v>
      </c>
      <c r="K25">
        <v>9</v>
      </c>
      <c r="L25" s="5">
        <v>3.09251283520716</v>
      </c>
      <c r="M25" s="5">
        <f t="shared" si="7"/>
        <v>-2.047439156369002E-2</v>
      </c>
      <c r="N25" s="5">
        <f t="shared" si="2"/>
        <v>-8.1897566254760079</v>
      </c>
      <c r="O25" s="5">
        <f t="shared" si="3"/>
        <v>-102.3719578184501</v>
      </c>
      <c r="P25" s="4">
        <f t="shared" si="4"/>
        <v>650.56417603579939</v>
      </c>
    </row>
    <row r="26" spans="4:16" x14ac:dyDescent="0.2">
      <c r="D26">
        <v>10</v>
      </c>
      <c r="E26">
        <v>41.7431447202475</v>
      </c>
      <c r="F26">
        <f t="shared" si="5"/>
        <v>-2.9608197512082981</v>
      </c>
      <c r="G26">
        <f t="shared" si="0"/>
        <v>-296.08197512082978</v>
      </c>
      <c r="H26">
        <f t="shared" si="6"/>
        <v>-2960.8197512082979</v>
      </c>
      <c r="I26" s="4">
        <f t="shared" si="1"/>
        <v>8495.1447202474992</v>
      </c>
      <c r="K26">
        <v>10</v>
      </c>
      <c r="L26" s="5">
        <v>3.0817405890585299</v>
      </c>
      <c r="M26" s="5">
        <f t="shared" si="7"/>
        <v>-1.0772246148630149E-2</v>
      </c>
      <c r="N26" s="5">
        <f t="shared" si="2"/>
        <v>-4.3088984594520596</v>
      </c>
      <c r="O26" s="5">
        <f t="shared" si="3"/>
        <v>-53.861230743150742</v>
      </c>
      <c r="P26" s="4">
        <f t="shared" si="4"/>
        <v>596.70294529264868</v>
      </c>
    </row>
    <row r="29" spans="4:16" x14ac:dyDescent="0.2">
      <c r="E29" t="s">
        <v>14</v>
      </c>
      <c r="G29" s="4">
        <f>+E8*0.085</f>
        <v>9528.5</v>
      </c>
    </row>
    <row r="30" spans="4:16" x14ac:dyDescent="0.2">
      <c r="E30" t="s">
        <v>15</v>
      </c>
    </row>
    <row r="31" spans="4:16" x14ac:dyDescent="0.2">
      <c r="D31">
        <v>1</v>
      </c>
      <c r="E31">
        <v>22382.786593244389</v>
      </c>
      <c r="F31">
        <f>+E31-I8</f>
        <v>-37.213406755610777</v>
      </c>
      <c r="G31">
        <f>+F31/$D$8</f>
        <v>-7.4426813511221557</v>
      </c>
      <c r="H31">
        <f>+G31*$F$8</f>
        <v>-186.06703377805388</v>
      </c>
      <c r="I31" s="4">
        <f>+H31+G29</f>
        <v>9342.4329662219461</v>
      </c>
    </row>
    <row r="32" spans="4:16" x14ac:dyDescent="0.2">
      <c r="D32">
        <v>2</v>
      </c>
      <c r="E32">
        <v>22362.502624905461</v>
      </c>
      <c r="F32">
        <f>+E32-E31</f>
        <v>-20.283968338928389</v>
      </c>
      <c r="G32">
        <f t="shared" ref="G32:G40" si="8">+F32/$D$8</f>
        <v>-4.0567936677856782</v>
      </c>
      <c r="H32">
        <f t="shared" ref="H32:H40" si="9">+G32*$F$8</f>
        <v>-101.41984169464196</v>
      </c>
      <c r="I32" s="4">
        <f t="shared" ref="I32:I40" si="10">+I31+H32</f>
        <v>9241.0131245273042</v>
      </c>
    </row>
    <row r="33" spans="4:9" x14ac:dyDescent="0.2">
      <c r="D33">
        <v>3</v>
      </c>
      <c r="E33">
        <v>22401.714511564493</v>
      </c>
      <c r="F33">
        <f t="shared" ref="F33:F40" si="11">+E33-E32</f>
        <v>39.211886659031734</v>
      </c>
      <c r="G33">
        <f t="shared" si="8"/>
        <v>7.8423773318063468</v>
      </c>
      <c r="H33">
        <f t="shared" si="9"/>
        <v>196.05943329515867</v>
      </c>
      <c r="I33" s="4">
        <f t="shared" si="10"/>
        <v>9437.0725578224628</v>
      </c>
    </row>
    <row r="34" spans="4:9" x14ac:dyDescent="0.2">
      <c r="D34">
        <v>4</v>
      </c>
      <c r="E34">
        <v>22413.34777757512</v>
      </c>
      <c r="F34">
        <f t="shared" si="11"/>
        <v>11.633266010627267</v>
      </c>
      <c r="G34">
        <f t="shared" si="8"/>
        <v>2.3266532021254536</v>
      </c>
      <c r="H34">
        <f t="shared" si="9"/>
        <v>58.166330053136342</v>
      </c>
      <c r="I34" s="4">
        <f t="shared" si="10"/>
        <v>9495.2388878755992</v>
      </c>
    </row>
    <row r="35" spans="4:9" x14ac:dyDescent="0.2">
      <c r="D35">
        <v>5</v>
      </c>
      <c r="E35">
        <v>22391.780669228068</v>
      </c>
      <c r="F35">
        <f t="shared" si="11"/>
        <v>-21.567108347051544</v>
      </c>
      <c r="G35">
        <f t="shared" si="8"/>
        <v>-4.3134216694103085</v>
      </c>
      <c r="H35">
        <f t="shared" si="9"/>
        <v>-107.83554173525771</v>
      </c>
      <c r="I35" s="4">
        <f t="shared" si="10"/>
        <v>9387.4033461403415</v>
      </c>
    </row>
    <row r="36" spans="4:9" x14ac:dyDescent="0.2">
      <c r="D36">
        <v>6</v>
      </c>
      <c r="E36">
        <v>22267.800514945888</v>
      </c>
      <c r="F36">
        <f t="shared" si="11"/>
        <v>-123.98015428218059</v>
      </c>
      <c r="G36">
        <f t="shared" si="8"/>
        <v>-24.796030856436118</v>
      </c>
      <c r="H36">
        <f t="shared" si="9"/>
        <v>-619.90077141090296</v>
      </c>
      <c r="I36" s="4">
        <f t="shared" si="10"/>
        <v>8767.5025747294385</v>
      </c>
    </row>
    <row r="37" spans="4:9" x14ac:dyDescent="0.2">
      <c r="D37">
        <v>7</v>
      </c>
      <c r="E37">
        <v>22284.596642101696</v>
      </c>
      <c r="F37">
        <f t="shared" si="11"/>
        <v>16.79612715580879</v>
      </c>
      <c r="G37">
        <f t="shared" si="8"/>
        <v>3.3592254311617582</v>
      </c>
      <c r="H37">
        <f t="shared" si="9"/>
        <v>83.980635779043951</v>
      </c>
      <c r="I37" s="4">
        <f t="shared" si="10"/>
        <v>8851.4832105084824</v>
      </c>
    </row>
    <row r="38" spans="4:9" x14ac:dyDescent="0.2">
      <c r="D38">
        <v>8</v>
      </c>
      <c r="E38">
        <v>22306.711193927309</v>
      </c>
      <c r="F38">
        <f t="shared" si="11"/>
        <v>22.11455182561258</v>
      </c>
      <c r="G38">
        <f t="shared" si="8"/>
        <v>4.4229103651225161</v>
      </c>
      <c r="H38">
        <f t="shared" si="9"/>
        <v>110.5727591280629</v>
      </c>
      <c r="I38" s="4">
        <f t="shared" si="10"/>
        <v>8962.0559696365453</v>
      </c>
    </row>
    <row r="39" spans="4:9" x14ac:dyDescent="0.2">
      <c r="D39">
        <v>9</v>
      </c>
      <c r="E39">
        <v>22271.437871668575</v>
      </c>
      <c r="F39">
        <f t="shared" si="11"/>
        <v>-35.27332225873397</v>
      </c>
      <c r="G39">
        <f t="shared" si="8"/>
        <v>-7.0546644517467936</v>
      </c>
      <c r="H39">
        <f t="shared" si="9"/>
        <v>-176.36661129366985</v>
      </c>
      <c r="I39" s="4">
        <f t="shared" si="10"/>
        <v>8785.6893583428755</v>
      </c>
    </row>
    <row r="40" spans="4:9" x14ac:dyDescent="0.2">
      <c r="D40">
        <v>10</v>
      </c>
      <c r="E40">
        <v>22315.784411852466</v>
      </c>
      <c r="F40">
        <f t="shared" si="11"/>
        <v>44.346540183891193</v>
      </c>
      <c r="G40">
        <f t="shared" si="8"/>
        <v>8.8693080367782393</v>
      </c>
      <c r="H40">
        <f t="shared" si="9"/>
        <v>221.73270091945599</v>
      </c>
      <c r="I40" s="4">
        <f t="shared" si="10"/>
        <v>9007.4220592623315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320FE-9F33-BA44-8E0C-E50D830AD1F5}">
  <dimension ref="A1:H13"/>
  <sheetViews>
    <sheetView tabSelected="1" zoomScale="180" zoomScaleNormal="180" workbookViewId="0">
      <selection activeCell="E4" sqref="E4"/>
    </sheetView>
  </sheetViews>
  <sheetFormatPr baseColWidth="10" defaultRowHeight="16" x14ac:dyDescent="0.2"/>
  <cols>
    <col min="2" max="2" width="11.83203125" bestFit="1" customWidth="1"/>
    <col min="4" max="4" width="11.83203125" bestFit="1" customWidth="1"/>
    <col min="5" max="5" width="11.1640625" customWidth="1"/>
    <col min="6" max="6" width="21.5" bestFit="1" customWidth="1"/>
    <col min="7" max="7" width="20.33203125" bestFit="1" customWidth="1"/>
    <col min="8" max="8" width="12.33203125" bestFit="1" customWidth="1"/>
  </cols>
  <sheetData>
    <row r="1" spans="1:8" x14ac:dyDescent="0.2">
      <c r="A1" t="s">
        <v>8</v>
      </c>
      <c r="B1" s="1">
        <v>100000</v>
      </c>
    </row>
    <row r="2" spans="1:8" x14ac:dyDescent="0.2">
      <c r="B2" t="s">
        <v>2</v>
      </c>
      <c r="D2" t="s">
        <v>4</v>
      </c>
      <c r="E2" t="s">
        <v>12</v>
      </c>
      <c r="F2" t="s">
        <v>16</v>
      </c>
      <c r="G2" t="s">
        <v>18</v>
      </c>
      <c r="H2" t="s">
        <v>17</v>
      </c>
    </row>
    <row r="3" spans="1:8" x14ac:dyDescent="0.2">
      <c r="A3" t="s">
        <v>6</v>
      </c>
      <c r="B3">
        <v>5000</v>
      </c>
      <c r="C3" t="s">
        <v>3</v>
      </c>
      <c r="D3">
        <v>2.5000000000000001E-3</v>
      </c>
      <c r="E3" s="4">
        <f>+(309/100)*B3</f>
        <v>15450</v>
      </c>
      <c r="F3">
        <f>+D3*B3</f>
        <v>12.5</v>
      </c>
      <c r="G3">
        <v>850</v>
      </c>
      <c r="H3">
        <f>+E3*0.08</f>
        <v>1236</v>
      </c>
    </row>
    <row r="8" spans="1:8" x14ac:dyDescent="0.2">
      <c r="A8" t="s">
        <v>0</v>
      </c>
    </row>
    <row r="13" spans="1:8" x14ac:dyDescent="0.2">
      <c r="A13" t="s"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Eejemplo</vt:lpstr>
      <vt:lpstr>Ejercicio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2020-08-05T20:08:06Z</dcterms:created>
  <dcterms:modified xsi:type="dcterms:W3CDTF">2020-08-12T22:03:29Z</dcterms:modified>
</cp:coreProperties>
</file>