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hD\2022_ActivityCoefficient\Manuscript\SupplementaryInformation_Structures\"/>
    </mc:Choice>
  </mc:AlternateContent>
  <xr:revisionPtr revIDLastSave="0" documentId="13_ncr:1_{35CFBBE6-2E05-4786-8351-7D08C33ABDDF}" xr6:coauthVersionLast="47" xr6:coauthVersionMax="47" xr10:uidLastSave="{00000000-0000-0000-0000-000000000000}"/>
  <bookViews>
    <workbookView xWindow="57480" yWindow="-3615" windowWidth="29040" windowHeight="17640" xr2:uid="{802F2558-2F83-40F4-98F3-4FC48B94A3FB}"/>
  </bookViews>
  <sheets>
    <sheet name="Acetone-Hexane" sheetId="3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32" l="1"/>
  <c r="F35" i="32"/>
  <c r="F36" i="32"/>
  <c r="F37" i="32"/>
  <c r="H37" i="32" s="1"/>
  <c r="F38" i="32"/>
  <c r="F39" i="32"/>
  <c r="F40" i="32"/>
  <c r="F41" i="32"/>
  <c r="H41" i="32" s="1"/>
  <c r="F42" i="32"/>
  <c r="F43" i="32"/>
  <c r="F44" i="32"/>
  <c r="F45" i="32"/>
  <c r="H45" i="32" s="1"/>
  <c r="F46" i="32"/>
  <c r="F33" i="32"/>
  <c r="H33" i="32" s="1"/>
  <c r="C33" i="32"/>
  <c r="C34" i="32"/>
  <c r="C35" i="32"/>
  <c r="C36" i="32"/>
  <c r="C37" i="32"/>
  <c r="C38" i="32"/>
  <c r="C39" i="32"/>
  <c r="C40" i="32"/>
  <c r="C41" i="32"/>
  <c r="C42" i="32"/>
  <c r="C43" i="32"/>
  <c r="C44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H34" i="32"/>
  <c r="H35" i="32"/>
  <c r="H36" i="32"/>
  <c r="H38" i="32"/>
  <c r="H39" i="32"/>
  <c r="H40" i="32"/>
  <c r="H42" i="32"/>
  <c r="H43" i="32"/>
  <c r="H44" i="32"/>
  <c r="I33" i="32"/>
  <c r="I34" i="32"/>
  <c r="I35" i="32"/>
  <c r="I36" i="32"/>
  <c r="I38" i="32"/>
  <c r="I39" i="32"/>
  <c r="I40" i="32"/>
  <c r="I42" i="32"/>
  <c r="I43" i="32"/>
  <c r="I44" i="32"/>
  <c r="C45" i="32"/>
  <c r="C46" i="32"/>
  <c r="E45" i="32"/>
  <c r="E46" i="32"/>
  <c r="H46" i="32"/>
  <c r="I45" i="32"/>
  <c r="I46" i="32"/>
  <c r="I41" i="32" l="1"/>
  <c r="I37" i="32"/>
  <c r="I131" i="32" l="1"/>
  <c r="H131" i="32"/>
  <c r="C131" i="32"/>
  <c r="I130" i="32"/>
  <c r="H130" i="32"/>
  <c r="C130" i="32"/>
  <c r="I129" i="32"/>
  <c r="H129" i="32"/>
  <c r="C129" i="32"/>
  <c r="I128" i="32"/>
  <c r="H128" i="32"/>
  <c r="C128" i="32"/>
  <c r="I127" i="32"/>
  <c r="H127" i="32"/>
  <c r="C127" i="32"/>
  <c r="I126" i="32"/>
  <c r="H126" i="32"/>
  <c r="C126" i="32"/>
  <c r="H119" i="32"/>
  <c r="I119" i="32"/>
  <c r="H120" i="32"/>
  <c r="I120" i="32"/>
  <c r="H121" i="32"/>
  <c r="I121" i="32"/>
  <c r="H122" i="32"/>
  <c r="I122" i="32"/>
  <c r="H123" i="32"/>
  <c r="I123" i="32"/>
  <c r="H124" i="32"/>
  <c r="I124" i="32"/>
  <c r="H125" i="32"/>
  <c r="I125" i="32"/>
  <c r="I118" i="32"/>
  <c r="H118" i="32"/>
  <c r="C118" i="32"/>
  <c r="I117" i="32"/>
  <c r="H117" i="32"/>
  <c r="C117" i="32"/>
  <c r="I116" i="32"/>
  <c r="H116" i="32"/>
  <c r="C116" i="32"/>
  <c r="I115" i="32"/>
  <c r="H115" i="32"/>
  <c r="C115" i="32"/>
  <c r="I114" i="32"/>
  <c r="H114" i="32"/>
  <c r="C114" i="32"/>
  <c r="I113" i="32"/>
  <c r="H113" i="32"/>
  <c r="C113" i="32"/>
  <c r="I112" i="32"/>
  <c r="H112" i="32"/>
  <c r="C112" i="32"/>
  <c r="I111" i="32"/>
  <c r="H111" i="32"/>
  <c r="C111" i="32"/>
  <c r="I110" i="32"/>
  <c r="H110" i="32"/>
  <c r="C110" i="32"/>
  <c r="C109" i="32"/>
  <c r="C108" i="32"/>
  <c r="C107" i="32"/>
  <c r="C106" i="32"/>
  <c r="C105" i="32"/>
  <c r="C104" i="32"/>
  <c r="C103" i="32"/>
  <c r="C102" i="32"/>
  <c r="C101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62" i="32"/>
  <c r="I63" i="32"/>
  <c r="I64" i="32"/>
  <c r="I65" i="32"/>
  <c r="I66" i="32"/>
  <c r="I67" i="32"/>
  <c r="I68" i="32"/>
  <c r="I69" i="32"/>
  <c r="I70" i="32"/>
  <c r="I71" i="32"/>
  <c r="I72" i="32"/>
  <c r="I73" i="32"/>
  <c r="I74" i="32"/>
  <c r="I75" i="32"/>
  <c r="I76" i="32"/>
  <c r="I77" i="32"/>
  <c r="I78" i="32"/>
  <c r="I79" i="32"/>
  <c r="I80" i="32"/>
  <c r="I81" i="32"/>
  <c r="I82" i="32"/>
  <c r="I83" i="32"/>
  <c r="I84" i="32"/>
  <c r="I85" i="32"/>
  <c r="I86" i="32"/>
  <c r="I87" i="32"/>
  <c r="I88" i="32"/>
  <c r="I89" i="32"/>
  <c r="I90" i="32"/>
  <c r="I91" i="32"/>
  <c r="I92" i="32"/>
  <c r="I93" i="32"/>
  <c r="I94" i="32"/>
  <c r="I95" i="32"/>
  <c r="I96" i="32"/>
  <c r="I97" i="32"/>
  <c r="I98" i="32"/>
  <c r="I99" i="32"/>
  <c r="I100" i="32"/>
  <c r="I101" i="32"/>
  <c r="I102" i="32"/>
  <c r="I103" i="32"/>
  <c r="I104" i="32"/>
  <c r="I105" i="32"/>
  <c r="I106" i="32"/>
  <c r="I107" i="32"/>
  <c r="I108" i="32"/>
  <c r="I109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H68" i="32"/>
  <c r="H69" i="32"/>
  <c r="H70" i="32"/>
  <c r="H71" i="32"/>
  <c r="H72" i="32"/>
  <c r="H73" i="32"/>
  <c r="H74" i="32"/>
  <c r="H75" i="32"/>
  <c r="H76" i="32"/>
  <c r="H77" i="32"/>
  <c r="H78" i="32"/>
  <c r="H79" i="32"/>
  <c r="H80" i="32"/>
  <c r="H81" i="32"/>
  <c r="H82" i="32"/>
  <c r="H83" i="32"/>
  <c r="H84" i="32"/>
  <c r="H85" i="32"/>
  <c r="H86" i="32"/>
  <c r="H87" i="32"/>
  <c r="H88" i="32"/>
  <c r="H89" i="32"/>
  <c r="H90" i="32"/>
  <c r="H91" i="32"/>
  <c r="H92" i="32"/>
  <c r="H93" i="32"/>
  <c r="H94" i="32"/>
  <c r="H95" i="32"/>
  <c r="H96" i="32"/>
  <c r="H97" i="32"/>
  <c r="H98" i="32"/>
  <c r="H99" i="32"/>
  <c r="H100" i="32"/>
  <c r="H101" i="32"/>
  <c r="H102" i="32"/>
  <c r="H103" i="32"/>
  <c r="H104" i="32"/>
  <c r="H105" i="32"/>
  <c r="H106" i="32"/>
  <c r="H107" i="32"/>
  <c r="H108" i="32"/>
  <c r="H109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19" i="32"/>
  <c r="C120" i="32"/>
  <c r="C121" i="32"/>
  <c r="C122" i="32"/>
  <c r="C123" i="32"/>
  <c r="C124" i="32"/>
  <c r="C125" i="32"/>
</calcChain>
</file>

<file path=xl/sharedStrings.xml><?xml version="1.0" encoding="utf-8"?>
<sst xmlns="http://schemas.openxmlformats.org/spreadsheetml/2006/main" count="259" uniqueCount="29">
  <si>
    <t>x1</t>
  </si>
  <si>
    <t>x2</t>
  </si>
  <si>
    <t>y1</t>
  </si>
  <si>
    <t>y2</t>
  </si>
  <si>
    <t>P (kPa)</t>
  </si>
  <si>
    <t>T (K)</t>
  </si>
  <si>
    <t>P1sat</t>
  </si>
  <si>
    <t>P2sat</t>
  </si>
  <si>
    <t>Sauce</t>
  </si>
  <si>
    <t>NaN</t>
  </si>
  <si>
    <t>Parameter</t>
  </si>
  <si>
    <t>C1</t>
  </si>
  <si>
    <t>C2</t>
  </si>
  <si>
    <t>C3</t>
  </si>
  <si>
    <t>C4</t>
  </si>
  <si>
    <t>C5</t>
  </si>
  <si>
    <t>C6</t>
  </si>
  <si>
    <t>C7</t>
  </si>
  <si>
    <t>Extended Antoine (Aspen)</t>
  </si>
  <si>
    <t>HEX (J/mol)</t>
  </si>
  <si>
    <t>Kolasinska, 1982</t>
  </si>
  <si>
    <t>Barraza, 1979</t>
  </si>
  <si>
    <t>Ravindran, S.1968</t>
  </si>
  <si>
    <t>Murakami, 1964</t>
  </si>
  <si>
    <t>Srinivasan, 1973</t>
  </si>
  <si>
    <t>Schaepfer, 1960</t>
  </si>
  <si>
    <t>Acetone</t>
  </si>
  <si>
    <t>Hexane</t>
  </si>
  <si>
    <t>Diaz, 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</si>
</sst>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6" borderId="0" xfId="0" applyFill="1"/>
    <xf numFmtId="0" fontId="0" fillId="4" borderId="0" xfId="0" applyFill="1"/>
    <xf numFmtId="0" fontId="0" fillId="3" borderId="0" xfId="0" applyNumberForma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NumberFormat="1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166" fontId="0" fillId="6" borderId="0" xfId="0" applyNumberFormat="1" applyFill="1" applyBorder="1" applyAlignment="1">
      <alignment horizontal="center"/>
    </xf>
    <xf numFmtId="0" fontId="0" fillId="4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8"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FF"/>
      <color rgb="FFCCFFFF"/>
      <color rgb="FFFFFF66"/>
      <color rgb="FFFF66FF"/>
      <color rgb="FFFF33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4EC6904-969A-4C49-AACF-D15844FC7B2A}" name="Table243561722" displayName="Table243561722" ref="B12:J131" totalsRowShown="0" headerRowDxfId="17" dataDxfId="16">
  <autoFilter ref="B12:J131" xr:uid="{221D39A0-80A2-4D45-BB8A-F3BC06789DBF}">
    <filterColumn colId="0">
      <filters>
        <filter val="0.0076"/>
        <filter val="0.013"/>
        <filter val="0.027"/>
        <filter val="0.0385"/>
        <filter val="0.0405"/>
        <filter val="0.0513"/>
        <filter val="0.053"/>
        <filter val="0.054"/>
        <filter val="0.0671"/>
        <filter val="0.0771"/>
        <filter val="0.0782"/>
        <filter val="0.08"/>
        <filter val="0.095"/>
        <filter val="0.09988"/>
        <filter val="0.1"/>
        <filter val="0.1224"/>
        <filter val="0.1417"/>
        <filter val="0.1466"/>
        <filter val="0.1748"/>
        <filter val="0.1771"/>
        <filter val="0.1815"/>
        <filter val="0.1916"/>
        <filter val="0.195"/>
        <filter val="0.2"/>
        <filter val="0.21"/>
        <filter val="0.2369"/>
        <filter val="0.2469"/>
        <filter val="0.2534"/>
        <filter val="0.2964"/>
        <filter val="0.3"/>
        <filter val="0.3011"/>
        <filter val="0.3073"/>
        <filter val="0.314"/>
        <filter val="0.32"/>
        <filter val="0.3497"/>
        <filter val="0.3587"/>
        <filter val="0.37"/>
        <filter val="0.3859"/>
        <filter val="0.3925"/>
        <filter val="0.3996"/>
        <filter val="0.4"/>
        <filter val="0.4125"/>
        <filter val="0.4366"/>
        <filter val="0.488"/>
        <filter val="0.4948"/>
        <filter val="0.5"/>
        <filter val="0.5048"/>
        <filter val="0.516"/>
        <filter val="0.52"/>
        <filter val="0.53"/>
        <filter val="0.554"/>
        <filter val="0.555"/>
        <filter val="0.5561"/>
        <filter val="0.588"/>
        <filter val="0.6"/>
        <filter val="0.6145"/>
        <filter val="0.616"/>
        <filter val="0.619"/>
        <filter val="0.634"/>
        <filter val="0.6625"/>
        <filter val="0.6633"/>
        <filter val="0.6919"/>
        <filter val="0.695"/>
        <filter val="0.6985"/>
        <filter val="0.7"/>
        <filter val="0.723"/>
        <filter val="0.729"/>
        <filter val="0.7357"/>
        <filter val="0.7897"/>
        <filter val="0.8"/>
        <filter val="0.805"/>
        <filter val="0.8105"/>
        <filter val="0.876"/>
        <filter val="0.8987"/>
        <filter val="0.8988"/>
        <filter val="0.9"/>
        <filter val="0.9031"/>
        <filter val="0.9038"/>
        <filter val="0.9065"/>
        <filter val="0.9191"/>
        <filter val="0.924"/>
        <filter val="0.9262"/>
        <filter val="0.9288"/>
        <filter val="0.93"/>
        <filter val="0.9347"/>
        <filter val="0.9401"/>
        <filter val="0.9432"/>
        <filter val="0.9543"/>
        <filter val="0.9606"/>
        <filter val="0.9645"/>
      </filters>
    </filterColumn>
  </autoFilter>
  <tableColumns count="9">
    <tableColumn id="1" xr3:uid="{2DE3F632-D6F1-4642-847C-FB86243B5658}" name="x1" dataDxfId="15" totalsRowDxfId="14"/>
    <tableColumn id="2" xr3:uid="{8700B93F-18F8-44E8-88CB-CE54959AF5DD}" name="x2" dataDxfId="13" totalsRowDxfId="12">
      <calculatedColumnFormula>1-Table243561722[[#This Row],[x1]]</calculatedColumnFormula>
    </tableColumn>
    <tableColumn id="4" xr3:uid="{B28C334B-9003-409B-8BA1-F63B60469168}" name="y1" dataDxfId="11" totalsRowDxfId="10"/>
    <tableColumn id="5" xr3:uid="{D2CAA844-CA9C-4927-806C-0AFAE1F4819F}" name="y2" dataDxfId="9" totalsRowDxfId="8">
      <calculatedColumnFormula>1-Table243561722[[#This Row],[y1]]</calculatedColumnFormula>
    </tableColumn>
    <tableColumn id="7" xr3:uid="{5710B30F-6FAE-4416-9B96-B2CF6C4BFB0B}" name="T (K)" dataDxfId="7" totalsRowDxfId="6"/>
    <tableColumn id="8" xr3:uid="{D4B91BB2-BA7A-41AB-9748-B94FA0D9EB2E}" name="P (kPa)" dataDxfId="5" totalsRowDxfId="4"/>
    <tableColumn id="13" xr3:uid="{8B94ACDD-BFE0-47F8-B2C3-26539D388A0A}" name="P1sat" dataDxfId="3" totalsRowDxfId="2">
      <calculatedColumnFormula>EXP(I$4+I$5/(Table243561722[[#This Row],[T (K)]]+I$6)+I$7*Table243561722[[#This Row],[T (K)]]+I$8*LN(Table243561722[[#This Row],[T (K)]])+I$9*Table243561722[[#This Row],[T (K)]]^I$10)</calculatedColumnFormula>
    </tableColumn>
    <tableColumn id="3" xr3:uid="{0931324F-6D24-4129-AAB6-A595ED00A079}" name="P2sat" dataDxfId="1">
      <calculatedColumnFormula>EXP(J$4+J$5/(Table243561722[[#This Row],[T (K)]]+J$6)+J$7*Table243561722[[#This Row],[T (K)]]+J$8*LN(Table243561722[[#This Row],[T (K)]])+J$9*Table243561722[[#This Row],[T (K)]]^J$10)</calculatedColumnFormula>
    </tableColumn>
    <tableColumn id="9" xr3:uid="{CCB99B8E-78BD-43E2-9273-E217376B63D1}" name="HEX (J/mol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D0A7-3F39-49D8-BA6A-26A21AEDF41A}">
  <sheetPr>
    <tabColor theme="9" tint="0.39997558519241921"/>
  </sheetPr>
  <dimension ref="B2:J131"/>
  <sheetViews>
    <sheetView tabSelected="1" zoomScaleNormal="100" workbookViewId="0">
      <selection activeCell="C10" sqref="C10"/>
    </sheetView>
  </sheetViews>
  <sheetFormatPr defaultRowHeight="14.4" x14ac:dyDescent="0.3"/>
  <cols>
    <col min="6" max="6" width="9.5546875" customWidth="1"/>
    <col min="7" max="9" width="12.109375" customWidth="1"/>
    <col min="10" max="10" width="16" customWidth="1"/>
    <col min="11" max="11" width="10.44140625" customWidth="1"/>
    <col min="12" max="12" width="10.6640625" bestFit="1" customWidth="1"/>
  </cols>
  <sheetData>
    <row r="2" spans="2:10" x14ac:dyDescent="0.3">
      <c r="C2" t="s">
        <v>8</v>
      </c>
      <c r="H2" s="46" t="s">
        <v>18</v>
      </c>
      <c r="I2" s="46"/>
      <c r="J2" s="46"/>
    </row>
    <row r="3" spans="2:10" x14ac:dyDescent="0.3">
      <c r="B3" s="33"/>
      <c r="C3" t="s">
        <v>21</v>
      </c>
      <c r="H3" s="29" t="s">
        <v>10</v>
      </c>
      <c r="I3" s="29" t="s">
        <v>26</v>
      </c>
      <c r="J3" s="29" t="s">
        <v>27</v>
      </c>
    </row>
    <row r="4" spans="2:10" x14ac:dyDescent="0.3">
      <c r="B4" s="21"/>
      <c r="C4" t="s">
        <v>28</v>
      </c>
      <c r="H4" s="29" t="s">
        <v>11</v>
      </c>
      <c r="I4" s="29">
        <v>51.039244719999999</v>
      </c>
      <c r="J4" s="29">
        <v>97.742244720000002</v>
      </c>
    </row>
    <row r="5" spans="2:10" x14ac:dyDescent="0.3">
      <c r="B5" s="20"/>
      <c r="C5" t="s">
        <v>20</v>
      </c>
      <c r="H5" s="29" t="s">
        <v>12</v>
      </c>
      <c r="I5" s="29">
        <v>-5355.3</v>
      </c>
      <c r="J5" s="29">
        <v>-6995.5</v>
      </c>
    </row>
    <row r="6" spans="2:10" x14ac:dyDescent="0.3">
      <c r="B6" s="6"/>
      <c r="C6" t="s">
        <v>22</v>
      </c>
      <c r="H6" s="29" t="s">
        <v>13</v>
      </c>
      <c r="I6" s="29">
        <v>0</v>
      </c>
      <c r="J6" s="29">
        <v>0</v>
      </c>
    </row>
    <row r="7" spans="2:10" x14ac:dyDescent="0.3">
      <c r="B7" s="7"/>
      <c r="C7" s="30" t="s">
        <v>23</v>
      </c>
      <c r="H7" s="29" t="s">
        <v>14</v>
      </c>
      <c r="I7" s="29">
        <v>0</v>
      </c>
      <c r="J7" s="29">
        <v>0</v>
      </c>
    </row>
    <row r="8" spans="2:10" x14ac:dyDescent="0.3">
      <c r="B8" s="26"/>
      <c r="C8" s="30" t="s">
        <v>25</v>
      </c>
      <c r="H8" s="29" t="s">
        <v>15</v>
      </c>
      <c r="I8" s="29">
        <v>-5.2106000000000003</v>
      </c>
      <c r="J8" s="29">
        <v>-12.702</v>
      </c>
    </row>
    <row r="9" spans="2:10" x14ac:dyDescent="0.3">
      <c r="B9" s="38"/>
      <c r="C9" s="30" t="s">
        <v>24</v>
      </c>
      <c r="H9" s="29" t="s">
        <v>16</v>
      </c>
      <c r="I9" s="5">
        <v>1.2449E-14</v>
      </c>
      <c r="J9" s="5">
        <v>1.2381000000000001E-5</v>
      </c>
    </row>
    <row r="10" spans="2:10" x14ac:dyDescent="0.3">
      <c r="B10" s="1"/>
      <c r="C10" s="30"/>
      <c r="H10" s="29" t="s">
        <v>17</v>
      </c>
      <c r="I10" s="29">
        <v>5</v>
      </c>
      <c r="J10" s="29">
        <v>2</v>
      </c>
    </row>
    <row r="11" spans="2:10" x14ac:dyDescent="0.3">
      <c r="F11" s="25"/>
      <c r="G11" s="24"/>
      <c r="H11" s="24"/>
      <c r="I11" s="24"/>
    </row>
    <row r="12" spans="2:10" x14ac:dyDescent="0.3">
      <c r="B12" s="3" t="s">
        <v>0</v>
      </c>
      <c r="C12" s="3" t="s">
        <v>1</v>
      </c>
      <c r="D12" s="3" t="s">
        <v>2</v>
      </c>
      <c r="E12" s="3" t="s">
        <v>3</v>
      </c>
      <c r="F12" s="3" t="s">
        <v>5</v>
      </c>
      <c r="G12" s="3" t="s">
        <v>4</v>
      </c>
      <c r="H12" s="3" t="s">
        <v>6</v>
      </c>
      <c r="I12" s="3" t="s">
        <v>7</v>
      </c>
      <c r="J12" s="3" t="s">
        <v>19</v>
      </c>
    </row>
    <row r="13" spans="2:10" hidden="1" x14ac:dyDescent="0.3">
      <c r="B13" s="11">
        <v>0</v>
      </c>
      <c r="C13" s="11">
        <v>1</v>
      </c>
      <c r="D13" s="13">
        <v>0</v>
      </c>
      <c r="E13" s="40">
        <v>1</v>
      </c>
      <c r="F13" s="12">
        <v>283.14999999999998</v>
      </c>
      <c r="G13" s="12">
        <v>10.345815789473683</v>
      </c>
      <c r="H13" s="12">
        <f>EXP(I$4+I$5/(Table243561722[[#This Row],[T (K)]]+I$6)+I$7*Table243561722[[#This Row],[T (K)]]+I$8*LN(Table243561722[[#This Row],[T (K)]])+I$9*Table243561722[[#This Row],[T (K)]]^I$10)</f>
        <v>15.327965684587253</v>
      </c>
      <c r="I13" s="12">
        <f>EXP(J$4+J$5/(Table243561722[[#This Row],[T (K)]]+J$6)+J$7*Table243561722[[#This Row],[T (K)]]+J$8*LN(Table243561722[[#This Row],[T (K)]])+J$9*Table243561722[[#This Row],[T (K)]]^J$10)</f>
        <v>10.111714558361612</v>
      </c>
      <c r="J13" s="13" t="s">
        <v>9</v>
      </c>
    </row>
    <row r="14" spans="2:10" x14ac:dyDescent="0.3">
      <c r="B14" s="11">
        <v>4.0500000000000001E-2</v>
      </c>
      <c r="C14" s="11">
        <v>0.95950000000000002</v>
      </c>
      <c r="D14" s="11">
        <v>0.17299999999999999</v>
      </c>
      <c r="E14" s="14">
        <v>0.82699999999999996</v>
      </c>
      <c r="F14" s="12">
        <v>283.14999999999998</v>
      </c>
      <c r="G14" s="12">
        <v>12.665625</v>
      </c>
      <c r="H14" s="12">
        <f>EXP(I$4+I$5/(Table243561722[[#This Row],[T (K)]]+I$6)+I$7*Table243561722[[#This Row],[T (K)]]+I$8*LN(Table243561722[[#This Row],[T (K)]])+I$9*Table243561722[[#This Row],[T (K)]]^I$10)</f>
        <v>15.327965684587253</v>
      </c>
      <c r="I14" s="14">
        <f>EXP(J$4+J$5/(Table243561722[[#This Row],[T (K)]]+J$6)+J$7*Table243561722[[#This Row],[T (K)]]+J$8*LN(Table243561722[[#This Row],[T (K)]])+J$9*Table243561722[[#This Row],[T (K)]]^J$10)</f>
        <v>10.111714558361612</v>
      </c>
      <c r="J14" s="13" t="s">
        <v>9</v>
      </c>
    </row>
    <row r="15" spans="2:10" x14ac:dyDescent="0.3">
      <c r="B15" s="11">
        <v>0.08</v>
      </c>
      <c r="C15" s="11">
        <v>0.92</v>
      </c>
      <c r="D15" s="11">
        <v>0.308</v>
      </c>
      <c r="E15" s="14">
        <v>0.69199999999999995</v>
      </c>
      <c r="F15" s="12">
        <v>283.14999999999998</v>
      </c>
      <c r="G15" s="12">
        <v>15.878694078947369</v>
      </c>
      <c r="H15" s="12">
        <f>EXP(I$4+I$5/(Table243561722[[#This Row],[T (K)]]+I$6)+I$7*Table243561722[[#This Row],[T (K)]]+I$8*LN(Table243561722[[#This Row],[T (K)]])+I$9*Table243561722[[#This Row],[T (K)]]^I$10)</f>
        <v>15.327965684587253</v>
      </c>
      <c r="I15" s="14">
        <f>EXP(J$4+J$5/(Table243561722[[#This Row],[T (K)]]+J$6)+J$7*Table243561722[[#This Row],[T (K)]]+J$8*LN(Table243561722[[#This Row],[T (K)]])+J$9*Table243561722[[#This Row],[T (K)]]^J$10)</f>
        <v>10.111714558361612</v>
      </c>
      <c r="J15" s="13" t="s">
        <v>9</v>
      </c>
    </row>
    <row r="16" spans="2:10" x14ac:dyDescent="0.3">
      <c r="B16" s="11">
        <v>0.55400000000000005</v>
      </c>
      <c r="C16" s="11">
        <v>0.44599999999999995</v>
      </c>
      <c r="D16" s="11">
        <v>0.60199999999999998</v>
      </c>
      <c r="E16" s="14">
        <v>0.39800000000000002</v>
      </c>
      <c r="F16" s="12">
        <v>283.14999999999998</v>
      </c>
      <c r="G16" s="12">
        <v>19.545059210526315</v>
      </c>
      <c r="H16" s="12">
        <f>EXP(I$4+I$5/(Table243561722[[#This Row],[T (K)]]+I$6)+I$7*Table243561722[[#This Row],[T (K)]]+I$8*LN(Table243561722[[#This Row],[T (K)]])+I$9*Table243561722[[#This Row],[T (K)]]^I$10)</f>
        <v>15.327965684587253</v>
      </c>
      <c r="I16" s="14">
        <f>EXP(J$4+J$5/(Table243561722[[#This Row],[T (K)]]+J$6)+J$7*Table243561722[[#This Row],[T (K)]]+J$8*LN(Table243561722[[#This Row],[T (K)]])+J$9*Table243561722[[#This Row],[T (K)]]^J$10)</f>
        <v>10.111714558361612</v>
      </c>
      <c r="J16" s="13" t="s">
        <v>9</v>
      </c>
    </row>
    <row r="17" spans="2:10" x14ac:dyDescent="0.3">
      <c r="B17" s="11">
        <v>0.58799999999999997</v>
      </c>
      <c r="C17" s="11">
        <v>0.41200000000000003</v>
      </c>
      <c r="D17" s="11">
        <v>0.61099999999999999</v>
      </c>
      <c r="E17" s="14">
        <v>0.38900000000000001</v>
      </c>
      <c r="F17" s="12">
        <v>283.14999999999998</v>
      </c>
      <c r="G17" s="12">
        <v>19.918361842105263</v>
      </c>
      <c r="H17" s="12">
        <f>EXP(I$4+I$5/(Table243561722[[#This Row],[T (K)]]+I$6)+I$7*Table243561722[[#This Row],[T (K)]]+I$8*LN(Table243561722[[#This Row],[T (K)]])+I$9*Table243561722[[#This Row],[T (K)]]^I$10)</f>
        <v>15.327965684587253</v>
      </c>
      <c r="I17" s="14">
        <f>EXP(J$4+J$5/(Table243561722[[#This Row],[T (K)]]+J$6)+J$7*Table243561722[[#This Row],[T (K)]]+J$8*LN(Table243561722[[#This Row],[T (K)]])+J$9*Table243561722[[#This Row],[T (K)]]^J$10)</f>
        <v>10.111714558361612</v>
      </c>
      <c r="J17" s="13" t="s">
        <v>9</v>
      </c>
    </row>
    <row r="18" spans="2:10" x14ac:dyDescent="0.3">
      <c r="B18" s="11">
        <v>0.61599999999999999</v>
      </c>
      <c r="C18" s="11">
        <v>0.38400000000000001</v>
      </c>
      <c r="D18" s="11">
        <v>0.624</v>
      </c>
      <c r="E18" s="14">
        <v>0.376</v>
      </c>
      <c r="F18" s="12">
        <v>283.14999999999998</v>
      </c>
      <c r="G18" s="12">
        <v>20.265000000000001</v>
      </c>
      <c r="H18" s="12">
        <f>EXP(I$4+I$5/(Table243561722[[#This Row],[T (K)]]+I$6)+I$7*Table243561722[[#This Row],[T (K)]]+I$8*LN(Table243561722[[#This Row],[T (K)]])+I$9*Table243561722[[#This Row],[T (K)]]^I$10)</f>
        <v>15.327965684587253</v>
      </c>
      <c r="I18" s="14">
        <f>EXP(J$4+J$5/(Table243561722[[#This Row],[T (K)]]+J$6)+J$7*Table243561722[[#This Row],[T (K)]]+J$8*LN(Table243561722[[#This Row],[T (K)]])+J$9*Table243561722[[#This Row],[T (K)]]^J$10)</f>
        <v>10.111714558361612</v>
      </c>
      <c r="J18" s="13" t="s">
        <v>9</v>
      </c>
    </row>
    <row r="19" spans="2:10" x14ac:dyDescent="0.3">
      <c r="B19" s="11">
        <v>0.63400000000000001</v>
      </c>
      <c r="C19" s="11">
        <v>0.36599999999999999</v>
      </c>
      <c r="D19" s="11">
        <v>0.63100000000000001</v>
      </c>
      <c r="E19" s="14">
        <v>0.36899999999999999</v>
      </c>
      <c r="F19" s="12">
        <v>283.14999999999998</v>
      </c>
      <c r="G19" s="12">
        <v>20.384990131578949</v>
      </c>
      <c r="H19" s="12">
        <f>EXP(I$4+I$5/(Table243561722[[#This Row],[T (K)]]+I$6)+I$7*Table243561722[[#This Row],[T (K)]]+I$8*LN(Table243561722[[#This Row],[T (K)]])+I$9*Table243561722[[#This Row],[T (K)]]^I$10)</f>
        <v>15.327965684587253</v>
      </c>
      <c r="I19" s="14">
        <f>EXP(J$4+J$5/(Table243561722[[#This Row],[T (K)]]+J$6)+J$7*Table243561722[[#This Row],[T (K)]]+J$8*LN(Table243561722[[#This Row],[T (K)]])+J$9*Table243561722[[#This Row],[T (K)]]^J$10)</f>
        <v>10.111714558361612</v>
      </c>
      <c r="J19" s="13" t="s">
        <v>9</v>
      </c>
    </row>
    <row r="20" spans="2:10" x14ac:dyDescent="0.3">
      <c r="B20" s="11">
        <v>0.72299999999999998</v>
      </c>
      <c r="C20" s="11">
        <v>0.27700000000000002</v>
      </c>
      <c r="D20" s="11">
        <v>0.64900000000000002</v>
      </c>
      <c r="E20" s="14">
        <v>0.35099999999999998</v>
      </c>
      <c r="F20" s="12">
        <v>283.14999999999998</v>
      </c>
      <c r="G20" s="12">
        <v>19.811703947368422</v>
      </c>
      <c r="H20" s="12">
        <f>EXP(I$4+I$5/(Table243561722[[#This Row],[T (K)]]+I$6)+I$7*Table243561722[[#This Row],[T (K)]]+I$8*LN(Table243561722[[#This Row],[T (K)]])+I$9*Table243561722[[#This Row],[T (K)]]^I$10)</f>
        <v>15.327965684587253</v>
      </c>
      <c r="I20" s="14">
        <f>EXP(J$4+J$5/(Table243561722[[#This Row],[T (K)]]+J$6)+J$7*Table243561722[[#This Row],[T (K)]]+J$8*LN(Table243561722[[#This Row],[T (K)]])+J$9*Table243561722[[#This Row],[T (K)]]^J$10)</f>
        <v>10.111714558361612</v>
      </c>
      <c r="J20" s="13" t="s">
        <v>9</v>
      </c>
    </row>
    <row r="21" spans="2:10" x14ac:dyDescent="0.3">
      <c r="B21" s="11">
        <v>0.92400000000000004</v>
      </c>
      <c r="C21" s="11">
        <v>7.5999999999999956E-2</v>
      </c>
      <c r="D21" s="11">
        <v>0.78500000000000003</v>
      </c>
      <c r="E21" s="11">
        <v>0.21499999999999997</v>
      </c>
      <c r="F21" s="12">
        <v>283.14999999999998</v>
      </c>
      <c r="G21" s="12">
        <v>17.518559210526316</v>
      </c>
      <c r="H21" s="12">
        <f>EXP(I$4+I$5/(Table243561722[[#This Row],[T (K)]]+I$6)+I$7*Table243561722[[#This Row],[T (K)]]+I$8*LN(Table243561722[[#This Row],[T (K)]])+I$9*Table243561722[[#This Row],[T (K)]]^I$10)</f>
        <v>15.327965684587253</v>
      </c>
      <c r="I21" s="14">
        <f>EXP(J$4+J$5/(Table243561722[[#This Row],[T (K)]]+J$6)+J$7*Table243561722[[#This Row],[T (K)]]+J$8*LN(Table243561722[[#This Row],[T (K)]])+J$9*Table243561722[[#This Row],[T (K)]]^J$10)</f>
        <v>10.111714558361612</v>
      </c>
      <c r="J21" s="13" t="s">
        <v>9</v>
      </c>
    </row>
    <row r="22" spans="2:10" hidden="1" x14ac:dyDescent="0.3">
      <c r="B22" s="11">
        <v>1</v>
      </c>
      <c r="C22" s="11">
        <v>0</v>
      </c>
      <c r="D22" s="11">
        <v>1</v>
      </c>
      <c r="E22" s="11">
        <v>0</v>
      </c>
      <c r="F22" s="12">
        <v>283.14999999999998</v>
      </c>
      <c r="G22" s="12">
        <v>14.078842105263158</v>
      </c>
      <c r="H22" s="12">
        <f>EXP(I$4+I$5/(Table243561722[[#This Row],[T (K)]]+I$6)+I$7*Table243561722[[#This Row],[T (K)]]+I$8*LN(Table243561722[[#This Row],[T (K)]])+I$9*Table243561722[[#This Row],[T (K)]]^I$10)</f>
        <v>15.327965684587253</v>
      </c>
      <c r="I22" s="14">
        <f>EXP(J$4+J$5/(Table243561722[[#This Row],[T (K)]]+J$6)+J$7*Table243561722[[#This Row],[T (K)]]+J$8*LN(Table243561722[[#This Row],[T (K)]])+J$9*Table243561722[[#This Row],[T (K)]]^J$10)</f>
        <v>10.111714558361612</v>
      </c>
      <c r="J22" s="13" t="s">
        <v>9</v>
      </c>
    </row>
    <row r="23" spans="2:10" hidden="1" x14ac:dyDescent="0.3">
      <c r="B23" s="11">
        <v>0</v>
      </c>
      <c r="C23" s="11">
        <v>1</v>
      </c>
      <c r="D23" s="11">
        <v>0</v>
      </c>
      <c r="E23" s="11">
        <v>1</v>
      </c>
      <c r="F23" s="12">
        <v>308.14999999999998</v>
      </c>
      <c r="G23" s="12">
        <v>29.170934210526315</v>
      </c>
      <c r="H23" s="12">
        <f>EXP(I$4+I$5/(Table243561722[[#This Row],[T (K)]]+I$6)+I$7*Table243561722[[#This Row],[T (K)]]+I$8*LN(Table243561722[[#This Row],[T (K)]])+I$9*Table243561722[[#This Row],[T (K)]]^I$10)</f>
        <v>46.301086934982855</v>
      </c>
      <c r="I23" s="14">
        <f>EXP(J$4+J$5/(Table243561722[[#This Row],[T (K)]]+J$6)+J$7*Table243561722[[#This Row],[T (K)]]+J$8*LN(Table243561722[[#This Row],[T (K)]])+J$9*Table243561722[[#This Row],[T (K)]]^J$10)</f>
        <v>30.765128284217738</v>
      </c>
      <c r="J23" s="13" t="s">
        <v>9</v>
      </c>
    </row>
    <row r="24" spans="2:10" x14ac:dyDescent="0.3">
      <c r="B24" s="11">
        <v>2.7E-2</v>
      </c>
      <c r="C24" s="11">
        <v>0.97299999999999998</v>
      </c>
      <c r="D24" s="11">
        <v>0.14099999999999999</v>
      </c>
      <c r="E24" s="11">
        <v>0.85899999999999999</v>
      </c>
      <c r="F24" s="12">
        <v>308.14999999999998</v>
      </c>
      <c r="G24" s="12">
        <v>34.410503289473688</v>
      </c>
      <c r="H24" s="12">
        <f>EXP(I$4+I$5/(Table243561722[[#This Row],[T (K)]]+I$6)+I$7*Table243561722[[#This Row],[T (K)]]+I$8*LN(Table243561722[[#This Row],[T (K)]])+I$9*Table243561722[[#This Row],[T (K)]]^I$10)</f>
        <v>46.301086934982855</v>
      </c>
      <c r="I24" s="14">
        <f>EXP(J$4+J$5/(Table243561722[[#This Row],[T (K)]]+J$6)+J$7*Table243561722[[#This Row],[T (K)]]+J$8*LN(Table243561722[[#This Row],[T (K)]])+J$9*Table243561722[[#This Row],[T (K)]]^J$10)</f>
        <v>30.765128284217738</v>
      </c>
      <c r="J24" s="13" t="s">
        <v>9</v>
      </c>
    </row>
    <row r="25" spans="2:10" x14ac:dyDescent="0.3">
      <c r="B25" s="11">
        <v>5.2999999999999999E-2</v>
      </c>
      <c r="C25" s="11">
        <v>0.94699999999999995</v>
      </c>
      <c r="D25" s="11">
        <v>0.24099999999999999</v>
      </c>
      <c r="E25" s="11">
        <v>0.75900000000000001</v>
      </c>
      <c r="F25" s="12">
        <v>308.14999999999998</v>
      </c>
      <c r="G25" s="12">
        <v>41.303269736842111</v>
      </c>
      <c r="H25" s="12">
        <f>EXP(I$4+I$5/(Table243561722[[#This Row],[T (K)]]+I$6)+I$7*Table243561722[[#This Row],[T (K)]]+I$8*LN(Table243561722[[#This Row],[T (K)]])+I$9*Table243561722[[#This Row],[T (K)]]^I$10)</f>
        <v>46.301086934982855</v>
      </c>
      <c r="I25" s="14">
        <f>EXP(J$4+J$5/(Table243561722[[#This Row],[T (K)]]+J$6)+J$7*Table243561722[[#This Row],[T (K)]]+J$8*LN(Table243561722[[#This Row],[T (K)]])+J$9*Table243561722[[#This Row],[T (K)]]^J$10)</f>
        <v>30.765128284217738</v>
      </c>
      <c r="J25" s="13" t="s">
        <v>9</v>
      </c>
    </row>
    <row r="26" spans="2:10" x14ac:dyDescent="0.3">
      <c r="B26" s="11">
        <v>0.51600000000000001</v>
      </c>
      <c r="C26" s="11">
        <v>0.48399999999999999</v>
      </c>
      <c r="D26" s="11">
        <v>0.61299999999999999</v>
      </c>
      <c r="E26" s="11">
        <v>0.38700000000000001</v>
      </c>
      <c r="F26" s="12">
        <v>308.14999999999998</v>
      </c>
      <c r="G26" s="12">
        <v>55.235457236842109</v>
      </c>
      <c r="H26" s="12">
        <f>EXP(I$4+I$5/(Table243561722[[#This Row],[T (K)]]+I$6)+I$7*Table243561722[[#This Row],[T (K)]]+I$8*LN(Table243561722[[#This Row],[T (K)]])+I$9*Table243561722[[#This Row],[T (K)]]^I$10)</f>
        <v>46.301086934982855</v>
      </c>
      <c r="I26" s="14">
        <f>EXP(J$4+J$5/(Table243561722[[#This Row],[T (K)]]+J$6)+J$7*Table243561722[[#This Row],[T (K)]]+J$8*LN(Table243561722[[#This Row],[T (K)]])+J$9*Table243561722[[#This Row],[T (K)]]^J$10)</f>
        <v>30.765128284217738</v>
      </c>
      <c r="J26" s="13" t="s">
        <v>9</v>
      </c>
    </row>
    <row r="27" spans="2:10" x14ac:dyDescent="0.3">
      <c r="B27" s="11">
        <v>0.61899999999999999</v>
      </c>
      <c r="C27" s="11">
        <v>0.38100000000000001</v>
      </c>
      <c r="D27" s="11">
        <v>0.63200000000000001</v>
      </c>
      <c r="E27" s="11">
        <v>0.36799999999999999</v>
      </c>
      <c r="F27" s="12">
        <v>308.14999999999998</v>
      </c>
      <c r="G27" s="12">
        <v>58.661842105263162</v>
      </c>
      <c r="H27" s="12">
        <f>EXP(I$4+I$5/(Table243561722[[#This Row],[T (K)]]+I$6)+I$7*Table243561722[[#This Row],[T (K)]]+I$8*LN(Table243561722[[#This Row],[T (K)]])+I$9*Table243561722[[#This Row],[T (K)]]^I$10)</f>
        <v>46.301086934982855</v>
      </c>
      <c r="I27" s="14">
        <f>EXP(J$4+J$5/(Table243561722[[#This Row],[T (K)]]+J$6)+J$7*Table243561722[[#This Row],[T (K)]]+J$8*LN(Table243561722[[#This Row],[T (K)]])+J$9*Table243561722[[#This Row],[T (K)]]^J$10)</f>
        <v>30.765128284217738</v>
      </c>
      <c r="J27" s="13" t="s">
        <v>9</v>
      </c>
    </row>
    <row r="28" spans="2:10" x14ac:dyDescent="0.3">
      <c r="B28" s="11">
        <v>0.66249999999999998</v>
      </c>
      <c r="C28" s="11">
        <v>0.33750000000000002</v>
      </c>
      <c r="D28" s="11">
        <v>0.64400000000000002</v>
      </c>
      <c r="E28" s="11">
        <v>0.35599999999999998</v>
      </c>
      <c r="F28" s="12">
        <v>308.14999999999998</v>
      </c>
      <c r="G28" s="12">
        <v>59.035144736842106</v>
      </c>
      <c r="H28" s="12">
        <f>EXP(I$4+I$5/(Table243561722[[#This Row],[T (K)]]+I$6)+I$7*Table243561722[[#This Row],[T (K)]]+I$8*LN(Table243561722[[#This Row],[T (K)]])+I$9*Table243561722[[#This Row],[T (K)]]^I$10)</f>
        <v>46.301086934982855</v>
      </c>
      <c r="I28" s="14">
        <f>EXP(J$4+J$5/(Table243561722[[#This Row],[T (K)]]+J$6)+J$7*Table243561722[[#This Row],[T (K)]]+J$8*LN(Table243561722[[#This Row],[T (K)]])+J$9*Table243561722[[#This Row],[T (K)]]^J$10)</f>
        <v>30.765128284217738</v>
      </c>
      <c r="J28" s="13" t="s">
        <v>9</v>
      </c>
    </row>
    <row r="29" spans="2:10" x14ac:dyDescent="0.3">
      <c r="B29" s="11">
        <v>0.69499999999999995</v>
      </c>
      <c r="C29" s="11">
        <v>0.30500000000000005</v>
      </c>
      <c r="D29" s="11">
        <v>0.65849999999999997</v>
      </c>
      <c r="E29" s="11">
        <v>0.34150000000000003</v>
      </c>
      <c r="F29" s="12">
        <v>308.14999999999998</v>
      </c>
      <c r="G29" s="12">
        <v>58.928486842105265</v>
      </c>
      <c r="H29" s="12">
        <f>EXP(I$4+I$5/(Table243561722[[#This Row],[T (K)]]+I$6)+I$7*Table243561722[[#This Row],[T (K)]]+I$8*LN(Table243561722[[#This Row],[T (K)]])+I$9*Table243561722[[#This Row],[T (K)]]^I$10)</f>
        <v>46.301086934982855</v>
      </c>
      <c r="I29" s="14">
        <f>EXP(J$4+J$5/(Table243561722[[#This Row],[T (K)]]+J$6)+J$7*Table243561722[[#This Row],[T (K)]]+J$8*LN(Table243561722[[#This Row],[T (K)]])+J$9*Table243561722[[#This Row],[T (K)]]^J$10)</f>
        <v>30.765128284217738</v>
      </c>
      <c r="J29" s="13" t="s">
        <v>9</v>
      </c>
    </row>
    <row r="30" spans="2:10" x14ac:dyDescent="0.3">
      <c r="B30" s="11">
        <v>0.72899999999999998</v>
      </c>
      <c r="C30" s="11">
        <v>0.27100000000000002</v>
      </c>
      <c r="D30" s="11">
        <v>0.67300000000000004</v>
      </c>
      <c r="E30" s="11">
        <v>0.32699999999999996</v>
      </c>
      <c r="F30" s="12">
        <v>308.14999999999998</v>
      </c>
      <c r="G30" s="12">
        <v>58.84849342105263</v>
      </c>
      <c r="H30" s="12">
        <f>EXP(I$4+I$5/(Table243561722[[#This Row],[T (K)]]+I$6)+I$7*Table243561722[[#This Row],[T (K)]]+I$8*LN(Table243561722[[#This Row],[T (K)]])+I$9*Table243561722[[#This Row],[T (K)]]^I$10)</f>
        <v>46.301086934982855</v>
      </c>
      <c r="I30" s="14">
        <f>EXP(J$4+J$5/(Table243561722[[#This Row],[T (K)]]+J$6)+J$7*Table243561722[[#This Row],[T (K)]]+J$8*LN(Table243561722[[#This Row],[T (K)]])+J$9*Table243561722[[#This Row],[T (K)]]^J$10)</f>
        <v>30.765128284217738</v>
      </c>
      <c r="J30" s="13" t="s">
        <v>9</v>
      </c>
    </row>
    <row r="31" spans="2:10" x14ac:dyDescent="0.3">
      <c r="B31" s="11">
        <v>0.876</v>
      </c>
      <c r="C31" s="11">
        <v>0.124</v>
      </c>
      <c r="D31" s="11">
        <v>0.755</v>
      </c>
      <c r="E31" s="11">
        <v>0.245</v>
      </c>
      <c r="F31" s="12">
        <v>308.14999999999998</v>
      </c>
      <c r="G31" s="12">
        <v>56.395361842105267</v>
      </c>
      <c r="H31" s="12">
        <f>EXP(I$4+I$5/(Table243561722[[#This Row],[T (K)]]+I$6)+I$7*Table243561722[[#This Row],[T (K)]]+I$8*LN(Table243561722[[#This Row],[T (K)]])+I$9*Table243561722[[#This Row],[T (K)]]^I$10)</f>
        <v>46.301086934982855</v>
      </c>
      <c r="I31" s="14">
        <f>EXP(J$4+J$5/(Table243561722[[#This Row],[T (K)]]+J$6)+J$7*Table243561722[[#This Row],[T (K)]]+J$8*LN(Table243561722[[#This Row],[T (K)]])+J$9*Table243561722[[#This Row],[T (K)]]^J$10)</f>
        <v>30.765128284217738</v>
      </c>
      <c r="J31" s="13" t="s">
        <v>9</v>
      </c>
    </row>
    <row r="32" spans="2:10" hidden="1" x14ac:dyDescent="0.3">
      <c r="B32" s="11">
        <v>1</v>
      </c>
      <c r="C32" s="11">
        <v>0</v>
      </c>
      <c r="D32" s="11">
        <v>1</v>
      </c>
      <c r="E32" s="11">
        <v>0</v>
      </c>
      <c r="F32" s="12">
        <v>308.14999999999998</v>
      </c>
      <c r="G32" s="12">
        <v>44.95630263157895</v>
      </c>
      <c r="H32" s="12">
        <f>EXP(I$4+I$5/(Table243561722[[#This Row],[T (K)]]+I$6)+I$7*Table243561722[[#This Row],[T (K)]]+I$8*LN(Table243561722[[#This Row],[T (K)]])+I$9*Table243561722[[#This Row],[T (K)]]^I$10)</f>
        <v>46.301086934982855</v>
      </c>
      <c r="I32" s="14">
        <f>EXP(J$4+J$5/(Table243561722[[#This Row],[T (K)]]+J$6)+J$7*Table243561722[[#This Row],[T (K)]]+J$8*LN(Table243561722[[#This Row],[T (K)]])+J$9*Table243561722[[#This Row],[T (K)]]^J$10)</f>
        <v>30.765128284217738</v>
      </c>
      <c r="J32" s="13" t="s">
        <v>9</v>
      </c>
    </row>
    <row r="33" spans="2:10" hidden="1" x14ac:dyDescent="0.3">
      <c r="B33" s="9">
        <v>0</v>
      </c>
      <c r="C33" s="8">
        <f>1-Table243561722[[#This Row],[x1]]</f>
        <v>1</v>
      </c>
      <c r="D33" s="9">
        <v>0</v>
      </c>
      <c r="E33" s="8">
        <f>1-Table243561722[[#This Row],[y1]]</f>
        <v>1</v>
      </c>
      <c r="F33" s="10">
        <f>273.15+35</f>
        <v>308.14999999999998</v>
      </c>
      <c r="G33" s="45" t="s">
        <v>9</v>
      </c>
      <c r="H33" s="45">
        <f>EXP(I$4+I$5/(Table243561722[[#This Row],[T (K)]]+I$6)+I$7*Table243561722[[#This Row],[T (K)]]+I$8*LN(Table243561722[[#This Row],[T (K)]])+I$9*Table243561722[[#This Row],[T (K)]]^I$10)</f>
        <v>46.301086934982855</v>
      </c>
      <c r="I33" s="8">
        <f>EXP(J$4+J$5/(Table243561722[[#This Row],[T (K)]]+J$6)+J$7*Table243561722[[#This Row],[T (K)]]+J$8*LN(Table243561722[[#This Row],[T (K)]])+J$9*Table243561722[[#This Row],[T (K)]]^J$10)</f>
        <v>30.765128284217738</v>
      </c>
      <c r="J33" s="45" t="s">
        <v>9</v>
      </c>
    </row>
    <row r="34" spans="2:10" x14ac:dyDescent="0.3">
      <c r="B34" s="9">
        <v>7.6E-3</v>
      </c>
      <c r="C34" s="8">
        <f>1-Table243561722[[#This Row],[x1]]</f>
        <v>0.99239999999999995</v>
      </c>
      <c r="D34" s="9">
        <v>6.8699999999999997E-2</v>
      </c>
      <c r="E34" s="8">
        <f>1-Table243561722[[#This Row],[y1]]</f>
        <v>0.93130000000000002</v>
      </c>
      <c r="F34" s="10">
        <f t="shared" ref="F34:F46" si="0">273.15+35</f>
        <v>308.14999999999998</v>
      </c>
      <c r="G34" s="45" t="s">
        <v>9</v>
      </c>
      <c r="H34" s="45">
        <f>EXP(I$4+I$5/(Table243561722[[#This Row],[T (K)]]+I$6)+I$7*Table243561722[[#This Row],[T (K)]]+I$8*LN(Table243561722[[#This Row],[T (K)]])+I$9*Table243561722[[#This Row],[T (K)]]^I$10)</f>
        <v>46.301086934982855</v>
      </c>
      <c r="I34" s="8">
        <f>EXP(J$4+J$5/(Table243561722[[#This Row],[T (K)]]+J$6)+J$7*Table243561722[[#This Row],[T (K)]]+J$8*LN(Table243561722[[#This Row],[T (K)]])+J$9*Table243561722[[#This Row],[T (K)]]^J$10)</f>
        <v>30.765128284217738</v>
      </c>
      <c r="J34" s="45" t="s">
        <v>9</v>
      </c>
    </row>
    <row r="35" spans="2:10" x14ac:dyDescent="0.3">
      <c r="B35" s="9">
        <v>1.2999999999999999E-2</v>
      </c>
      <c r="C35" s="8">
        <f>1-Table243561722[[#This Row],[x1]]</f>
        <v>0.98699999999999999</v>
      </c>
      <c r="D35" s="9">
        <v>7.9000000000000001E-2</v>
      </c>
      <c r="E35" s="8">
        <f>1-Table243561722[[#This Row],[y1]]</f>
        <v>0.92100000000000004</v>
      </c>
      <c r="F35" s="10">
        <f t="shared" si="0"/>
        <v>308.14999999999998</v>
      </c>
      <c r="G35" s="45" t="s">
        <v>9</v>
      </c>
      <c r="H35" s="45">
        <f>EXP(I$4+I$5/(Table243561722[[#This Row],[T (K)]]+I$6)+I$7*Table243561722[[#This Row],[T (K)]]+I$8*LN(Table243561722[[#This Row],[T (K)]])+I$9*Table243561722[[#This Row],[T (K)]]^I$10)</f>
        <v>46.301086934982855</v>
      </c>
      <c r="I35" s="8">
        <f>EXP(J$4+J$5/(Table243561722[[#This Row],[T (K)]]+J$6)+J$7*Table243561722[[#This Row],[T (K)]]+J$8*LN(Table243561722[[#This Row],[T (K)]])+J$9*Table243561722[[#This Row],[T (K)]]^J$10)</f>
        <v>30.765128284217738</v>
      </c>
      <c r="J35" s="45" t="s">
        <v>9</v>
      </c>
    </row>
    <row r="36" spans="2:10" x14ac:dyDescent="0.3">
      <c r="B36" s="9">
        <v>2.7E-2</v>
      </c>
      <c r="C36" s="8">
        <f>1-Table243561722[[#This Row],[x1]]</f>
        <v>0.97299999999999998</v>
      </c>
      <c r="D36" s="9">
        <v>0.1323</v>
      </c>
      <c r="E36" s="8">
        <f>1-Table243561722[[#This Row],[y1]]</f>
        <v>0.86770000000000003</v>
      </c>
      <c r="F36" s="10">
        <f t="shared" si="0"/>
        <v>308.14999999999998</v>
      </c>
      <c r="G36" s="45" t="s">
        <v>9</v>
      </c>
      <c r="H36" s="45">
        <f>EXP(I$4+I$5/(Table243561722[[#This Row],[T (K)]]+I$6)+I$7*Table243561722[[#This Row],[T (K)]]+I$8*LN(Table243561722[[#This Row],[T (K)]])+I$9*Table243561722[[#This Row],[T (K)]]^I$10)</f>
        <v>46.301086934982855</v>
      </c>
      <c r="I36" s="8">
        <f>EXP(J$4+J$5/(Table243561722[[#This Row],[T (K)]]+J$6)+J$7*Table243561722[[#This Row],[T (K)]]+J$8*LN(Table243561722[[#This Row],[T (K)]])+J$9*Table243561722[[#This Row],[T (K)]]^J$10)</f>
        <v>30.765128284217738</v>
      </c>
      <c r="J36" s="45" t="s">
        <v>9</v>
      </c>
    </row>
    <row r="37" spans="2:10" x14ac:dyDescent="0.3">
      <c r="B37" s="9">
        <v>0.89870000000000005</v>
      </c>
      <c r="C37" s="8">
        <f>1-Table243561722[[#This Row],[x1]]</f>
        <v>0.10129999999999995</v>
      </c>
      <c r="D37" s="9">
        <v>0.77880000000000005</v>
      </c>
      <c r="E37" s="8">
        <f>1-Table243561722[[#This Row],[y1]]</f>
        <v>0.22119999999999995</v>
      </c>
      <c r="F37" s="10">
        <f t="shared" si="0"/>
        <v>308.14999999999998</v>
      </c>
      <c r="G37" s="45" t="s">
        <v>9</v>
      </c>
      <c r="H37" s="45">
        <f>EXP(I$4+I$5/(Table243561722[[#This Row],[T (K)]]+I$6)+I$7*Table243561722[[#This Row],[T (K)]]+I$8*LN(Table243561722[[#This Row],[T (K)]])+I$9*Table243561722[[#This Row],[T (K)]]^I$10)</f>
        <v>46.301086934982855</v>
      </c>
      <c r="I37" s="8">
        <f>EXP(J$4+J$5/(Table243561722[[#This Row],[T (K)]]+J$6)+J$7*Table243561722[[#This Row],[T (K)]]+J$8*LN(Table243561722[[#This Row],[T (K)]])+J$9*Table243561722[[#This Row],[T (K)]]^J$10)</f>
        <v>30.765128284217738</v>
      </c>
      <c r="J37" s="45" t="s">
        <v>9</v>
      </c>
    </row>
    <row r="38" spans="2:10" x14ac:dyDescent="0.3">
      <c r="B38" s="9">
        <v>0.90310000000000001</v>
      </c>
      <c r="C38" s="8">
        <f>1-Table243561722[[#This Row],[x1]]</f>
        <v>9.6899999999999986E-2</v>
      </c>
      <c r="D38" s="9">
        <v>0.7823</v>
      </c>
      <c r="E38" s="8">
        <f>1-Table243561722[[#This Row],[y1]]</f>
        <v>0.2177</v>
      </c>
      <c r="F38" s="10">
        <f t="shared" si="0"/>
        <v>308.14999999999998</v>
      </c>
      <c r="G38" s="45" t="s">
        <v>9</v>
      </c>
      <c r="H38" s="45">
        <f>EXP(I$4+I$5/(Table243561722[[#This Row],[T (K)]]+I$6)+I$7*Table243561722[[#This Row],[T (K)]]+I$8*LN(Table243561722[[#This Row],[T (K)]])+I$9*Table243561722[[#This Row],[T (K)]]^I$10)</f>
        <v>46.301086934982855</v>
      </c>
      <c r="I38" s="8">
        <f>EXP(J$4+J$5/(Table243561722[[#This Row],[T (K)]]+J$6)+J$7*Table243561722[[#This Row],[T (K)]]+J$8*LN(Table243561722[[#This Row],[T (K)]])+J$9*Table243561722[[#This Row],[T (K)]]^J$10)</f>
        <v>30.765128284217738</v>
      </c>
      <c r="J38" s="45" t="s">
        <v>9</v>
      </c>
    </row>
    <row r="39" spans="2:10" x14ac:dyDescent="0.3">
      <c r="B39" s="9">
        <v>0.90649999999999997</v>
      </c>
      <c r="C39" s="8">
        <f>1-Table243561722[[#This Row],[x1]]</f>
        <v>9.3500000000000028E-2</v>
      </c>
      <c r="D39" s="9">
        <v>0.78639999999999999</v>
      </c>
      <c r="E39" s="8">
        <f>1-Table243561722[[#This Row],[y1]]</f>
        <v>0.21360000000000001</v>
      </c>
      <c r="F39" s="10">
        <f t="shared" si="0"/>
        <v>308.14999999999998</v>
      </c>
      <c r="G39" s="45" t="s">
        <v>9</v>
      </c>
      <c r="H39" s="45">
        <f>EXP(I$4+I$5/(Table243561722[[#This Row],[T (K)]]+I$6)+I$7*Table243561722[[#This Row],[T (K)]]+I$8*LN(Table243561722[[#This Row],[T (K)]])+I$9*Table243561722[[#This Row],[T (K)]]^I$10)</f>
        <v>46.301086934982855</v>
      </c>
      <c r="I39" s="8">
        <f>EXP(J$4+J$5/(Table243561722[[#This Row],[T (K)]]+J$6)+J$7*Table243561722[[#This Row],[T (K)]]+J$8*LN(Table243561722[[#This Row],[T (K)]])+J$9*Table243561722[[#This Row],[T (K)]]^J$10)</f>
        <v>30.765128284217738</v>
      </c>
      <c r="J39" s="45" t="s">
        <v>9</v>
      </c>
    </row>
    <row r="40" spans="2:10" x14ac:dyDescent="0.3">
      <c r="B40" s="9">
        <v>0.91910000000000003</v>
      </c>
      <c r="C40" s="8">
        <f>1-Table243561722[[#This Row],[x1]]</f>
        <v>8.0899999999999972E-2</v>
      </c>
      <c r="D40" s="9">
        <v>0.79659999999999997</v>
      </c>
      <c r="E40" s="8">
        <f>1-Table243561722[[#This Row],[y1]]</f>
        <v>0.20340000000000003</v>
      </c>
      <c r="F40" s="10">
        <f t="shared" si="0"/>
        <v>308.14999999999998</v>
      </c>
      <c r="G40" s="45" t="s">
        <v>9</v>
      </c>
      <c r="H40" s="45">
        <f>EXP(I$4+I$5/(Table243561722[[#This Row],[T (K)]]+I$6)+I$7*Table243561722[[#This Row],[T (K)]]+I$8*LN(Table243561722[[#This Row],[T (K)]])+I$9*Table243561722[[#This Row],[T (K)]]^I$10)</f>
        <v>46.301086934982855</v>
      </c>
      <c r="I40" s="8">
        <f>EXP(J$4+J$5/(Table243561722[[#This Row],[T (K)]]+J$6)+J$7*Table243561722[[#This Row],[T (K)]]+J$8*LN(Table243561722[[#This Row],[T (K)]])+J$9*Table243561722[[#This Row],[T (K)]]^J$10)</f>
        <v>30.765128284217738</v>
      </c>
      <c r="J40" s="45" t="s">
        <v>9</v>
      </c>
    </row>
    <row r="41" spans="2:10" x14ac:dyDescent="0.3">
      <c r="B41" s="9">
        <v>0.92879999999999996</v>
      </c>
      <c r="C41" s="8">
        <f>1-Table243561722[[#This Row],[x1]]</f>
        <v>7.1200000000000041E-2</v>
      </c>
      <c r="D41" s="9">
        <v>0.81259999999999999</v>
      </c>
      <c r="E41" s="8">
        <f>1-Table243561722[[#This Row],[y1]]</f>
        <v>0.18740000000000001</v>
      </c>
      <c r="F41" s="10">
        <f t="shared" si="0"/>
        <v>308.14999999999998</v>
      </c>
      <c r="G41" s="45" t="s">
        <v>9</v>
      </c>
      <c r="H41" s="45">
        <f>EXP(I$4+I$5/(Table243561722[[#This Row],[T (K)]]+I$6)+I$7*Table243561722[[#This Row],[T (K)]]+I$8*LN(Table243561722[[#This Row],[T (K)]])+I$9*Table243561722[[#This Row],[T (K)]]^I$10)</f>
        <v>46.301086934982855</v>
      </c>
      <c r="I41" s="8">
        <f>EXP(J$4+J$5/(Table243561722[[#This Row],[T (K)]]+J$6)+J$7*Table243561722[[#This Row],[T (K)]]+J$8*LN(Table243561722[[#This Row],[T (K)]])+J$9*Table243561722[[#This Row],[T (K)]]^J$10)</f>
        <v>30.765128284217738</v>
      </c>
      <c r="J41" s="45" t="s">
        <v>9</v>
      </c>
    </row>
    <row r="42" spans="2:10" x14ac:dyDescent="0.3">
      <c r="B42" s="9">
        <v>0.93469999999999998</v>
      </c>
      <c r="C42" s="8">
        <f>1-Table243561722[[#This Row],[x1]]</f>
        <v>6.5300000000000025E-2</v>
      </c>
      <c r="D42" s="9">
        <v>0.82540000000000002</v>
      </c>
      <c r="E42" s="8">
        <f>1-Table243561722[[#This Row],[y1]]</f>
        <v>0.17459999999999998</v>
      </c>
      <c r="F42" s="10">
        <f t="shared" si="0"/>
        <v>308.14999999999998</v>
      </c>
      <c r="G42" s="45" t="s">
        <v>9</v>
      </c>
      <c r="H42" s="45">
        <f>EXP(I$4+I$5/(Table243561722[[#This Row],[T (K)]]+I$6)+I$7*Table243561722[[#This Row],[T (K)]]+I$8*LN(Table243561722[[#This Row],[T (K)]])+I$9*Table243561722[[#This Row],[T (K)]]^I$10)</f>
        <v>46.301086934982855</v>
      </c>
      <c r="I42" s="8">
        <f>EXP(J$4+J$5/(Table243561722[[#This Row],[T (K)]]+J$6)+J$7*Table243561722[[#This Row],[T (K)]]+J$8*LN(Table243561722[[#This Row],[T (K)]])+J$9*Table243561722[[#This Row],[T (K)]]^J$10)</f>
        <v>30.765128284217738</v>
      </c>
      <c r="J42" s="45" t="s">
        <v>9</v>
      </c>
    </row>
    <row r="43" spans="2:10" x14ac:dyDescent="0.3">
      <c r="B43" s="9">
        <v>0.94320000000000004</v>
      </c>
      <c r="C43" s="8">
        <f>1-Table243561722[[#This Row],[x1]]</f>
        <v>5.6799999999999962E-2</v>
      </c>
      <c r="D43" s="9">
        <v>0.85319999999999996</v>
      </c>
      <c r="E43" s="8">
        <f>1-Table243561722[[#This Row],[y1]]</f>
        <v>0.14680000000000004</v>
      </c>
      <c r="F43" s="10">
        <f t="shared" si="0"/>
        <v>308.14999999999998</v>
      </c>
      <c r="G43" s="45" t="s">
        <v>9</v>
      </c>
      <c r="H43" s="45">
        <f>EXP(I$4+I$5/(Table243561722[[#This Row],[T (K)]]+I$6)+I$7*Table243561722[[#This Row],[T (K)]]+I$8*LN(Table243561722[[#This Row],[T (K)]])+I$9*Table243561722[[#This Row],[T (K)]]^I$10)</f>
        <v>46.301086934982855</v>
      </c>
      <c r="I43" s="8">
        <f>EXP(J$4+J$5/(Table243561722[[#This Row],[T (K)]]+J$6)+J$7*Table243561722[[#This Row],[T (K)]]+J$8*LN(Table243561722[[#This Row],[T (K)]])+J$9*Table243561722[[#This Row],[T (K)]]^J$10)</f>
        <v>30.765128284217738</v>
      </c>
      <c r="J43" s="45" t="s">
        <v>9</v>
      </c>
    </row>
    <row r="44" spans="2:10" x14ac:dyDescent="0.3">
      <c r="B44" s="9">
        <v>0.95430000000000004</v>
      </c>
      <c r="C44" s="8">
        <f>1-Table243561722[[#This Row],[x1]]</f>
        <v>4.5699999999999963E-2</v>
      </c>
      <c r="D44" s="9">
        <v>0.86839999999999995</v>
      </c>
      <c r="E44" s="8">
        <f>1-Table243561722[[#This Row],[y1]]</f>
        <v>0.13160000000000005</v>
      </c>
      <c r="F44" s="10">
        <f t="shared" si="0"/>
        <v>308.14999999999998</v>
      </c>
      <c r="G44" s="45" t="s">
        <v>9</v>
      </c>
      <c r="H44" s="45">
        <f>EXP(I$4+I$5/(Table243561722[[#This Row],[T (K)]]+I$6)+I$7*Table243561722[[#This Row],[T (K)]]+I$8*LN(Table243561722[[#This Row],[T (K)]])+I$9*Table243561722[[#This Row],[T (K)]]^I$10)</f>
        <v>46.301086934982855</v>
      </c>
      <c r="I44" s="8">
        <f>EXP(J$4+J$5/(Table243561722[[#This Row],[T (K)]]+J$6)+J$7*Table243561722[[#This Row],[T (K)]]+J$8*LN(Table243561722[[#This Row],[T (K)]])+J$9*Table243561722[[#This Row],[T (K)]]^J$10)</f>
        <v>30.765128284217738</v>
      </c>
      <c r="J44" s="45" t="s">
        <v>9</v>
      </c>
    </row>
    <row r="45" spans="2:10" x14ac:dyDescent="0.3">
      <c r="B45" s="9">
        <v>0.96060000000000001</v>
      </c>
      <c r="C45" s="8">
        <f>1-Table243561722[[#This Row],[x1]]</f>
        <v>3.9399999999999991E-2</v>
      </c>
      <c r="D45" s="9">
        <v>0.88959999999999995</v>
      </c>
      <c r="E45" s="8">
        <f>1-Table243561722[[#This Row],[y1]]</f>
        <v>0.11040000000000005</v>
      </c>
      <c r="F45" s="10">
        <f t="shared" si="0"/>
        <v>308.14999999999998</v>
      </c>
      <c r="G45" s="45" t="s">
        <v>9</v>
      </c>
      <c r="H45" s="45">
        <f>EXP(I$4+I$5/(Table243561722[[#This Row],[T (K)]]+I$6)+I$7*Table243561722[[#This Row],[T (K)]]+I$8*LN(Table243561722[[#This Row],[T (K)]])+I$9*Table243561722[[#This Row],[T (K)]]^I$10)</f>
        <v>46.301086934982855</v>
      </c>
      <c r="I45" s="8">
        <f>EXP(J$4+J$5/(Table243561722[[#This Row],[T (K)]]+J$6)+J$7*Table243561722[[#This Row],[T (K)]]+J$8*LN(Table243561722[[#This Row],[T (K)]])+J$9*Table243561722[[#This Row],[T (K)]]^J$10)</f>
        <v>30.765128284217738</v>
      </c>
      <c r="J45" s="45" t="s">
        <v>9</v>
      </c>
    </row>
    <row r="46" spans="2:10" hidden="1" x14ac:dyDescent="0.3">
      <c r="B46" s="9">
        <v>1</v>
      </c>
      <c r="C46" s="8">
        <f>1-Table243561722[[#This Row],[x1]]</f>
        <v>0</v>
      </c>
      <c r="D46" s="9">
        <v>1</v>
      </c>
      <c r="E46" s="8">
        <f>1-Table243561722[[#This Row],[y1]]</f>
        <v>0</v>
      </c>
      <c r="F46" s="10">
        <f t="shared" si="0"/>
        <v>308.14999999999998</v>
      </c>
      <c r="G46" s="45" t="s">
        <v>9</v>
      </c>
      <c r="H46" s="45">
        <f>EXP(I$4+I$5/(Table243561722[[#This Row],[T (K)]]+I$6)+I$7*Table243561722[[#This Row],[T (K)]]+I$8*LN(Table243561722[[#This Row],[T (K)]])+I$9*Table243561722[[#This Row],[T (K)]]^I$10)</f>
        <v>46.301086934982855</v>
      </c>
      <c r="I46" s="8">
        <f>EXP(J$4+J$5/(Table243561722[[#This Row],[T (K)]]+J$6)+J$7*Table243561722[[#This Row],[T (K)]]+J$8*LN(Table243561722[[#This Row],[T (K)]])+J$9*Table243561722[[#This Row],[T (K)]]^J$10)</f>
        <v>30.765128284217738</v>
      </c>
      <c r="J46" s="45" t="s">
        <v>9</v>
      </c>
    </row>
    <row r="47" spans="2:10" hidden="1" x14ac:dyDescent="0.3">
      <c r="B47" s="34">
        <v>0</v>
      </c>
      <c r="C47" s="34">
        <v>1</v>
      </c>
      <c r="D47" s="34">
        <v>0</v>
      </c>
      <c r="E47" s="34">
        <v>1</v>
      </c>
      <c r="F47" s="36">
        <v>313.14999999999998</v>
      </c>
      <c r="G47" s="36">
        <v>37.270268092105269</v>
      </c>
      <c r="H47" s="36">
        <f>EXP(I$4+I$5/(Table243561722[[#This Row],[T (K)]]+I$6)+I$7*Table243561722[[#This Row],[T (K)]]+I$8*LN(Table243561722[[#This Row],[T (K)]])+I$9*Table243561722[[#This Row],[T (K)]]^I$10)</f>
        <v>56.355573224666969</v>
      </c>
      <c r="I47" s="35">
        <f>EXP(J$4+J$5/(Table243561722[[#This Row],[T (K)]]+J$6)+J$7*Table243561722[[#This Row],[T (K)]]+J$8*LN(Table243561722[[#This Row],[T (K)]])+J$9*Table243561722[[#This Row],[T (K)]]^J$10)</f>
        <v>37.444823454139893</v>
      </c>
      <c r="J47" s="15" t="s">
        <v>9</v>
      </c>
    </row>
    <row r="48" spans="2:10" x14ac:dyDescent="0.3">
      <c r="B48" s="43">
        <v>3.85E-2</v>
      </c>
      <c r="C48" s="35">
        <v>0.96150000000000002</v>
      </c>
      <c r="D48" s="44">
        <v>0.23280000000000001</v>
      </c>
      <c r="E48" s="35">
        <v>0.76200000000000001</v>
      </c>
      <c r="F48" s="34">
        <v>313.14999999999998</v>
      </c>
      <c r="G48" s="35">
        <v>47.192118750000006</v>
      </c>
      <c r="H48" s="36">
        <f>EXP(I$4+I$5/(Table243561722[[#This Row],[T (K)]]+I$6)+I$7*Table243561722[[#This Row],[T (K)]]+I$8*LN(Table243561722[[#This Row],[T (K)]])+I$9*Table243561722[[#This Row],[T (K)]]^I$10)</f>
        <v>56.355573224666969</v>
      </c>
      <c r="I48" s="35">
        <f>EXP(J$4+J$5/(Table243561722[[#This Row],[T (K)]]+J$6)+J$7*Table243561722[[#This Row],[T (K)]]+J$8*LN(Table243561722[[#This Row],[T (K)]])+J$9*Table243561722[[#This Row],[T (K)]]^J$10)</f>
        <v>37.444823454139893</v>
      </c>
      <c r="J48" s="15" t="s">
        <v>9</v>
      </c>
    </row>
    <row r="49" spans="2:10" x14ac:dyDescent="0.3">
      <c r="B49" s="43">
        <v>5.3999999999999999E-2</v>
      </c>
      <c r="C49" s="35">
        <v>0.94599999999999995</v>
      </c>
      <c r="D49" s="43">
        <v>0.28689999999999999</v>
      </c>
      <c r="E49" s="35">
        <v>0.71310000000000007</v>
      </c>
      <c r="F49" s="34">
        <v>313.14999999999998</v>
      </c>
      <c r="G49" s="35">
        <v>50.165207565789473</v>
      </c>
      <c r="H49" s="36">
        <f>EXP(I$4+I$5/(Table243561722[[#This Row],[T (K)]]+I$6)+I$7*Table243561722[[#This Row],[T (K)]]+I$8*LN(Table243561722[[#This Row],[T (K)]])+I$9*Table243561722[[#This Row],[T (K)]]^I$10)</f>
        <v>56.355573224666969</v>
      </c>
      <c r="I49" s="35">
        <f>EXP(J$4+J$5/(Table243561722[[#This Row],[T (K)]]+J$6)+J$7*Table243561722[[#This Row],[T (K)]]+J$8*LN(Table243561722[[#This Row],[T (K)]])+J$9*Table243561722[[#This Row],[T (K)]]^J$10)</f>
        <v>37.444823454139893</v>
      </c>
      <c r="J49" s="15" t="s">
        <v>9</v>
      </c>
    </row>
    <row r="50" spans="2:10" x14ac:dyDescent="0.3">
      <c r="B50" s="43">
        <v>7.8200000000000006E-2</v>
      </c>
      <c r="C50" s="35">
        <v>0.92179999999999995</v>
      </c>
      <c r="D50" s="43">
        <v>0.34899999999999998</v>
      </c>
      <c r="E50" s="35">
        <v>0.65100000000000002</v>
      </c>
      <c r="F50" s="34">
        <v>313.14999999999998</v>
      </c>
      <c r="G50" s="35">
        <v>53.910232894736843</v>
      </c>
      <c r="H50" s="36">
        <f>EXP(I$4+I$5/(Table243561722[[#This Row],[T (K)]]+I$6)+I$7*Table243561722[[#This Row],[T (K)]]+I$8*LN(Table243561722[[#This Row],[T (K)]])+I$9*Table243561722[[#This Row],[T (K)]]^I$10)</f>
        <v>56.355573224666969</v>
      </c>
      <c r="I50" s="35">
        <f>EXP(J$4+J$5/(Table243561722[[#This Row],[T (K)]]+J$6)+J$7*Table243561722[[#This Row],[T (K)]]+J$8*LN(Table243561722[[#This Row],[T (K)]])+J$9*Table243561722[[#This Row],[T (K)]]^J$10)</f>
        <v>37.444823454139893</v>
      </c>
      <c r="J50" s="15" t="s">
        <v>9</v>
      </c>
    </row>
    <row r="51" spans="2:10" x14ac:dyDescent="0.3">
      <c r="B51" s="43">
        <v>0.12239999999999999</v>
      </c>
      <c r="C51" s="35">
        <v>0.87760000000000005</v>
      </c>
      <c r="D51" s="43">
        <v>0.42220000000000002</v>
      </c>
      <c r="E51" s="35">
        <v>0.57779999999999998</v>
      </c>
      <c r="F51" s="34">
        <v>313.14999999999998</v>
      </c>
      <c r="G51" s="35">
        <v>58.912488157894735</v>
      </c>
      <c r="H51" s="36">
        <f>EXP(I$4+I$5/(Table243561722[[#This Row],[T (K)]]+I$6)+I$7*Table243561722[[#This Row],[T (K)]]+I$8*LN(Table243561722[[#This Row],[T (K)]])+I$9*Table243561722[[#This Row],[T (K)]]^I$10)</f>
        <v>56.355573224666969</v>
      </c>
      <c r="I51" s="35">
        <f>EXP(J$4+J$5/(Table243561722[[#This Row],[T (K)]]+J$6)+J$7*Table243561722[[#This Row],[T (K)]]+J$8*LN(Table243561722[[#This Row],[T (K)]])+J$9*Table243561722[[#This Row],[T (K)]]^J$10)</f>
        <v>37.444823454139893</v>
      </c>
      <c r="J51" s="15" t="s">
        <v>9</v>
      </c>
    </row>
    <row r="52" spans="2:10" x14ac:dyDescent="0.3">
      <c r="B52" s="43">
        <v>0.14169999999999999</v>
      </c>
      <c r="C52" s="35">
        <v>0.85830000000000006</v>
      </c>
      <c r="D52" s="43">
        <v>0.4446</v>
      </c>
      <c r="E52" s="35">
        <v>0.5554</v>
      </c>
      <c r="F52" s="34">
        <v>313.14999999999998</v>
      </c>
      <c r="G52" s="35">
        <v>60.78833388157895</v>
      </c>
      <c r="H52" s="36">
        <f>EXP(I$4+I$5/(Table243561722[[#This Row],[T (K)]]+I$6)+I$7*Table243561722[[#This Row],[T (K)]]+I$8*LN(Table243561722[[#This Row],[T (K)]])+I$9*Table243561722[[#This Row],[T (K)]]^I$10)</f>
        <v>56.355573224666969</v>
      </c>
      <c r="I52" s="35">
        <f>EXP(J$4+J$5/(Table243561722[[#This Row],[T (K)]]+J$6)+J$7*Table243561722[[#This Row],[T (K)]]+J$8*LN(Table243561722[[#This Row],[T (K)]])+J$9*Table243561722[[#This Row],[T (K)]]^J$10)</f>
        <v>37.444823454139893</v>
      </c>
      <c r="J52" s="15" t="s">
        <v>9</v>
      </c>
    </row>
    <row r="53" spans="2:10" x14ac:dyDescent="0.3">
      <c r="B53" s="43">
        <v>0.19159999999999999</v>
      </c>
      <c r="C53" s="35">
        <v>0.80840000000000001</v>
      </c>
      <c r="D53" s="43">
        <v>0.4874</v>
      </c>
      <c r="E53" s="35">
        <v>0.51259999999999994</v>
      </c>
      <c r="F53" s="34">
        <v>313.14999999999998</v>
      </c>
      <c r="G53" s="35">
        <v>63.966739144736849</v>
      </c>
      <c r="H53" s="36">
        <f>EXP(I$4+I$5/(Table243561722[[#This Row],[T (K)]]+I$6)+I$7*Table243561722[[#This Row],[T (K)]]+I$8*LN(Table243561722[[#This Row],[T (K)]])+I$9*Table243561722[[#This Row],[T (K)]]^I$10)</f>
        <v>56.355573224666969</v>
      </c>
      <c r="I53" s="35">
        <f>EXP(J$4+J$5/(Table243561722[[#This Row],[T (K)]]+J$6)+J$7*Table243561722[[#This Row],[T (K)]]+J$8*LN(Table243561722[[#This Row],[T (K)]])+J$9*Table243561722[[#This Row],[T (K)]]^J$10)</f>
        <v>37.444823454139893</v>
      </c>
      <c r="J53" s="15" t="s">
        <v>9</v>
      </c>
    </row>
    <row r="54" spans="2:10" x14ac:dyDescent="0.3">
      <c r="B54" s="43">
        <v>0.19500000000000001</v>
      </c>
      <c r="C54" s="35">
        <v>0.80499999999999994</v>
      </c>
      <c r="D54" s="43">
        <v>0.48980000000000001</v>
      </c>
      <c r="E54" s="35">
        <v>0.51019999999999999</v>
      </c>
      <c r="F54" s="34">
        <v>313.14999999999998</v>
      </c>
      <c r="G54" s="35">
        <v>64.146724342105273</v>
      </c>
      <c r="H54" s="36">
        <f>EXP(I$4+I$5/(Table243561722[[#This Row],[T (K)]]+I$6)+I$7*Table243561722[[#This Row],[T (K)]]+I$8*LN(Table243561722[[#This Row],[T (K)]])+I$9*Table243561722[[#This Row],[T (K)]]^I$10)</f>
        <v>56.355573224666969</v>
      </c>
      <c r="I54" s="35">
        <f>EXP(J$4+J$5/(Table243561722[[#This Row],[T (K)]]+J$6)+J$7*Table243561722[[#This Row],[T (K)]]+J$8*LN(Table243561722[[#This Row],[T (K)]])+J$9*Table243561722[[#This Row],[T (K)]]^J$10)</f>
        <v>37.444823454139893</v>
      </c>
      <c r="J54" s="15" t="s">
        <v>9</v>
      </c>
    </row>
    <row r="55" spans="2:10" x14ac:dyDescent="0.3">
      <c r="B55" s="43">
        <v>0.2369</v>
      </c>
      <c r="C55" s="35">
        <v>0.7631</v>
      </c>
      <c r="D55" s="43">
        <v>0.51490000000000002</v>
      </c>
      <c r="E55" s="35">
        <v>0.48509999999999998</v>
      </c>
      <c r="F55" s="34">
        <v>313.14999999999998</v>
      </c>
      <c r="G55" s="35">
        <v>66.145226644736837</v>
      </c>
      <c r="H55" s="36">
        <f>EXP(I$4+I$5/(Table243561722[[#This Row],[T (K)]]+I$6)+I$7*Table243561722[[#This Row],[T (K)]]+I$8*LN(Table243561722[[#This Row],[T (K)]])+I$9*Table243561722[[#This Row],[T (K)]]^I$10)</f>
        <v>56.355573224666969</v>
      </c>
      <c r="I55" s="35">
        <f>EXP(J$4+J$5/(Table243561722[[#This Row],[T (K)]]+J$6)+J$7*Table243561722[[#This Row],[T (K)]]+J$8*LN(Table243561722[[#This Row],[T (K)]])+J$9*Table243561722[[#This Row],[T (K)]]^J$10)</f>
        <v>37.444823454139893</v>
      </c>
      <c r="J55" s="15" t="s">
        <v>9</v>
      </c>
    </row>
    <row r="56" spans="2:10" x14ac:dyDescent="0.3">
      <c r="B56" s="43">
        <v>0.24690000000000001</v>
      </c>
      <c r="C56" s="35">
        <v>0.75309999999999999</v>
      </c>
      <c r="D56" s="43">
        <v>0.52</v>
      </c>
      <c r="E56" s="35">
        <v>0.48</v>
      </c>
      <c r="F56" s="34">
        <v>313.14999999999998</v>
      </c>
      <c r="G56" s="35">
        <v>66.535861184210532</v>
      </c>
      <c r="H56" s="36">
        <f>EXP(I$4+I$5/(Table243561722[[#This Row],[T (K)]]+I$6)+I$7*Table243561722[[#This Row],[T (K)]]+I$8*LN(Table243561722[[#This Row],[T (K)]])+I$9*Table243561722[[#This Row],[T (K)]]^I$10)</f>
        <v>56.355573224666969</v>
      </c>
      <c r="I56" s="35">
        <f>EXP(J$4+J$5/(Table243561722[[#This Row],[T (K)]]+J$6)+J$7*Table243561722[[#This Row],[T (K)]]+J$8*LN(Table243561722[[#This Row],[T (K)]])+J$9*Table243561722[[#This Row],[T (K)]]^J$10)</f>
        <v>37.444823454139893</v>
      </c>
      <c r="J56" s="15" t="s">
        <v>9</v>
      </c>
    </row>
    <row r="57" spans="2:10" x14ac:dyDescent="0.3">
      <c r="B57" s="43">
        <v>0.25340000000000001</v>
      </c>
      <c r="C57" s="35">
        <v>0.74659999999999993</v>
      </c>
      <c r="D57" s="43">
        <v>0.52310000000000001</v>
      </c>
      <c r="E57" s="35">
        <v>0.47689999999999999</v>
      </c>
      <c r="F57" s="34">
        <v>313.14999999999998</v>
      </c>
      <c r="G57" s="35">
        <v>66.739844407894736</v>
      </c>
      <c r="H57" s="36">
        <f>EXP(I$4+I$5/(Table243561722[[#This Row],[T (K)]]+I$6)+I$7*Table243561722[[#This Row],[T (K)]]+I$8*LN(Table243561722[[#This Row],[T (K)]])+I$9*Table243561722[[#This Row],[T (K)]]^I$10)</f>
        <v>56.355573224666969</v>
      </c>
      <c r="I57" s="35">
        <f>EXP(J$4+J$5/(Table243561722[[#This Row],[T (K)]]+J$6)+J$7*Table243561722[[#This Row],[T (K)]]+J$8*LN(Table243561722[[#This Row],[T (K)]])+J$9*Table243561722[[#This Row],[T (K)]]^J$10)</f>
        <v>37.444823454139893</v>
      </c>
      <c r="J57" s="15" t="s">
        <v>9</v>
      </c>
    </row>
    <row r="58" spans="2:10" x14ac:dyDescent="0.3">
      <c r="B58" s="43">
        <v>0.2964</v>
      </c>
      <c r="C58" s="35">
        <v>0.7036</v>
      </c>
      <c r="D58" s="43">
        <v>0.54179999999999995</v>
      </c>
      <c r="E58" s="35">
        <v>0.45820000000000005</v>
      </c>
      <c r="F58" s="34">
        <v>313.14999999999998</v>
      </c>
      <c r="G58" s="35">
        <v>68.097066118421054</v>
      </c>
      <c r="H58" s="36">
        <f>EXP(I$4+I$5/(Table243561722[[#This Row],[T (K)]]+I$6)+I$7*Table243561722[[#This Row],[T (K)]]+I$8*LN(Table243561722[[#This Row],[T (K)]])+I$9*Table243561722[[#This Row],[T (K)]]^I$10)</f>
        <v>56.355573224666969</v>
      </c>
      <c r="I58" s="35">
        <f>EXP(J$4+J$5/(Table243561722[[#This Row],[T (K)]]+J$6)+J$7*Table243561722[[#This Row],[T (K)]]+J$8*LN(Table243561722[[#This Row],[T (K)]])+J$9*Table243561722[[#This Row],[T (K)]]^J$10)</f>
        <v>37.444823454139893</v>
      </c>
      <c r="J58" s="15" t="s">
        <v>9</v>
      </c>
    </row>
    <row r="59" spans="2:10" x14ac:dyDescent="0.3">
      <c r="B59" s="43">
        <v>0.314</v>
      </c>
      <c r="C59" s="35">
        <v>0.68599999999999994</v>
      </c>
      <c r="D59" s="43">
        <v>0.54849999999999999</v>
      </c>
      <c r="E59" s="35">
        <v>0.45150000000000001</v>
      </c>
      <c r="F59" s="34">
        <v>313.14999999999998</v>
      </c>
      <c r="G59" s="35">
        <v>68.378376315789481</v>
      </c>
      <c r="H59" s="36">
        <f>EXP(I$4+I$5/(Table243561722[[#This Row],[T (K)]]+I$6)+I$7*Table243561722[[#This Row],[T (K)]]+I$8*LN(Table243561722[[#This Row],[T (K)]])+I$9*Table243561722[[#This Row],[T (K)]]^I$10)</f>
        <v>56.355573224666969</v>
      </c>
      <c r="I59" s="35">
        <f>EXP(J$4+J$5/(Table243561722[[#This Row],[T (K)]]+J$6)+J$7*Table243561722[[#This Row],[T (K)]]+J$8*LN(Table243561722[[#This Row],[T (K)]])+J$9*Table243561722[[#This Row],[T (K)]]^J$10)</f>
        <v>37.444823454139893</v>
      </c>
      <c r="J59" s="15" t="s">
        <v>9</v>
      </c>
    </row>
    <row r="60" spans="2:10" x14ac:dyDescent="0.3">
      <c r="B60" s="43">
        <v>0.34970000000000001</v>
      </c>
      <c r="C60" s="35">
        <v>0.65029999999999999</v>
      </c>
      <c r="D60" s="43">
        <v>0.56089999999999995</v>
      </c>
      <c r="E60" s="35">
        <v>0.43910000000000005</v>
      </c>
      <c r="F60" s="34">
        <v>313.14999999999998</v>
      </c>
      <c r="G60" s="35">
        <v>69.310299671052633</v>
      </c>
      <c r="H60" s="36">
        <f>EXP(I$4+I$5/(Table243561722[[#This Row],[T (K)]]+I$6)+I$7*Table243561722[[#This Row],[T (K)]]+I$8*LN(Table243561722[[#This Row],[T (K)]])+I$9*Table243561722[[#This Row],[T (K)]]^I$10)</f>
        <v>56.355573224666969</v>
      </c>
      <c r="I60" s="35">
        <f>EXP(J$4+J$5/(Table243561722[[#This Row],[T (K)]]+J$6)+J$7*Table243561722[[#This Row],[T (K)]]+J$8*LN(Table243561722[[#This Row],[T (K)]])+J$9*Table243561722[[#This Row],[T (K)]]^J$10)</f>
        <v>37.444823454139893</v>
      </c>
      <c r="J60" s="15" t="s">
        <v>9</v>
      </c>
    </row>
    <row r="61" spans="2:10" x14ac:dyDescent="0.3">
      <c r="B61" s="43">
        <v>0.38590000000000002</v>
      </c>
      <c r="C61" s="35">
        <v>0.61409999999999998</v>
      </c>
      <c r="D61" s="43">
        <v>0.57220000000000004</v>
      </c>
      <c r="E61" s="35">
        <v>0.42779999999999996</v>
      </c>
      <c r="F61" s="34">
        <v>313.14999999999998</v>
      </c>
      <c r="G61" s="35">
        <v>69.782260855263146</v>
      </c>
      <c r="H61" s="36">
        <f>EXP(I$4+I$5/(Table243561722[[#This Row],[T (K)]]+I$6)+I$7*Table243561722[[#This Row],[T (K)]]+I$8*LN(Table243561722[[#This Row],[T (K)]])+I$9*Table243561722[[#This Row],[T (K)]]^I$10)</f>
        <v>56.355573224666969</v>
      </c>
      <c r="I61" s="35">
        <f>EXP(J$4+J$5/(Table243561722[[#This Row],[T (K)]]+J$6)+J$7*Table243561722[[#This Row],[T (K)]]+J$8*LN(Table243561722[[#This Row],[T (K)]])+J$9*Table243561722[[#This Row],[T (K)]]^J$10)</f>
        <v>37.444823454139893</v>
      </c>
      <c r="J61" s="15" t="s">
        <v>9</v>
      </c>
    </row>
    <row r="62" spans="2:10" x14ac:dyDescent="0.3">
      <c r="B62" s="43">
        <v>0.41249999999999998</v>
      </c>
      <c r="C62" s="35">
        <v>0.58750000000000002</v>
      </c>
      <c r="D62" s="43">
        <v>0.57220000000000004</v>
      </c>
      <c r="E62" s="35">
        <v>0.42779999999999996</v>
      </c>
      <c r="F62" s="34">
        <v>313.14999999999998</v>
      </c>
      <c r="G62" s="35">
        <v>70.279553289473682</v>
      </c>
      <c r="H62" s="36">
        <f>EXP(I$4+I$5/(Table243561722[[#This Row],[T (K)]]+I$6)+I$7*Table243561722[[#This Row],[T (K)]]+I$8*LN(Table243561722[[#This Row],[T (K)]])+I$9*Table243561722[[#This Row],[T (K)]]^I$10)</f>
        <v>56.355573224666969</v>
      </c>
      <c r="I62" s="35">
        <f>EXP(J$4+J$5/(Table243561722[[#This Row],[T (K)]]+J$6)+J$7*Table243561722[[#This Row],[T (K)]]+J$8*LN(Table243561722[[#This Row],[T (K)]])+J$9*Table243561722[[#This Row],[T (K)]]^J$10)</f>
        <v>37.444823454139893</v>
      </c>
      <c r="J62" s="15" t="s">
        <v>9</v>
      </c>
    </row>
    <row r="63" spans="2:10" x14ac:dyDescent="0.3">
      <c r="B63" s="43">
        <v>0.43659999999999999</v>
      </c>
      <c r="C63" s="35">
        <v>0.56340000000000001</v>
      </c>
      <c r="D63" s="43">
        <v>0.58640000000000003</v>
      </c>
      <c r="E63" s="35">
        <v>0.41359999999999997</v>
      </c>
      <c r="F63" s="34">
        <v>313.14999999999998</v>
      </c>
      <c r="G63" s="35">
        <v>70.572862499999999</v>
      </c>
      <c r="H63" s="36">
        <f>EXP(I$4+I$5/(Table243561722[[#This Row],[T (K)]]+I$6)+I$7*Table243561722[[#This Row],[T (K)]]+I$8*LN(Table243561722[[#This Row],[T (K)]])+I$9*Table243561722[[#This Row],[T (K)]]^I$10)</f>
        <v>56.355573224666969</v>
      </c>
      <c r="I63" s="35">
        <f>EXP(J$4+J$5/(Table243561722[[#This Row],[T (K)]]+J$6)+J$7*Table243561722[[#This Row],[T (K)]]+J$8*LN(Table243561722[[#This Row],[T (K)]])+J$9*Table243561722[[#This Row],[T (K)]]^J$10)</f>
        <v>37.444823454139893</v>
      </c>
      <c r="J63" s="15" t="s">
        <v>9</v>
      </c>
    </row>
    <row r="64" spans="2:10" x14ac:dyDescent="0.3">
      <c r="B64" s="43">
        <v>0.49480000000000002</v>
      </c>
      <c r="C64" s="35">
        <v>0.50519999999999998</v>
      </c>
      <c r="D64" s="43">
        <v>0.60129999999999995</v>
      </c>
      <c r="E64" s="35">
        <v>0.39870000000000005</v>
      </c>
      <c r="F64" s="34">
        <v>313.14999999999998</v>
      </c>
      <c r="G64" s="35">
        <v>71.223475657894738</v>
      </c>
      <c r="H64" s="36">
        <f>EXP(I$4+I$5/(Table243561722[[#This Row],[T (K)]]+I$6)+I$7*Table243561722[[#This Row],[T (K)]]+I$8*LN(Table243561722[[#This Row],[T (K)]])+I$9*Table243561722[[#This Row],[T (K)]]^I$10)</f>
        <v>56.355573224666969</v>
      </c>
      <c r="I64" s="35">
        <f>EXP(J$4+J$5/(Table243561722[[#This Row],[T (K)]]+J$6)+J$7*Table243561722[[#This Row],[T (K)]]+J$8*LN(Table243561722[[#This Row],[T (K)]])+J$9*Table243561722[[#This Row],[T (K)]]^J$10)</f>
        <v>37.444823454139893</v>
      </c>
      <c r="J64" s="15" t="s">
        <v>9</v>
      </c>
    </row>
    <row r="65" spans="2:10" x14ac:dyDescent="0.3">
      <c r="B65" s="43">
        <v>0.55500000000000005</v>
      </c>
      <c r="C65" s="35">
        <v>0.44499999999999995</v>
      </c>
      <c r="D65" s="43">
        <v>0.61599999999999999</v>
      </c>
      <c r="E65" s="35">
        <v>0.38400000000000001</v>
      </c>
      <c r="F65" s="34">
        <v>313.14999999999998</v>
      </c>
      <c r="G65" s="35">
        <v>71.534116776315784</v>
      </c>
      <c r="H65" s="36">
        <f>EXP(I$4+I$5/(Table243561722[[#This Row],[T (K)]]+I$6)+I$7*Table243561722[[#This Row],[T (K)]]+I$8*LN(Table243561722[[#This Row],[T (K)]])+I$9*Table243561722[[#This Row],[T (K)]]^I$10)</f>
        <v>56.355573224666969</v>
      </c>
      <c r="I65" s="35">
        <f>EXP(J$4+J$5/(Table243561722[[#This Row],[T (K)]]+J$6)+J$7*Table243561722[[#This Row],[T (K)]]+J$8*LN(Table243561722[[#This Row],[T (K)]])+J$9*Table243561722[[#This Row],[T (K)]]^J$10)</f>
        <v>37.444823454139893</v>
      </c>
      <c r="J65" s="15" t="s">
        <v>9</v>
      </c>
    </row>
    <row r="66" spans="2:10" x14ac:dyDescent="0.3">
      <c r="B66" s="15">
        <v>0.61450000000000005</v>
      </c>
      <c r="C66" s="16">
        <v>0.38549999999999995</v>
      </c>
      <c r="D66" s="15">
        <v>0.63090000000000002</v>
      </c>
      <c r="E66" s="16">
        <v>0.36909999999999998</v>
      </c>
      <c r="F66" s="15">
        <v>313.14999999999998</v>
      </c>
      <c r="G66" s="16">
        <v>71.719434868421061</v>
      </c>
      <c r="H66" s="17">
        <f>EXP(I$4+I$5/(Table243561722[[#This Row],[T (K)]]+I$6)+I$7*Table243561722[[#This Row],[T (K)]]+I$8*LN(Table243561722[[#This Row],[T (K)]])+I$9*Table243561722[[#This Row],[T (K)]]^I$10)</f>
        <v>56.355573224666969</v>
      </c>
      <c r="I66" s="16">
        <f>EXP(J$4+J$5/(Table243561722[[#This Row],[T (K)]]+J$6)+J$7*Table243561722[[#This Row],[T (K)]]+J$8*LN(Table243561722[[#This Row],[T (K)]])+J$9*Table243561722[[#This Row],[T (K)]]^J$10)</f>
        <v>37.444823454139893</v>
      </c>
      <c r="J66" s="15" t="s">
        <v>9</v>
      </c>
    </row>
    <row r="67" spans="2:10" x14ac:dyDescent="0.3">
      <c r="B67" s="15">
        <v>0.6633</v>
      </c>
      <c r="C67" s="16">
        <v>0.3367</v>
      </c>
      <c r="D67" s="15">
        <v>0.64410000000000001</v>
      </c>
      <c r="E67" s="16">
        <v>0.35589999999999999</v>
      </c>
      <c r="F67" s="15">
        <v>313.14999999999998</v>
      </c>
      <c r="G67" s="16">
        <v>71.72076809210526</v>
      </c>
      <c r="H67" s="17">
        <f>EXP(I$4+I$5/(Table243561722[[#This Row],[T (K)]]+I$6)+I$7*Table243561722[[#This Row],[T (K)]]+I$8*LN(Table243561722[[#This Row],[T (K)]])+I$9*Table243561722[[#This Row],[T (K)]]^I$10)</f>
        <v>56.355573224666969</v>
      </c>
      <c r="I67" s="16">
        <f>EXP(J$4+J$5/(Table243561722[[#This Row],[T (K)]]+J$6)+J$7*Table243561722[[#This Row],[T (K)]]+J$8*LN(Table243561722[[#This Row],[T (K)]])+J$9*Table243561722[[#This Row],[T (K)]]^J$10)</f>
        <v>37.444823454139893</v>
      </c>
      <c r="J67" s="15" t="s">
        <v>9</v>
      </c>
    </row>
    <row r="68" spans="2:10" x14ac:dyDescent="0.3">
      <c r="B68" s="15">
        <v>0.78969999999999996</v>
      </c>
      <c r="C68" s="16">
        <v>0.21030000000000004</v>
      </c>
      <c r="D68" s="15">
        <v>0.69210000000000005</v>
      </c>
      <c r="E68" s="16">
        <v>0.30789999999999995</v>
      </c>
      <c r="F68" s="15">
        <v>313.14999999999998</v>
      </c>
      <c r="G68" s="16">
        <v>70.702185197368422</v>
      </c>
      <c r="H68" s="17">
        <f>EXP(I$4+I$5/(Table243561722[[#This Row],[T (K)]]+I$6)+I$7*Table243561722[[#This Row],[T (K)]]+I$8*LN(Table243561722[[#This Row],[T (K)]])+I$9*Table243561722[[#This Row],[T (K)]]^I$10)</f>
        <v>56.355573224666969</v>
      </c>
      <c r="I68" s="16">
        <f>EXP(J$4+J$5/(Table243561722[[#This Row],[T (K)]]+J$6)+J$7*Table243561722[[#This Row],[T (K)]]+J$8*LN(Table243561722[[#This Row],[T (K)]])+J$9*Table243561722[[#This Row],[T (K)]]^J$10)</f>
        <v>37.444823454139893</v>
      </c>
      <c r="J68" s="15" t="s">
        <v>9</v>
      </c>
    </row>
    <row r="69" spans="2:10" x14ac:dyDescent="0.3">
      <c r="B69" s="15">
        <v>0.876</v>
      </c>
      <c r="C69" s="16">
        <v>0.124</v>
      </c>
      <c r="D69" s="15">
        <v>0.75429999999999997</v>
      </c>
      <c r="E69" s="16">
        <v>0.24570000000000003</v>
      </c>
      <c r="F69" s="15">
        <v>313.14999999999998</v>
      </c>
      <c r="G69" s="16">
        <v>68.091733223684216</v>
      </c>
      <c r="H69" s="17">
        <f>EXP(I$4+I$5/(Table243561722[[#This Row],[T (K)]]+I$6)+I$7*Table243561722[[#This Row],[T (K)]]+I$8*LN(Table243561722[[#This Row],[T (K)]])+I$9*Table243561722[[#This Row],[T (K)]]^I$10)</f>
        <v>56.355573224666969</v>
      </c>
      <c r="I69" s="16">
        <f>EXP(J$4+J$5/(Table243561722[[#This Row],[T (K)]]+J$6)+J$7*Table243561722[[#This Row],[T (K)]]+J$8*LN(Table243561722[[#This Row],[T (K)]])+J$9*Table243561722[[#This Row],[T (K)]]^J$10)</f>
        <v>37.444823454139893</v>
      </c>
      <c r="J69" s="15" t="s">
        <v>9</v>
      </c>
    </row>
    <row r="70" spans="2:10" x14ac:dyDescent="0.3">
      <c r="B70" s="15">
        <v>0.92620000000000002</v>
      </c>
      <c r="C70" s="16">
        <v>7.3799999999999977E-2</v>
      </c>
      <c r="D70" s="15">
        <v>0.8175</v>
      </c>
      <c r="E70" s="16">
        <v>0.1825</v>
      </c>
      <c r="F70" s="15">
        <v>313.14999999999998</v>
      </c>
      <c r="G70" s="16">
        <v>65.23730131578948</v>
      </c>
      <c r="H70" s="17">
        <f>EXP(I$4+I$5/(Table243561722[[#This Row],[T (K)]]+I$6)+I$7*Table243561722[[#This Row],[T (K)]]+I$8*LN(Table243561722[[#This Row],[T (K)]])+I$9*Table243561722[[#This Row],[T (K)]]^I$10)</f>
        <v>56.355573224666969</v>
      </c>
      <c r="I70" s="16">
        <f>EXP(J$4+J$5/(Table243561722[[#This Row],[T (K)]]+J$6)+J$7*Table243561722[[#This Row],[T (K)]]+J$8*LN(Table243561722[[#This Row],[T (K)]])+J$9*Table243561722[[#This Row],[T (K)]]^J$10)</f>
        <v>37.444823454139893</v>
      </c>
      <c r="J70" s="15" t="s">
        <v>9</v>
      </c>
    </row>
    <row r="71" spans="2:10" x14ac:dyDescent="0.3">
      <c r="B71" s="15">
        <v>0.94010000000000005</v>
      </c>
      <c r="C71" s="16">
        <v>5.9899999999999953E-2</v>
      </c>
      <c r="D71" s="15">
        <v>0.84119999999999995</v>
      </c>
      <c r="E71" s="16">
        <v>0.15880000000000005</v>
      </c>
      <c r="F71" s="15">
        <v>313.14999999999998</v>
      </c>
      <c r="G71" s="16">
        <v>63.948074013157886</v>
      </c>
      <c r="H71" s="17">
        <f>EXP(I$4+I$5/(Table243561722[[#This Row],[T (K)]]+I$6)+I$7*Table243561722[[#This Row],[T (K)]]+I$8*LN(Table243561722[[#This Row],[T (K)]])+I$9*Table243561722[[#This Row],[T (K)]]^I$10)</f>
        <v>56.355573224666969</v>
      </c>
      <c r="I71" s="16">
        <f>EXP(J$4+J$5/(Table243561722[[#This Row],[T (K)]]+J$6)+J$7*Table243561722[[#This Row],[T (K)]]+J$8*LN(Table243561722[[#This Row],[T (K)]])+J$9*Table243561722[[#This Row],[T (K)]]^J$10)</f>
        <v>37.444823454139893</v>
      </c>
      <c r="J71" s="15" t="s">
        <v>9</v>
      </c>
    </row>
    <row r="72" spans="2:10" x14ac:dyDescent="0.3">
      <c r="B72" s="15">
        <v>0.96450000000000002</v>
      </c>
      <c r="C72" s="16">
        <v>3.5499999999999976E-2</v>
      </c>
      <c r="D72" s="15">
        <v>0.89249999999999996</v>
      </c>
      <c r="E72" s="16">
        <v>0.10750000000000004</v>
      </c>
      <c r="F72" s="15">
        <v>313.14999999999998</v>
      </c>
      <c r="G72" s="16">
        <v>61.466944736842109</v>
      </c>
      <c r="H72" s="17">
        <f>EXP(I$4+I$5/(Table243561722[[#This Row],[T (K)]]+I$6)+I$7*Table243561722[[#This Row],[T (K)]]+I$8*LN(Table243561722[[#This Row],[T (K)]])+I$9*Table243561722[[#This Row],[T (K)]]^I$10)</f>
        <v>56.355573224666969</v>
      </c>
      <c r="I72" s="16">
        <f>EXP(J$4+J$5/(Table243561722[[#This Row],[T (K)]]+J$6)+J$7*Table243561722[[#This Row],[T (K)]]+J$8*LN(Table243561722[[#This Row],[T (K)]])+J$9*Table243561722[[#This Row],[T (K)]]^J$10)</f>
        <v>37.444823454139893</v>
      </c>
      <c r="J72" s="15" t="s">
        <v>9</v>
      </c>
    </row>
    <row r="73" spans="2:10" hidden="1" x14ac:dyDescent="0.3">
      <c r="B73" s="15">
        <v>1</v>
      </c>
      <c r="C73" s="16">
        <v>0</v>
      </c>
      <c r="D73" s="15">
        <v>1</v>
      </c>
      <c r="E73" s="16">
        <v>0</v>
      </c>
      <c r="F73" s="15">
        <v>313.14999999999998</v>
      </c>
      <c r="G73" s="16">
        <v>56.603344736842111</v>
      </c>
      <c r="H73" s="17">
        <f>EXP(I$4+I$5/(Table243561722[[#This Row],[T (K)]]+I$6)+I$7*Table243561722[[#This Row],[T (K)]]+I$8*LN(Table243561722[[#This Row],[T (K)]])+I$9*Table243561722[[#This Row],[T (K)]]^I$10)</f>
        <v>56.355573224666969</v>
      </c>
      <c r="I73" s="16">
        <f>EXP(J$4+J$5/(Table243561722[[#This Row],[T (K)]]+J$6)+J$7*Table243561722[[#This Row],[T (K)]]+J$8*LN(Table243561722[[#This Row],[T (K)]])+J$9*Table243561722[[#This Row],[T (K)]]^J$10)</f>
        <v>37.444823454139893</v>
      </c>
      <c r="J73" s="15" t="s">
        <v>9</v>
      </c>
    </row>
    <row r="74" spans="2:10" x14ac:dyDescent="0.3">
      <c r="B74" s="2">
        <v>9.5000000000000001E-2</v>
      </c>
      <c r="C74" s="18">
        <v>0.90500000000000003</v>
      </c>
      <c r="D74" s="2">
        <v>0.28999999999999998</v>
      </c>
      <c r="E74" s="18">
        <v>0.71</v>
      </c>
      <c r="F74" s="2">
        <v>329.34999999999997</v>
      </c>
      <c r="G74" s="18">
        <v>101.325</v>
      </c>
      <c r="H74" s="19">
        <f>EXP(I$4+I$5/(Table243561722[[#This Row],[T (K)]]+I$6)+I$7*Table243561722[[#This Row],[T (K)]]+I$8*LN(Table243561722[[#This Row],[T (K)]])+I$9*Table243561722[[#This Row],[T (K)]]^I$10)</f>
        <v>101.57507474004846</v>
      </c>
      <c r="I74" s="18">
        <f>EXP(J$4+J$5/(Table243561722[[#This Row],[T (K)]]+J$6)+J$7*Table243561722[[#This Row],[T (K)]]+J$8*LN(Table243561722[[#This Row],[T (K)]])+J$9*Table243561722[[#This Row],[T (K)]]^J$10)</f>
        <v>67.348216556847845</v>
      </c>
      <c r="J74" s="2" t="s">
        <v>9</v>
      </c>
    </row>
    <row r="75" spans="2:10" x14ac:dyDescent="0.3">
      <c r="B75" s="2">
        <v>0.21</v>
      </c>
      <c r="C75" s="18">
        <v>0.79</v>
      </c>
      <c r="D75" s="2">
        <v>0.48499999999999999</v>
      </c>
      <c r="E75" s="18">
        <v>0.51500000000000001</v>
      </c>
      <c r="F75" s="2">
        <v>322.14999999999998</v>
      </c>
      <c r="G75" s="18">
        <v>101.325</v>
      </c>
      <c r="H75" s="19">
        <f>EXP(I$4+I$5/(Table243561722[[#This Row],[T (K)]]+I$6)+I$7*Table243561722[[#This Row],[T (K)]]+I$8*LN(Table243561722[[#This Row],[T (K)]])+I$9*Table243561722[[#This Row],[T (K)]]^I$10)</f>
        <v>78.847163465748466</v>
      </c>
      <c r="I75" s="18">
        <f>EXP(J$4+J$5/(Table243561722[[#This Row],[T (K)]]+J$6)+J$7*Table243561722[[#This Row],[T (K)]]+J$8*LN(Table243561722[[#This Row],[T (K)]])+J$9*Table243561722[[#This Row],[T (K)]]^J$10)</f>
        <v>52.344328579625014</v>
      </c>
      <c r="J75" s="2" t="s">
        <v>9</v>
      </c>
    </row>
    <row r="76" spans="2:10" x14ac:dyDescent="0.3">
      <c r="B76" s="2">
        <v>0.32</v>
      </c>
      <c r="C76" s="18">
        <v>0.67999999999999994</v>
      </c>
      <c r="D76" s="2">
        <v>0.54</v>
      </c>
      <c r="E76" s="18">
        <v>0.45999999999999996</v>
      </c>
      <c r="F76" s="2">
        <v>324.75</v>
      </c>
      <c r="G76" s="18">
        <v>101.325</v>
      </c>
      <c r="H76" s="19">
        <f>EXP(I$4+I$5/(Table243561722[[#This Row],[T (K)]]+I$6)+I$7*Table243561722[[#This Row],[T (K)]]+I$8*LN(Table243561722[[#This Row],[T (K)]])+I$9*Table243561722[[#This Row],[T (K)]]^I$10)</f>
        <v>86.529840402085981</v>
      </c>
      <c r="I76" s="18">
        <f>EXP(J$4+J$5/(Table243561722[[#This Row],[T (K)]]+J$6)+J$7*Table243561722[[#This Row],[T (K)]]+J$8*LN(Table243561722[[#This Row],[T (K)]])+J$9*Table243561722[[#This Row],[T (K)]]^J$10)</f>
        <v>57.421468103800514</v>
      </c>
      <c r="J76" s="2" t="s">
        <v>9</v>
      </c>
    </row>
    <row r="77" spans="2:10" x14ac:dyDescent="0.3">
      <c r="B77" s="2">
        <v>0.37</v>
      </c>
      <c r="C77" s="18">
        <v>0.63</v>
      </c>
      <c r="D77" s="2">
        <v>0.56000000000000005</v>
      </c>
      <c r="E77" s="18">
        <v>0.43999999999999995</v>
      </c>
      <c r="F77" s="2">
        <v>322.75</v>
      </c>
      <c r="G77" s="18">
        <v>101.325</v>
      </c>
      <c r="H77" s="19">
        <f>EXP(I$4+I$5/(Table243561722[[#This Row],[T (K)]]+I$6)+I$7*Table243561722[[#This Row],[T (K)]]+I$8*LN(Table243561722[[#This Row],[T (K)]])+I$9*Table243561722[[#This Row],[T (K)]]^I$10)</f>
        <v>80.569740486792398</v>
      </c>
      <c r="I77" s="18">
        <f>EXP(J$4+J$5/(Table243561722[[#This Row],[T (K)]]+J$6)+J$7*Table243561722[[#This Row],[T (K)]]+J$8*LN(Table243561722[[#This Row],[T (K)]])+J$9*Table243561722[[#This Row],[T (K)]]^J$10)</f>
        <v>53.48321037552671</v>
      </c>
      <c r="J77" s="2" t="s">
        <v>9</v>
      </c>
    </row>
    <row r="78" spans="2:10" x14ac:dyDescent="0.3">
      <c r="B78" s="2">
        <v>0.52</v>
      </c>
      <c r="C78" s="18">
        <v>0.48</v>
      </c>
      <c r="D78" s="2">
        <v>0.56999999999999995</v>
      </c>
      <c r="E78" s="18">
        <v>0.43000000000000005</v>
      </c>
      <c r="F78" s="2">
        <v>322.14999999999998</v>
      </c>
      <c r="G78" s="18">
        <v>101.325</v>
      </c>
      <c r="H78" s="19">
        <f>EXP(I$4+I$5/(Table243561722[[#This Row],[T (K)]]+I$6)+I$7*Table243561722[[#This Row],[T (K)]]+I$8*LN(Table243561722[[#This Row],[T (K)]])+I$9*Table243561722[[#This Row],[T (K)]]^I$10)</f>
        <v>78.847163465748466</v>
      </c>
      <c r="I78" s="18">
        <f>EXP(J$4+J$5/(Table243561722[[#This Row],[T (K)]]+J$6)+J$7*Table243561722[[#This Row],[T (K)]]+J$8*LN(Table243561722[[#This Row],[T (K)]])+J$9*Table243561722[[#This Row],[T (K)]]^J$10)</f>
        <v>52.344328579625014</v>
      </c>
      <c r="J78" s="2" t="s">
        <v>9</v>
      </c>
    </row>
    <row r="79" spans="2:10" x14ac:dyDescent="0.3">
      <c r="B79" s="2">
        <v>0.53</v>
      </c>
      <c r="C79" s="18">
        <v>0.47</v>
      </c>
      <c r="D79" s="2">
        <v>0.57499999999999996</v>
      </c>
      <c r="E79" s="18">
        <v>0.42500000000000004</v>
      </c>
      <c r="F79" s="2">
        <v>322.14999999999998</v>
      </c>
      <c r="G79" s="18">
        <v>101.325</v>
      </c>
      <c r="H79" s="19">
        <f>EXP(I$4+I$5/(Table243561722[[#This Row],[T (K)]]+I$6)+I$7*Table243561722[[#This Row],[T (K)]]+I$8*LN(Table243561722[[#This Row],[T (K)]])+I$9*Table243561722[[#This Row],[T (K)]]^I$10)</f>
        <v>78.847163465748466</v>
      </c>
      <c r="I79" s="18">
        <f>EXP(J$4+J$5/(Table243561722[[#This Row],[T (K)]]+J$6)+J$7*Table243561722[[#This Row],[T (K)]]+J$8*LN(Table243561722[[#This Row],[T (K)]])+J$9*Table243561722[[#This Row],[T (K)]]^J$10)</f>
        <v>52.344328579625014</v>
      </c>
      <c r="J79" s="2" t="s">
        <v>9</v>
      </c>
    </row>
    <row r="80" spans="2:10" x14ac:dyDescent="0.3">
      <c r="B80" s="2">
        <v>0.6</v>
      </c>
      <c r="C80" s="18">
        <v>0.4</v>
      </c>
      <c r="D80" s="2">
        <v>0.56999999999999995</v>
      </c>
      <c r="E80" s="18">
        <v>0.43000000000000005</v>
      </c>
      <c r="F80" s="2">
        <v>322.14999999999998</v>
      </c>
      <c r="G80" s="18">
        <v>101.325</v>
      </c>
      <c r="H80" s="19">
        <f>EXP(I$4+I$5/(Table243561722[[#This Row],[T (K)]]+I$6)+I$7*Table243561722[[#This Row],[T (K)]]+I$8*LN(Table243561722[[#This Row],[T (K)]])+I$9*Table243561722[[#This Row],[T (K)]]^I$10)</f>
        <v>78.847163465748466</v>
      </c>
      <c r="I80" s="18">
        <f>EXP(J$4+J$5/(Table243561722[[#This Row],[T (K)]]+J$6)+J$7*Table243561722[[#This Row],[T (K)]]+J$8*LN(Table243561722[[#This Row],[T (K)]])+J$9*Table243561722[[#This Row],[T (K)]]^J$10)</f>
        <v>52.344328579625014</v>
      </c>
      <c r="J80" s="2" t="s">
        <v>9</v>
      </c>
    </row>
    <row r="81" spans="2:10" x14ac:dyDescent="0.3">
      <c r="B81" s="2">
        <v>0.80500000000000005</v>
      </c>
      <c r="C81" s="18">
        <v>0.19499999999999995</v>
      </c>
      <c r="D81" s="2">
        <v>0.62</v>
      </c>
      <c r="E81" s="18">
        <v>0.38</v>
      </c>
      <c r="F81" s="2">
        <v>321.14999999999998</v>
      </c>
      <c r="G81" s="18">
        <v>101.325</v>
      </c>
      <c r="H81" s="19">
        <f>EXP(I$4+I$5/(Table243561722[[#This Row],[T (K)]]+I$6)+I$7*Table243561722[[#This Row],[T (K)]]+I$8*LN(Table243561722[[#This Row],[T (K)]])+I$9*Table243561722[[#This Row],[T (K)]]^I$10)</f>
        <v>76.04170155651849</v>
      </c>
      <c r="I81" s="18">
        <f>EXP(J$4+J$5/(Table243561722[[#This Row],[T (K)]]+J$6)+J$7*Table243561722[[#This Row],[T (K)]]+J$8*LN(Table243561722[[#This Row],[T (K)]])+J$9*Table243561722[[#This Row],[T (K)]]^J$10)</f>
        <v>50.488851852402576</v>
      </c>
      <c r="J81" s="2" t="s">
        <v>9</v>
      </c>
    </row>
    <row r="82" spans="2:10" x14ac:dyDescent="0.3">
      <c r="B82" s="2">
        <v>0.93</v>
      </c>
      <c r="C82" s="18">
        <v>6.9999999999999951E-2</v>
      </c>
      <c r="D82" s="2">
        <v>0.72</v>
      </c>
      <c r="E82" s="18">
        <v>0.28000000000000003</v>
      </c>
      <c r="F82" s="2">
        <v>324.14999999999998</v>
      </c>
      <c r="G82" s="18">
        <v>101.325</v>
      </c>
      <c r="H82" s="19">
        <f>EXP(I$4+I$5/(Table243561722[[#This Row],[T (K)]]+I$6)+I$7*Table243561722[[#This Row],[T (K)]]+I$8*LN(Table243561722[[#This Row],[T (K)]])+I$9*Table243561722[[#This Row],[T (K)]]^I$10)</f>
        <v>84.706087074900552</v>
      </c>
      <c r="I82" s="18">
        <f>EXP(J$4+J$5/(Table243561722[[#This Row],[T (K)]]+J$6)+J$7*Table243561722[[#This Row],[T (K)]]+J$8*LN(Table243561722[[#This Row],[T (K)]])+J$9*Table243561722[[#This Row],[T (K)]]^J$10)</f>
        <v>56.216752707064913</v>
      </c>
      <c r="J82" s="2" t="s">
        <v>9</v>
      </c>
    </row>
    <row r="83" spans="2:10" x14ac:dyDescent="0.3">
      <c r="B83" s="4">
        <v>5.1299999999999998E-2</v>
      </c>
      <c r="C83" s="22">
        <f>1-Table243561722[[#This Row],[x1]]</f>
        <v>0.94869999999999999</v>
      </c>
      <c r="D83" s="4" t="s">
        <v>9</v>
      </c>
      <c r="E83" s="4" t="s">
        <v>9</v>
      </c>
      <c r="F83" s="4">
        <v>298.14999999999998</v>
      </c>
      <c r="G83" s="22" t="s">
        <v>9</v>
      </c>
      <c r="H83" s="23">
        <f>EXP(I$4+I$5/(Table243561722[[#This Row],[T (K)]]+I$6)+I$7*Table243561722[[#This Row],[T (K)]]+I$8*LN(Table243561722[[#This Row],[T (K)]])+I$9*Table243561722[[#This Row],[T (K)]]^I$10)</f>
        <v>30.536198714612269</v>
      </c>
      <c r="I83" s="22">
        <f>EXP(J$4+J$5/(Table243561722[[#This Row],[T (K)]]+J$6)+J$7*Table243561722[[#This Row],[T (K)]]+J$8*LN(Table243561722[[#This Row],[T (K)]])+J$9*Table243561722[[#This Row],[T (K)]]^J$10)</f>
        <v>20.265881018254479</v>
      </c>
      <c r="J83" s="4">
        <v>409.89</v>
      </c>
    </row>
    <row r="84" spans="2:10" x14ac:dyDescent="0.3">
      <c r="B84" s="4">
        <v>6.7100000000000007E-2</v>
      </c>
      <c r="C84" s="22">
        <f>1-Table243561722[[#This Row],[x1]]</f>
        <v>0.93289999999999995</v>
      </c>
      <c r="D84" s="4" t="s">
        <v>9</v>
      </c>
      <c r="E84" s="4" t="s">
        <v>9</v>
      </c>
      <c r="F84" s="4">
        <v>298.14999999999998</v>
      </c>
      <c r="G84" s="22" t="s">
        <v>9</v>
      </c>
      <c r="H84" s="23">
        <f>EXP(I$4+I$5/(Table243561722[[#This Row],[T (K)]]+I$6)+I$7*Table243561722[[#This Row],[T (K)]]+I$8*LN(Table243561722[[#This Row],[T (K)]])+I$9*Table243561722[[#This Row],[T (K)]]^I$10)</f>
        <v>30.536198714612269</v>
      </c>
      <c r="I84" s="22">
        <f>EXP(J$4+J$5/(Table243561722[[#This Row],[T (K)]]+J$6)+J$7*Table243561722[[#This Row],[T (K)]]+J$8*LN(Table243561722[[#This Row],[T (K)]])+J$9*Table243561722[[#This Row],[T (K)]]^J$10)</f>
        <v>20.265881018254479</v>
      </c>
      <c r="J84" s="4">
        <v>498.23</v>
      </c>
    </row>
    <row r="85" spans="2:10" x14ac:dyDescent="0.3">
      <c r="B85" s="4">
        <v>7.7100000000000002E-2</v>
      </c>
      <c r="C85" s="22">
        <f>1-Table243561722[[#This Row],[x1]]</f>
        <v>0.92290000000000005</v>
      </c>
      <c r="D85" s="4" t="s">
        <v>9</v>
      </c>
      <c r="E85" s="4" t="s">
        <v>9</v>
      </c>
      <c r="F85" s="4">
        <v>298.14999999999998</v>
      </c>
      <c r="G85" s="22" t="s">
        <v>9</v>
      </c>
      <c r="H85" s="23">
        <f>EXP(I$4+I$5/(Table243561722[[#This Row],[T (K)]]+I$6)+I$7*Table243561722[[#This Row],[T (K)]]+I$8*LN(Table243561722[[#This Row],[T (K)]])+I$9*Table243561722[[#This Row],[T (K)]]^I$10)</f>
        <v>30.536198714612269</v>
      </c>
      <c r="I85" s="22">
        <f>EXP(J$4+J$5/(Table243561722[[#This Row],[T (K)]]+J$6)+J$7*Table243561722[[#This Row],[T (K)]]+J$8*LN(Table243561722[[#This Row],[T (K)]])+J$9*Table243561722[[#This Row],[T (K)]]^J$10)</f>
        <v>20.265881018254479</v>
      </c>
      <c r="J85" s="4">
        <v>572.75</v>
      </c>
    </row>
    <row r="86" spans="2:10" x14ac:dyDescent="0.3">
      <c r="B86" s="4">
        <v>0.14660000000000001</v>
      </c>
      <c r="C86" s="22">
        <f>1-Table243561722[[#This Row],[x1]]</f>
        <v>0.85339999999999994</v>
      </c>
      <c r="D86" s="4" t="s">
        <v>9</v>
      </c>
      <c r="E86" s="4" t="s">
        <v>9</v>
      </c>
      <c r="F86" s="4">
        <v>298.14999999999998</v>
      </c>
      <c r="G86" s="22" t="s">
        <v>9</v>
      </c>
      <c r="H86" s="23">
        <f>EXP(I$4+I$5/(Table243561722[[#This Row],[T (K)]]+I$6)+I$7*Table243561722[[#This Row],[T (K)]]+I$8*LN(Table243561722[[#This Row],[T (K)]])+I$9*Table243561722[[#This Row],[T (K)]]^I$10)</f>
        <v>30.536198714612269</v>
      </c>
      <c r="I86" s="22">
        <f>EXP(J$4+J$5/(Table243561722[[#This Row],[T (K)]]+J$6)+J$7*Table243561722[[#This Row],[T (K)]]+J$8*LN(Table243561722[[#This Row],[T (K)]])+J$9*Table243561722[[#This Row],[T (K)]]^J$10)</f>
        <v>20.265881018254479</v>
      </c>
      <c r="J86" s="4">
        <v>917.33</v>
      </c>
    </row>
    <row r="87" spans="2:10" x14ac:dyDescent="0.3">
      <c r="B87" s="4">
        <v>0.17480000000000001</v>
      </c>
      <c r="C87" s="22">
        <f>1-Table243561722[[#This Row],[x1]]</f>
        <v>0.82519999999999993</v>
      </c>
      <c r="D87" s="4" t="s">
        <v>9</v>
      </c>
      <c r="E87" s="4" t="s">
        <v>9</v>
      </c>
      <c r="F87" s="4">
        <v>298.14999999999998</v>
      </c>
      <c r="G87" s="22" t="s">
        <v>9</v>
      </c>
      <c r="H87" s="23">
        <f>EXP(I$4+I$5/(Table243561722[[#This Row],[T (K)]]+I$6)+I$7*Table243561722[[#This Row],[T (K)]]+I$8*LN(Table243561722[[#This Row],[T (K)]])+I$9*Table243561722[[#This Row],[T (K)]]^I$10)</f>
        <v>30.536198714612269</v>
      </c>
      <c r="I87" s="22">
        <f>EXP(J$4+J$5/(Table243561722[[#This Row],[T (K)]]+J$6)+J$7*Table243561722[[#This Row],[T (K)]]+J$8*LN(Table243561722[[#This Row],[T (K)]])+J$9*Table243561722[[#This Row],[T (K)]]^J$10)</f>
        <v>20.265881018254479</v>
      </c>
      <c r="J87" s="4">
        <v>1047.54</v>
      </c>
    </row>
    <row r="88" spans="2:10" x14ac:dyDescent="0.3">
      <c r="B88" s="4">
        <v>0.35870000000000002</v>
      </c>
      <c r="C88" s="22">
        <f>1-Table243561722[[#This Row],[x1]]</f>
        <v>0.64129999999999998</v>
      </c>
      <c r="D88" s="4" t="s">
        <v>9</v>
      </c>
      <c r="E88" s="4" t="s">
        <v>9</v>
      </c>
      <c r="F88" s="4">
        <v>298.14999999999998</v>
      </c>
      <c r="G88" s="22" t="s">
        <v>9</v>
      </c>
      <c r="H88" s="23">
        <f>EXP(I$4+I$5/(Table243561722[[#This Row],[T (K)]]+I$6)+I$7*Table243561722[[#This Row],[T (K)]]+I$8*LN(Table243561722[[#This Row],[T (K)]])+I$9*Table243561722[[#This Row],[T (K)]]^I$10)</f>
        <v>30.536198714612269</v>
      </c>
      <c r="I88" s="22">
        <f>EXP(J$4+J$5/(Table243561722[[#This Row],[T (K)]]+J$6)+J$7*Table243561722[[#This Row],[T (K)]]+J$8*LN(Table243561722[[#This Row],[T (K)]])+J$9*Table243561722[[#This Row],[T (K)]]^J$10)</f>
        <v>20.265881018254479</v>
      </c>
      <c r="J88" s="4">
        <v>1517.72</v>
      </c>
    </row>
    <row r="89" spans="2:10" x14ac:dyDescent="0.3">
      <c r="B89" s="4">
        <v>0.55610000000000004</v>
      </c>
      <c r="C89" s="22">
        <f>1-Table243561722[[#This Row],[x1]]</f>
        <v>0.44389999999999996</v>
      </c>
      <c r="D89" s="4" t="s">
        <v>9</v>
      </c>
      <c r="E89" s="4" t="s">
        <v>9</v>
      </c>
      <c r="F89" s="4">
        <v>298.14999999999998</v>
      </c>
      <c r="G89" s="22" t="s">
        <v>9</v>
      </c>
      <c r="H89" s="23">
        <f>EXP(I$4+I$5/(Table243561722[[#This Row],[T (K)]]+I$6)+I$7*Table243561722[[#This Row],[T (K)]]+I$8*LN(Table243561722[[#This Row],[T (K)]])+I$9*Table243561722[[#This Row],[T (K)]]^I$10)</f>
        <v>30.536198714612269</v>
      </c>
      <c r="I89" s="22">
        <f>EXP(J$4+J$5/(Table243561722[[#This Row],[T (K)]]+J$6)+J$7*Table243561722[[#This Row],[T (K)]]+J$8*LN(Table243561722[[#This Row],[T (K)]])+J$9*Table243561722[[#This Row],[T (K)]]^J$10)</f>
        <v>20.265881018254479</v>
      </c>
      <c r="J89" s="4">
        <v>1576.75</v>
      </c>
    </row>
    <row r="90" spans="2:10" x14ac:dyDescent="0.3">
      <c r="B90" s="4">
        <v>0.73570000000000002</v>
      </c>
      <c r="C90" s="22">
        <f>1-Table243561722[[#This Row],[x1]]</f>
        <v>0.26429999999999998</v>
      </c>
      <c r="D90" s="4" t="s">
        <v>9</v>
      </c>
      <c r="E90" s="4" t="s">
        <v>9</v>
      </c>
      <c r="F90" s="4">
        <v>298.14999999999998</v>
      </c>
      <c r="G90" s="22" t="s">
        <v>9</v>
      </c>
      <c r="H90" s="23">
        <f>EXP(I$4+I$5/(Table243561722[[#This Row],[T (K)]]+I$6)+I$7*Table243561722[[#This Row],[T (K)]]+I$8*LN(Table243561722[[#This Row],[T (K)]])+I$9*Table243561722[[#This Row],[T (K)]]^I$10)</f>
        <v>30.536198714612269</v>
      </c>
      <c r="I90" s="22">
        <f>EXP(J$4+J$5/(Table243561722[[#This Row],[T (K)]]+J$6)+J$7*Table243561722[[#This Row],[T (K)]]+J$8*LN(Table243561722[[#This Row],[T (K)]])+J$9*Table243561722[[#This Row],[T (K)]]^J$10)</f>
        <v>20.265881018254479</v>
      </c>
      <c r="J90" s="4">
        <v>1209.1500000000001</v>
      </c>
    </row>
    <row r="91" spans="2:10" x14ac:dyDescent="0.3">
      <c r="B91" s="4">
        <v>0.89880000000000004</v>
      </c>
      <c r="C91" s="22">
        <f>1-Table243561722[[#This Row],[x1]]</f>
        <v>0.10119999999999996</v>
      </c>
      <c r="D91" s="4" t="s">
        <v>9</v>
      </c>
      <c r="E91" s="4" t="s">
        <v>9</v>
      </c>
      <c r="F91" s="4">
        <v>298.14999999999998</v>
      </c>
      <c r="G91" s="22" t="s">
        <v>9</v>
      </c>
      <c r="H91" s="23">
        <f>EXP(I$4+I$5/(Table243561722[[#This Row],[T (K)]]+I$6)+I$7*Table243561722[[#This Row],[T (K)]]+I$8*LN(Table243561722[[#This Row],[T (K)]])+I$9*Table243561722[[#This Row],[T (K)]]^I$10)</f>
        <v>30.536198714612269</v>
      </c>
      <c r="I91" s="22">
        <f>EXP(J$4+J$5/(Table243561722[[#This Row],[T (K)]]+J$6)+J$7*Table243561722[[#This Row],[T (K)]]+J$8*LN(Table243561722[[#This Row],[T (K)]])+J$9*Table243561722[[#This Row],[T (K)]]^J$10)</f>
        <v>20.265881018254479</v>
      </c>
      <c r="J91" s="4">
        <v>551.4</v>
      </c>
    </row>
    <row r="92" spans="2:10" x14ac:dyDescent="0.3">
      <c r="B92" s="27">
        <v>0.1</v>
      </c>
      <c r="C92" s="28">
        <f>1-Table243561722[[#This Row],[x1]]</f>
        <v>0.9</v>
      </c>
      <c r="D92" s="27" t="s">
        <v>9</v>
      </c>
      <c r="E92" s="27" t="s">
        <v>9</v>
      </c>
      <c r="F92" s="27">
        <v>253.15</v>
      </c>
      <c r="G92" s="27" t="s">
        <v>9</v>
      </c>
      <c r="H92" s="32">
        <f>EXP(I$4+I$5/(Table243561722[[#This Row],[T (K)]]+I$6)+I$7*Table243561722[[#This Row],[T (K)]]+I$8*LN(Table243561722[[#This Row],[T (K)]])+I$9*Table243561722[[#This Row],[T (K)]]^I$10)</f>
        <v>2.8926364764843351</v>
      </c>
      <c r="I92" s="28">
        <f>EXP(J$4+J$5/(Table243561722[[#This Row],[T (K)]]+J$6)+J$7*Table243561722[[#This Row],[T (K)]]+J$8*LN(Table243561722[[#This Row],[T (K)]])+J$9*Table243561722[[#This Row],[T (K)]]^J$10)</f>
        <v>1.8390043607698416</v>
      </c>
      <c r="J92" s="27">
        <v>657.33</v>
      </c>
    </row>
    <row r="93" spans="2:10" x14ac:dyDescent="0.3">
      <c r="B93" s="31">
        <v>0.2</v>
      </c>
      <c r="C93" s="28">
        <f>1-Table243561722[[#This Row],[x1]]</f>
        <v>0.8</v>
      </c>
      <c r="D93" s="27" t="s">
        <v>9</v>
      </c>
      <c r="E93" s="27" t="s">
        <v>9</v>
      </c>
      <c r="F93" s="27">
        <v>253.15</v>
      </c>
      <c r="G93" s="27" t="s">
        <v>9</v>
      </c>
      <c r="H93" s="32">
        <f>EXP(I$4+I$5/(Table243561722[[#This Row],[T (K)]]+I$6)+I$7*Table243561722[[#This Row],[T (K)]]+I$8*LN(Table243561722[[#This Row],[T (K)]])+I$9*Table243561722[[#This Row],[T (K)]]^I$10)</f>
        <v>2.8926364764843351</v>
      </c>
      <c r="I93" s="28">
        <f>EXP(J$4+J$5/(Table243561722[[#This Row],[T (K)]]+J$6)+J$7*Table243561722[[#This Row],[T (K)]]+J$8*LN(Table243561722[[#This Row],[T (K)]])+J$9*Table243561722[[#This Row],[T (K)]]^J$10)</f>
        <v>1.8390043607698416</v>
      </c>
      <c r="J93" s="27">
        <v>1021.58</v>
      </c>
    </row>
    <row r="94" spans="2:10" x14ac:dyDescent="0.3">
      <c r="B94" s="31">
        <v>0.3</v>
      </c>
      <c r="C94" s="28">
        <f>1-Table243561722[[#This Row],[x1]]</f>
        <v>0.7</v>
      </c>
      <c r="D94" s="27" t="s">
        <v>9</v>
      </c>
      <c r="E94" s="27" t="s">
        <v>9</v>
      </c>
      <c r="F94" s="27">
        <v>253.15</v>
      </c>
      <c r="G94" s="27" t="s">
        <v>9</v>
      </c>
      <c r="H94" s="32">
        <f>EXP(I$4+I$5/(Table243561722[[#This Row],[T (K)]]+I$6)+I$7*Table243561722[[#This Row],[T (K)]]+I$8*LN(Table243561722[[#This Row],[T (K)]])+I$9*Table243561722[[#This Row],[T (K)]]^I$10)</f>
        <v>2.8926364764843351</v>
      </c>
      <c r="I94" s="28">
        <f>EXP(J$4+J$5/(Table243561722[[#This Row],[T (K)]]+J$6)+J$7*Table243561722[[#This Row],[T (K)]]+J$8*LN(Table243561722[[#This Row],[T (K)]])+J$9*Table243561722[[#This Row],[T (K)]]^J$10)</f>
        <v>1.8390043607698416</v>
      </c>
      <c r="J94" s="27">
        <v>1222.55</v>
      </c>
    </row>
    <row r="95" spans="2:10" x14ac:dyDescent="0.3">
      <c r="B95" s="27">
        <v>0.4</v>
      </c>
      <c r="C95" s="28">
        <f>1-Table243561722[[#This Row],[x1]]</f>
        <v>0.6</v>
      </c>
      <c r="D95" s="27" t="s">
        <v>9</v>
      </c>
      <c r="E95" s="27" t="s">
        <v>9</v>
      </c>
      <c r="F95" s="27">
        <v>253.15</v>
      </c>
      <c r="G95" s="27" t="s">
        <v>9</v>
      </c>
      <c r="H95" s="32">
        <f>EXP(I$4+I$5/(Table243561722[[#This Row],[T (K)]]+I$6)+I$7*Table243561722[[#This Row],[T (K)]]+I$8*LN(Table243561722[[#This Row],[T (K)]])+I$9*Table243561722[[#This Row],[T (K)]]^I$10)</f>
        <v>2.8926364764843351</v>
      </c>
      <c r="I95" s="28">
        <f>EXP(J$4+J$5/(Table243561722[[#This Row],[T (K)]]+J$6)+J$7*Table243561722[[#This Row],[T (K)]]+J$8*LN(Table243561722[[#This Row],[T (K)]])+J$9*Table243561722[[#This Row],[T (K)]]^J$10)</f>
        <v>1.8390043607698416</v>
      </c>
      <c r="J95" s="27">
        <v>1327.22</v>
      </c>
    </row>
    <row r="96" spans="2:10" x14ac:dyDescent="0.3">
      <c r="B96" s="31">
        <v>0.5</v>
      </c>
      <c r="C96" s="28">
        <f>1-Table243561722[[#This Row],[x1]]</f>
        <v>0.5</v>
      </c>
      <c r="D96" s="27" t="s">
        <v>9</v>
      </c>
      <c r="E96" s="27" t="s">
        <v>9</v>
      </c>
      <c r="F96" s="27">
        <v>253.15</v>
      </c>
      <c r="G96" s="27" t="s">
        <v>9</v>
      </c>
      <c r="H96" s="32">
        <f>EXP(I$4+I$5/(Table243561722[[#This Row],[T (K)]]+I$6)+I$7*Table243561722[[#This Row],[T (K)]]+I$8*LN(Table243561722[[#This Row],[T (K)]])+I$9*Table243561722[[#This Row],[T (K)]]^I$10)</f>
        <v>2.8926364764843351</v>
      </c>
      <c r="I96" s="28">
        <f>EXP(J$4+J$5/(Table243561722[[#This Row],[T (K)]]+J$6)+J$7*Table243561722[[#This Row],[T (K)]]+J$8*LN(Table243561722[[#This Row],[T (K)]])+J$9*Table243561722[[#This Row],[T (K)]]^J$10)</f>
        <v>1.8390043607698416</v>
      </c>
      <c r="J96" s="27">
        <v>1352.34</v>
      </c>
    </row>
    <row r="97" spans="2:10" x14ac:dyDescent="0.3">
      <c r="B97" s="31">
        <v>0.6</v>
      </c>
      <c r="C97" s="28">
        <f>1-Table243561722[[#This Row],[x1]]</f>
        <v>0.4</v>
      </c>
      <c r="D97" s="27" t="s">
        <v>9</v>
      </c>
      <c r="E97" s="27" t="s">
        <v>9</v>
      </c>
      <c r="F97" s="27">
        <v>253.15</v>
      </c>
      <c r="G97" s="27" t="s">
        <v>9</v>
      </c>
      <c r="H97" s="32">
        <f>EXP(I$4+I$5/(Table243561722[[#This Row],[T (K)]]+I$6)+I$7*Table243561722[[#This Row],[T (K)]]+I$8*LN(Table243561722[[#This Row],[T (K)]])+I$9*Table243561722[[#This Row],[T (K)]]^I$10)</f>
        <v>2.8926364764843351</v>
      </c>
      <c r="I97" s="28">
        <f>EXP(J$4+J$5/(Table243561722[[#This Row],[T (K)]]+J$6)+J$7*Table243561722[[#This Row],[T (K)]]+J$8*LN(Table243561722[[#This Row],[T (K)]])+J$9*Table243561722[[#This Row],[T (K)]]^J$10)</f>
        <v>1.8390043607698416</v>
      </c>
      <c r="J97" s="27">
        <v>1310.47</v>
      </c>
    </row>
    <row r="98" spans="2:10" x14ac:dyDescent="0.3">
      <c r="B98" s="27">
        <v>0.7</v>
      </c>
      <c r="C98" s="28">
        <f>1-Table243561722[[#This Row],[x1]]</f>
        <v>0.30000000000000004</v>
      </c>
      <c r="D98" s="27" t="s">
        <v>9</v>
      </c>
      <c r="E98" s="27" t="s">
        <v>9</v>
      </c>
      <c r="F98" s="27">
        <v>253.15</v>
      </c>
      <c r="G98" s="27" t="s">
        <v>9</v>
      </c>
      <c r="H98" s="32">
        <f>EXP(I$4+I$5/(Table243561722[[#This Row],[T (K)]]+I$6)+I$7*Table243561722[[#This Row],[T (K)]]+I$8*LN(Table243561722[[#This Row],[T (K)]])+I$9*Table243561722[[#This Row],[T (K)]]^I$10)</f>
        <v>2.8926364764843351</v>
      </c>
      <c r="I98" s="28">
        <f>EXP(J$4+J$5/(Table243561722[[#This Row],[T (K)]]+J$6)+J$7*Table243561722[[#This Row],[T (K)]]+J$8*LN(Table243561722[[#This Row],[T (K)]])+J$9*Table243561722[[#This Row],[T (K)]]^J$10)</f>
        <v>1.8390043607698416</v>
      </c>
      <c r="J98" s="27">
        <v>1193.24</v>
      </c>
    </row>
    <row r="99" spans="2:10" x14ac:dyDescent="0.3">
      <c r="B99" s="31">
        <v>0.8</v>
      </c>
      <c r="C99" s="28">
        <f>1-Table243561722[[#This Row],[x1]]</f>
        <v>0.19999999999999996</v>
      </c>
      <c r="D99" s="27" t="s">
        <v>9</v>
      </c>
      <c r="E99" s="27" t="s">
        <v>9</v>
      </c>
      <c r="F99" s="27">
        <v>253.15</v>
      </c>
      <c r="G99" s="27" t="s">
        <v>9</v>
      </c>
      <c r="H99" s="32">
        <f>EXP(I$4+I$5/(Table243561722[[#This Row],[T (K)]]+I$6)+I$7*Table243561722[[#This Row],[T (K)]]+I$8*LN(Table243561722[[#This Row],[T (K)]])+I$9*Table243561722[[#This Row],[T (K)]]^I$10)</f>
        <v>2.8926364764843351</v>
      </c>
      <c r="I99" s="28">
        <f>EXP(J$4+J$5/(Table243561722[[#This Row],[T (K)]]+J$6)+J$7*Table243561722[[#This Row],[T (K)]]+J$8*LN(Table243561722[[#This Row],[T (K)]])+J$9*Table243561722[[#This Row],[T (K)]]^J$10)</f>
        <v>1.8390043607698416</v>
      </c>
      <c r="J99" s="27">
        <v>967.15</v>
      </c>
    </row>
    <row r="100" spans="2:10" x14ac:dyDescent="0.3">
      <c r="B100" s="31">
        <v>0.9</v>
      </c>
      <c r="C100" s="28">
        <f>1-Table243561722[[#This Row],[x1]]</f>
        <v>9.9999999999999978E-2</v>
      </c>
      <c r="D100" s="27" t="s">
        <v>9</v>
      </c>
      <c r="E100" s="27" t="s">
        <v>9</v>
      </c>
      <c r="F100" s="27">
        <v>253.15</v>
      </c>
      <c r="G100" s="27" t="s">
        <v>9</v>
      </c>
      <c r="H100" s="32">
        <f>EXP(I$4+I$5/(Table243561722[[#This Row],[T (K)]]+I$6)+I$7*Table243561722[[#This Row],[T (K)]]+I$8*LN(Table243561722[[#This Row],[T (K)]])+I$9*Table243561722[[#This Row],[T (K)]]^I$10)</f>
        <v>2.8926364764843351</v>
      </c>
      <c r="I100" s="28">
        <f>EXP(J$4+J$5/(Table243561722[[#This Row],[T (K)]]+J$6)+J$7*Table243561722[[#This Row],[T (K)]]+J$8*LN(Table243561722[[#This Row],[T (K)]])+J$9*Table243561722[[#This Row],[T (K)]]^J$10)</f>
        <v>1.8390043607698416</v>
      </c>
      <c r="J100" s="27">
        <v>586.15</v>
      </c>
    </row>
    <row r="101" spans="2:10" x14ac:dyDescent="0.3">
      <c r="B101" s="27">
        <v>0.1</v>
      </c>
      <c r="C101" s="28">
        <f>1-Table243561722[[#This Row],[x1]]</f>
        <v>0.9</v>
      </c>
      <c r="D101" s="27" t="s">
        <v>9</v>
      </c>
      <c r="E101" s="27" t="s">
        <v>9</v>
      </c>
      <c r="F101" s="27">
        <v>273.14999999999998</v>
      </c>
      <c r="G101" s="27" t="s">
        <v>9</v>
      </c>
      <c r="H101" s="32">
        <f>EXP(I$4+I$5/(Table243561722[[#This Row],[T (K)]]+I$6)+I$7*Table243561722[[#This Row],[T (K)]]+I$8*LN(Table243561722[[#This Row],[T (K)]])+I$9*Table243561722[[#This Row],[T (K)]]^I$10)</f>
        <v>9.2155033660686545</v>
      </c>
      <c r="I101" s="28">
        <f>EXP(J$4+J$5/(Table243561722[[#This Row],[T (K)]]+J$6)+J$7*Table243561722[[#This Row],[T (K)]]+J$8*LN(Table243561722[[#This Row],[T (K)]])+J$9*Table243561722[[#This Row],[T (K)]]^J$10)</f>
        <v>6.031792120345381</v>
      </c>
      <c r="J101" s="27">
        <v>686.64</v>
      </c>
    </row>
    <row r="102" spans="2:10" x14ac:dyDescent="0.3">
      <c r="B102" s="31">
        <v>0.2</v>
      </c>
      <c r="C102" s="28">
        <f>1-Table243561722[[#This Row],[x1]]</f>
        <v>0.8</v>
      </c>
      <c r="D102" s="27" t="s">
        <v>9</v>
      </c>
      <c r="E102" s="27" t="s">
        <v>9</v>
      </c>
      <c r="F102" s="27">
        <v>273.14999999999998</v>
      </c>
      <c r="G102" s="27" t="s">
        <v>9</v>
      </c>
      <c r="H102" s="32">
        <f>EXP(I$4+I$5/(Table243561722[[#This Row],[T (K)]]+I$6)+I$7*Table243561722[[#This Row],[T (K)]]+I$8*LN(Table243561722[[#This Row],[T (K)]])+I$9*Table243561722[[#This Row],[T (K)]]^I$10)</f>
        <v>9.2155033660686545</v>
      </c>
      <c r="I102" s="28">
        <f>EXP(J$4+J$5/(Table243561722[[#This Row],[T (K)]]+J$6)+J$7*Table243561722[[#This Row],[T (K)]]+J$8*LN(Table243561722[[#This Row],[T (K)]])+J$9*Table243561722[[#This Row],[T (K)]]^J$10)</f>
        <v>6.031792120345381</v>
      </c>
      <c r="J102" s="27">
        <v>1084.3800000000001</v>
      </c>
    </row>
    <row r="103" spans="2:10" x14ac:dyDescent="0.3">
      <c r="B103" s="31">
        <v>0.3</v>
      </c>
      <c r="C103" s="28">
        <f>1-Table243561722[[#This Row],[x1]]</f>
        <v>0.7</v>
      </c>
      <c r="D103" s="27" t="s">
        <v>9</v>
      </c>
      <c r="E103" s="27" t="s">
        <v>9</v>
      </c>
      <c r="F103" s="27">
        <v>273.14999999999998</v>
      </c>
      <c r="G103" s="27" t="s">
        <v>9</v>
      </c>
      <c r="H103" s="32">
        <f>EXP(I$4+I$5/(Table243561722[[#This Row],[T (K)]]+I$6)+I$7*Table243561722[[#This Row],[T (K)]]+I$8*LN(Table243561722[[#This Row],[T (K)]])+I$9*Table243561722[[#This Row],[T (K)]]^I$10)</f>
        <v>9.2155033660686545</v>
      </c>
      <c r="I103" s="28">
        <f>EXP(J$4+J$5/(Table243561722[[#This Row],[T (K)]]+J$6)+J$7*Table243561722[[#This Row],[T (K)]]+J$8*LN(Table243561722[[#This Row],[T (K)]])+J$9*Table243561722[[#This Row],[T (K)]]^J$10)</f>
        <v>6.031792120345381</v>
      </c>
      <c r="J103" s="27">
        <v>1327.22</v>
      </c>
    </row>
    <row r="104" spans="2:10" x14ac:dyDescent="0.3">
      <c r="B104" s="27">
        <v>0.4</v>
      </c>
      <c r="C104" s="28">
        <f>1-Table243561722[[#This Row],[x1]]</f>
        <v>0.6</v>
      </c>
      <c r="D104" s="27" t="s">
        <v>9</v>
      </c>
      <c r="E104" s="27" t="s">
        <v>9</v>
      </c>
      <c r="F104" s="27">
        <v>273.14999999999998</v>
      </c>
      <c r="G104" s="27" t="s">
        <v>9</v>
      </c>
      <c r="H104" s="32">
        <f>EXP(I$4+I$5/(Table243561722[[#This Row],[T (K)]]+I$6)+I$7*Table243561722[[#This Row],[T (K)]]+I$8*LN(Table243561722[[#This Row],[T (K)]])+I$9*Table243561722[[#This Row],[T (K)]]^I$10)</f>
        <v>9.2155033660686545</v>
      </c>
      <c r="I104" s="28">
        <f>EXP(J$4+J$5/(Table243561722[[#This Row],[T (K)]]+J$6)+J$7*Table243561722[[#This Row],[T (K)]]+J$8*LN(Table243561722[[#This Row],[T (K)]])+J$9*Table243561722[[#This Row],[T (K)]]^J$10)</f>
        <v>6.031792120345381</v>
      </c>
      <c r="J104" s="27">
        <v>1444.45</v>
      </c>
    </row>
    <row r="105" spans="2:10" x14ac:dyDescent="0.3">
      <c r="B105" s="31">
        <v>0.5</v>
      </c>
      <c r="C105" s="28">
        <f>1-Table243561722[[#This Row],[x1]]</f>
        <v>0.5</v>
      </c>
      <c r="D105" s="27" t="s">
        <v>9</v>
      </c>
      <c r="E105" s="27" t="s">
        <v>9</v>
      </c>
      <c r="F105" s="27">
        <v>273.14999999999998</v>
      </c>
      <c r="G105" s="27" t="s">
        <v>9</v>
      </c>
      <c r="H105" s="32">
        <f>EXP(I$4+I$5/(Table243561722[[#This Row],[T (K)]]+I$6)+I$7*Table243561722[[#This Row],[T (K)]]+I$8*LN(Table243561722[[#This Row],[T (K)]])+I$9*Table243561722[[#This Row],[T (K)]]^I$10)</f>
        <v>9.2155033660686545</v>
      </c>
      <c r="I105" s="28">
        <f>EXP(J$4+J$5/(Table243561722[[#This Row],[T (K)]]+J$6)+J$7*Table243561722[[#This Row],[T (K)]]+J$8*LN(Table243561722[[#This Row],[T (K)]])+J$9*Table243561722[[#This Row],[T (K)]]^J$10)</f>
        <v>6.031792120345381</v>
      </c>
      <c r="J105" s="27">
        <v>1465.38</v>
      </c>
    </row>
    <row r="106" spans="2:10" x14ac:dyDescent="0.3">
      <c r="B106" s="31">
        <v>0.6</v>
      </c>
      <c r="C106" s="28">
        <f>1-Table243561722[[#This Row],[x1]]</f>
        <v>0.4</v>
      </c>
      <c r="D106" s="27" t="s">
        <v>9</v>
      </c>
      <c r="E106" s="27" t="s">
        <v>9</v>
      </c>
      <c r="F106" s="27">
        <v>273.14999999999998</v>
      </c>
      <c r="G106" s="27" t="s">
        <v>9</v>
      </c>
      <c r="H106" s="32">
        <f>EXP(I$4+I$5/(Table243561722[[#This Row],[T (K)]]+I$6)+I$7*Table243561722[[#This Row],[T (K)]]+I$8*LN(Table243561722[[#This Row],[T (K)]])+I$9*Table243561722[[#This Row],[T (K)]]^I$10)</f>
        <v>9.2155033660686545</v>
      </c>
      <c r="I106" s="28">
        <f>EXP(J$4+J$5/(Table243561722[[#This Row],[T (K)]]+J$6)+J$7*Table243561722[[#This Row],[T (K)]]+J$8*LN(Table243561722[[#This Row],[T (K)]])+J$9*Table243561722[[#This Row],[T (K)]]^J$10)</f>
        <v>6.031792120345381</v>
      </c>
      <c r="J106" s="27">
        <v>1410.95</v>
      </c>
    </row>
    <row r="107" spans="2:10" x14ac:dyDescent="0.3">
      <c r="B107" s="27">
        <v>0.7</v>
      </c>
      <c r="C107" s="28">
        <f>1-Table243561722[[#This Row],[x1]]</f>
        <v>0.30000000000000004</v>
      </c>
      <c r="D107" s="27" t="s">
        <v>9</v>
      </c>
      <c r="E107" s="27" t="s">
        <v>9</v>
      </c>
      <c r="F107" s="27">
        <v>273.14999999999998</v>
      </c>
      <c r="G107" s="27" t="s">
        <v>9</v>
      </c>
      <c r="H107" s="32">
        <f>EXP(I$4+I$5/(Table243561722[[#This Row],[T (K)]]+I$6)+I$7*Table243561722[[#This Row],[T (K)]]+I$8*LN(Table243561722[[#This Row],[T (K)]])+I$9*Table243561722[[#This Row],[T (K)]]^I$10)</f>
        <v>9.2155033660686545</v>
      </c>
      <c r="I107" s="28">
        <f>EXP(J$4+J$5/(Table243561722[[#This Row],[T (K)]]+J$6)+J$7*Table243561722[[#This Row],[T (K)]]+J$8*LN(Table243561722[[#This Row],[T (K)]])+J$9*Table243561722[[#This Row],[T (K)]]^J$10)</f>
        <v>6.031792120345381</v>
      </c>
      <c r="J107" s="27">
        <v>1264.4100000000001</v>
      </c>
    </row>
    <row r="108" spans="2:10" x14ac:dyDescent="0.3">
      <c r="B108" s="31">
        <v>0.8</v>
      </c>
      <c r="C108" s="28">
        <f>1-Table243561722[[#This Row],[x1]]</f>
        <v>0.19999999999999996</v>
      </c>
      <c r="D108" s="27" t="s">
        <v>9</v>
      </c>
      <c r="E108" s="27" t="s">
        <v>9</v>
      </c>
      <c r="F108" s="27">
        <v>273.14999999999998</v>
      </c>
      <c r="G108" s="27" t="s">
        <v>9</v>
      </c>
      <c r="H108" s="32">
        <f>EXP(I$4+I$5/(Table243561722[[#This Row],[T (K)]]+I$6)+I$7*Table243561722[[#This Row],[T (K)]]+I$8*LN(Table243561722[[#This Row],[T (K)]])+I$9*Table243561722[[#This Row],[T (K)]]^I$10)</f>
        <v>9.2155033660686545</v>
      </c>
      <c r="I108" s="28">
        <f>EXP(J$4+J$5/(Table243561722[[#This Row],[T (K)]]+J$6)+J$7*Table243561722[[#This Row],[T (K)]]+J$8*LN(Table243561722[[#This Row],[T (K)]])+J$9*Table243561722[[#This Row],[T (K)]]^J$10)</f>
        <v>6.031792120345381</v>
      </c>
      <c r="J108" s="27">
        <v>1004.83</v>
      </c>
    </row>
    <row r="109" spans="2:10" x14ac:dyDescent="0.3">
      <c r="B109" s="31">
        <v>0.9</v>
      </c>
      <c r="C109" s="28">
        <f>1-Table243561722[[#This Row],[x1]]</f>
        <v>9.9999999999999978E-2</v>
      </c>
      <c r="D109" s="27" t="s">
        <v>9</v>
      </c>
      <c r="E109" s="27" t="s">
        <v>9</v>
      </c>
      <c r="F109" s="27">
        <v>273.14999999999998</v>
      </c>
      <c r="G109" s="27" t="s">
        <v>9</v>
      </c>
      <c r="H109" s="32">
        <f>EXP(I$4+I$5/(Table243561722[[#This Row],[T (K)]]+I$6)+I$7*Table243561722[[#This Row],[T (K)]]+I$8*LN(Table243561722[[#This Row],[T (K)]])+I$9*Table243561722[[#This Row],[T (K)]]^I$10)</f>
        <v>9.2155033660686545</v>
      </c>
      <c r="I109" s="28">
        <f>EXP(J$4+J$5/(Table243561722[[#This Row],[T (K)]]+J$6)+J$7*Table243561722[[#This Row],[T (K)]]+J$8*LN(Table243561722[[#This Row],[T (K)]])+J$9*Table243561722[[#This Row],[T (K)]]^J$10)</f>
        <v>6.031792120345381</v>
      </c>
      <c r="J109" s="27">
        <v>590.34</v>
      </c>
    </row>
    <row r="110" spans="2:10" x14ac:dyDescent="0.3">
      <c r="B110" s="27">
        <v>0.1</v>
      </c>
      <c r="C110" s="28">
        <f>1-Table243561722[[#This Row],[x1]]</f>
        <v>0.9</v>
      </c>
      <c r="D110" s="27" t="s">
        <v>9</v>
      </c>
      <c r="E110" s="27" t="s">
        <v>9</v>
      </c>
      <c r="F110" s="27">
        <v>293.14999999999998</v>
      </c>
      <c r="G110" s="27" t="s">
        <v>9</v>
      </c>
      <c r="H110" s="32">
        <f>EXP(I$4+I$5/(Table243561722[[#This Row],[T (K)]]+I$6)+I$7*Table243561722[[#This Row],[T (K)]]+I$8*LN(Table243561722[[#This Row],[T (K)]])+I$9*Table243561722[[#This Row],[T (K)]]^I$10)</f>
        <v>24.490857993714272</v>
      </c>
      <c r="I110" s="28">
        <f>EXP(J$4+J$5/(Table243561722[[#This Row],[T (K)]]+J$6)+J$7*Table243561722[[#This Row],[T (K)]]+J$8*LN(Table243561722[[#This Row],[T (K)]])+J$9*Table243561722[[#This Row],[T (K)]]^J$10)</f>
        <v>16.231702113416578</v>
      </c>
      <c r="J110" s="27">
        <v>711.76</v>
      </c>
    </row>
    <row r="111" spans="2:10" x14ac:dyDescent="0.3">
      <c r="B111" s="31">
        <v>0.2</v>
      </c>
      <c r="C111" s="28">
        <f>1-Table243561722[[#This Row],[x1]]</f>
        <v>0.8</v>
      </c>
      <c r="D111" s="27" t="s">
        <v>9</v>
      </c>
      <c r="E111" s="27" t="s">
        <v>9</v>
      </c>
      <c r="F111" s="27">
        <v>293.14999999999998</v>
      </c>
      <c r="G111" s="27" t="s">
        <v>9</v>
      </c>
      <c r="H111" s="32">
        <f>EXP(I$4+I$5/(Table243561722[[#This Row],[T (K)]]+I$6)+I$7*Table243561722[[#This Row],[T (K)]]+I$8*LN(Table243561722[[#This Row],[T (K)]])+I$9*Table243561722[[#This Row],[T (K)]]^I$10)</f>
        <v>24.490857993714272</v>
      </c>
      <c r="I111" s="28">
        <f>EXP(J$4+J$5/(Table243561722[[#This Row],[T (K)]]+J$6)+J$7*Table243561722[[#This Row],[T (K)]]+J$8*LN(Table243561722[[#This Row],[T (K)]])+J$9*Table243561722[[#This Row],[T (K)]]^J$10)</f>
        <v>16.231702113416578</v>
      </c>
      <c r="J111" s="27">
        <v>1138.81</v>
      </c>
    </row>
    <row r="112" spans="2:10" x14ac:dyDescent="0.3">
      <c r="B112" s="31">
        <v>0.3</v>
      </c>
      <c r="C112" s="28">
        <f>1-Table243561722[[#This Row],[x1]]</f>
        <v>0.7</v>
      </c>
      <c r="D112" s="27" t="s">
        <v>9</v>
      </c>
      <c r="E112" s="27" t="s">
        <v>9</v>
      </c>
      <c r="F112" s="27">
        <v>293.14999999999998</v>
      </c>
      <c r="G112" s="27" t="s">
        <v>9</v>
      </c>
      <c r="H112" s="32">
        <f>EXP(I$4+I$5/(Table243561722[[#This Row],[T (K)]]+I$6)+I$7*Table243561722[[#This Row],[T (K)]]+I$8*LN(Table243561722[[#This Row],[T (K)]])+I$9*Table243561722[[#This Row],[T (K)]]^I$10)</f>
        <v>24.490857993714272</v>
      </c>
      <c r="I112" s="28">
        <f>EXP(J$4+J$5/(Table243561722[[#This Row],[T (K)]]+J$6)+J$7*Table243561722[[#This Row],[T (K)]]+J$8*LN(Table243561722[[#This Row],[T (K)]])+J$9*Table243561722[[#This Row],[T (K)]]^J$10)</f>
        <v>16.231702113416578</v>
      </c>
      <c r="J112" s="27">
        <v>1398.39</v>
      </c>
    </row>
    <row r="113" spans="2:10" x14ac:dyDescent="0.3">
      <c r="B113" s="27">
        <v>0.4</v>
      </c>
      <c r="C113" s="28">
        <f>1-Table243561722[[#This Row],[x1]]</f>
        <v>0.6</v>
      </c>
      <c r="D113" s="27" t="s">
        <v>9</v>
      </c>
      <c r="E113" s="27" t="s">
        <v>9</v>
      </c>
      <c r="F113" s="27">
        <v>293.14999999999998</v>
      </c>
      <c r="G113" s="27" t="s">
        <v>9</v>
      </c>
      <c r="H113" s="32">
        <f>EXP(I$4+I$5/(Table243561722[[#This Row],[T (K)]]+I$6)+I$7*Table243561722[[#This Row],[T (K)]]+I$8*LN(Table243561722[[#This Row],[T (K)]])+I$9*Table243561722[[#This Row],[T (K)]]^I$10)</f>
        <v>24.490857993714272</v>
      </c>
      <c r="I113" s="28">
        <f>EXP(J$4+J$5/(Table243561722[[#This Row],[T (K)]]+J$6)+J$7*Table243561722[[#This Row],[T (K)]]+J$8*LN(Table243561722[[#This Row],[T (K)]])+J$9*Table243561722[[#This Row],[T (K)]]^J$10)</f>
        <v>16.231702113416578</v>
      </c>
      <c r="J113" s="27">
        <v>1540.74</v>
      </c>
    </row>
    <row r="114" spans="2:10" x14ac:dyDescent="0.3">
      <c r="B114" s="31">
        <v>0.5</v>
      </c>
      <c r="C114" s="28">
        <f>1-Table243561722[[#This Row],[x1]]</f>
        <v>0.5</v>
      </c>
      <c r="D114" s="27" t="s">
        <v>9</v>
      </c>
      <c r="E114" s="27" t="s">
        <v>9</v>
      </c>
      <c r="F114" s="27">
        <v>293.14999999999998</v>
      </c>
      <c r="G114" s="27" t="s">
        <v>9</v>
      </c>
      <c r="H114" s="32">
        <f>EXP(I$4+I$5/(Table243561722[[#This Row],[T (K)]]+I$6)+I$7*Table243561722[[#This Row],[T (K)]]+I$8*LN(Table243561722[[#This Row],[T (K)]])+I$9*Table243561722[[#This Row],[T (K)]]^I$10)</f>
        <v>24.490857993714272</v>
      </c>
      <c r="I114" s="28">
        <f>EXP(J$4+J$5/(Table243561722[[#This Row],[T (K)]]+J$6)+J$7*Table243561722[[#This Row],[T (K)]]+J$8*LN(Table243561722[[#This Row],[T (K)]])+J$9*Table243561722[[#This Row],[T (K)]]^J$10)</f>
        <v>16.231702113416578</v>
      </c>
      <c r="J114" s="27">
        <v>1557.49</v>
      </c>
    </row>
    <row r="115" spans="2:10" x14ac:dyDescent="0.3">
      <c r="B115" s="31">
        <v>0.6</v>
      </c>
      <c r="C115" s="28">
        <f>1-Table243561722[[#This Row],[x1]]</f>
        <v>0.4</v>
      </c>
      <c r="D115" s="27" t="s">
        <v>9</v>
      </c>
      <c r="E115" s="27" t="s">
        <v>9</v>
      </c>
      <c r="F115" s="27">
        <v>293.14999999999998</v>
      </c>
      <c r="G115" s="27" t="s">
        <v>9</v>
      </c>
      <c r="H115" s="32">
        <f>EXP(I$4+I$5/(Table243561722[[#This Row],[T (K)]]+I$6)+I$7*Table243561722[[#This Row],[T (K)]]+I$8*LN(Table243561722[[#This Row],[T (K)]])+I$9*Table243561722[[#This Row],[T (K)]]^I$10)</f>
        <v>24.490857993714272</v>
      </c>
      <c r="I115" s="28">
        <f>EXP(J$4+J$5/(Table243561722[[#This Row],[T (K)]]+J$6)+J$7*Table243561722[[#This Row],[T (K)]]+J$8*LN(Table243561722[[#This Row],[T (K)]])+J$9*Table243561722[[#This Row],[T (K)]]^J$10)</f>
        <v>16.231702113416578</v>
      </c>
      <c r="J115" s="27">
        <v>1486.31</v>
      </c>
    </row>
    <row r="116" spans="2:10" x14ac:dyDescent="0.3">
      <c r="B116" s="27">
        <v>0.7</v>
      </c>
      <c r="C116" s="28">
        <f>1-Table243561722[[#This Row],[x1]]</f>
        <v>0.30000000000000004</v>
      </c>
      <c r="D116" s="27" t="s">
        <v>9</v>
      </c>
      <c r="E116" s="27" t="s">
        <v>9</v>
      </c>
      <c r="F116" s="27">
        <v>293.14999999999998</v>
      </c>
      <c r="G116" s="27" t="s">
        <v>9</v>
      </c>
      <c r="H116" s="32">
        <f>EXP(I$4+I$5/(Table243561722[[#This Row],[T (K)]]+I$6)+I$7*Table243561722[[#This Row],[T (K)]]+I$8*LN(Table243561722[[#This Row],[T (K)]])+I$9*Table243561722[[#This Row],[T (K)]]^I$10)</f>
        <v>24.490857993714272</v>
      </c>
      <c r="I116" s="28">
        <f>EXP(J$4+J$5/(Table243561722[[#This Row],[T (K)]]+J$6)+J$7*Table243561722[[#This Row],[T (K)]]+J$8*LN(Table243561722[[#This Row],[T (K)]])+J$9*Table243561722[[#This Row],[T (K)]]^J$10)</f>
        <v>16.231702113416578</v>
      </c>
      <c r="J116" s="27">
        <v>1335.59</v>
      </c>
    </row>
    <row r="117" spans="2:10" x14ac:dyDescent="0.3">
      <c r="B117" s="31">
        <v>0.8</v>
      </c>
      <c r="C117" s="28">
        <f>1-Table243561722[[#This Row],[x1]]</f>
        <v>0.19999999999999996</v>
      </c>
      <c r="D117" s="27" t="s">
        <v>9</v>
      </c>
      <c r="E117" s="27" t="s">
        <v>9</v>
      </c>
      <c r="F117" s="27">
        <v>293.14999999999998</v>
      </c>
      <c r="G117" s="27" t="s">
        <v>9</v>
      </c>
      <c r="H117" s="32">
        <f>EXP(I$4+I$5/(Table243561722[[#This Row],[T (K)]]+I$6)+I$7*Table243561722[[#This Row],[T (K)]]+I$8*LN(Table243561722[[#This Row],[T (K)]])+I$9*Table243561722[[#This Row],[T (K)]]^I$10)</f>
        <v>24.490857993714272</v>
      </c>
      <c r="I117" s="28">
        <f>EXP(J$4+J$5/(Table243561722[[#This Row],[T (K)]]+J$6)+J$7*Table243561722[[#This Row],[T (K)]]+J$8*LN(Table243561722[[#This Row],[T (K)]])+J$9*Table243561722[[#This Row],[T (K)]]^J$10)</f>
        <v>16.231702113416578</v>
      </c>
      <c r="J117" s="27">
        <v>1046.7</v>
      </c>
    </row>
    <row r="118" spans="2:10" x14ac:dyDescent="0.3">
      <c r="B118" s="31">
        <v>0.9</v>
      </c>
      <c r="C118" s="28">
        <f>1-Table243561722[[#This Row],[x1]]</f>
        <v>9.9999999999999978E-2</v>
      </c>
      <c r="D118" s="27" t="s">
        <v>9</v>
      </c>
      <c r="E118" s="27" t="s">
        <v>9</v>
      </c>
      <c r="F118" s="27">
        <v>293.14999999999998</v>
      </c>
      <c r="G118" s="27" t="s">
        <v>9</v>
      </c>
      <c r="H118" s="32">
        <f>EXP(I$4+I$5/(Table243561722[[#This Row],[T (K)]]+I$6)+I$7*Table243561722[[#This Row],[T (K)]]+I$8*LN(Table243561722[[#This Row],[T (K)]])+I$9*Table243561722[[#This Row],[T (K)]]^I$10)</f>
        <v>24.490857993714272</v>
      </c>
      <c r="I118" s="28">
        <f>EXP(J$4+J$5/(Table243561722[[#This Row],[T (K)]]+J$6)+J$7*Table243561722[[#This Row],[T (K)]]+J$8*LN(Table243561722[[#This Row],[T (K)]])+J$9*Table243561722[[#This Row],[T (K)]]^J$10)</f>
        <v>16.231702113416578</v>
      </c>
      <c r="J118" s="27">
        <v>615.46</v>
      </c>
    </row>
    <row r="119" spans="2:10" x14ac:dyDescent="0.3">
      <c r="B119" s="42">
        <v>9.9879999999999997E-2</v>
      </c>
      <c r="C119" s="39">
        <f>1-Table243561722[[#This Row],[x1]]</f>
        <v>0.90012000000000003</v>
      </c>
      <c r="D119" s="37" t="s">
        <v>9</v>
      </c>
      <c r="E119" s="37" t="s">
        <v>9</v>
      </c>
      <c r="F119" s="37">
        <v>303.14999999999998</v>
      </c>
      <c r="G119" s="37" t="s">
        <v>9</v>
      </c>
      <c r="H119" s="41">
        <f>EXP(I$4+I$5/(Table243561722[[#This Row],[T (K)]]+I$6)+I$7*Table243561722[[#This Row],[T (K)]]+I$8*LN(Table243561722[[#This Row],[T (K)]])+I$9*Table243561722[[#This Row],[T (K)]]^I$10)</f>
        <v>37.752455851486879</v>
      </c>
      <c r="I119" s="39">
        <f>EXP(J$4+J$5/(Table243561722[[#This Row],[T (K)]]+J$6)+J$7*Table243561722[[#This Row],[T (K)]]+J$8*LN(Table243561722[[#This Row],[T (K)]])+J$9*Table243561722[[#This Row],[T (K)]]^J$10)</f>
        <v>25.075769864363117</v>
      </c>
      <c r="J119" s="37">
        <v>774.14</v>
      </c>
    </row>
    <row r="120" spans="2:10" x14ac:dyDescent="0.3">
      <c r="B120" s="42">
        <v>0.18149999999999999</v>
      </c>
      <c r="C120" s="39">
        <f>1-Table243561722[[#This Row],[x1]]</f>
        <v>0.81850000000000001</v>
      </c>
      <c r="D120" s="37" t="s">
        <v>9</v>
      </c>
      <c r="E120" s="37" t="s">
        <v>9</v>
      </c>
      <c r="F120" s="37">
        <v>303.14999999999998</v>
      </c>
      <c r="G120" s="37" t="s">
        <v>9</v>
      </c>
      <c r="H120" s="41">
        <f>EXP(I$4+I$5/(Table243561722[[#This Row],[T (K)]]+I$6)+I$7*Table243561722[[#This Row],[T (K)]]+I$8*LN(Table243561722[[#This Row],[T (K)]])+I$9*Table243561722[[#This Row],[T (K)]]^I$10)</f>
        <v>37.752455851486879</v>
      </c>
      <c r="I120" s="39">
        <f>EXP(J$4+J$5/(Table243561722[[#This Row],[T (K)]]+J$6)+J$7*Table243561722[[#This Row],[T (K)]]+J$8*LN(Table243561722[[#This Row],[T (K)]])+J$9*Table243561722[[#This Row],[T (K)]]^J$10)</f>
        <v>25.075769864363117</v>
      </c>
      <c r="J120" s="37">
        <v>1217.52</v>
      </c>
    </row>
    <row r="121" spans="2:10" x14ac:dyDescent="0.3">
      <c r="B121" s="42">
        <v>0.30730000000000002</v>
      </c>
      <c r="C121" s="39">
        <f>1-Table243561722[[#This Row],[x1]]</f>
        <v>0.69269999999999998</v>
      </c>
      <c r="D121" s="37" t="s">
        <v>9</v>
      </c>
      <c r="E121" s="37" t="s">
        <v>9</v>
      </c>
      <c r="F121" s="37">
        <v>303.14999999999998</v>
      </c>
      <c r="G121" s="37" t="s">
        <v>9</v>
      </c>
      <c r="H121" s="41">
        <f>EXP(I$4+I$5/(Table243561722[[#This Row],[T (K)]]+I$6)+I$7*Table243561722[[#This Row],[T (K)]]+I$8*LN(Table243561722[[#This Row],[T (K)]])+I$9*Table243561722[[#This Row],[T (K)]]^I$10)</f>
        <v>37.752455851486879</v>
      </c>
      <c r="I121" s="39">
        <f>EXP(J$4+J$5/(Table243561722[[#This Row],[T (K)]]+J$6)+J$7*Table243561722[[#This Row],[T (K)]]+J$8*LN(Table243561722[[#This Row],[T (K)]])+J$9*Table243561722[[#This Row],[T (K)]]^J$10)</f>
        <v>25.075769864363117</v>
      </c>
      <c r="J121" s="37">
        <v>1469.57</v>
      </c>
    </row>
    <row r="122" spans="2:10" x14ac:dyDescent="0.3">
      <c r="B122" s="42">
        <v>0.39960000000000001</v>
      </c>
      <c r="C122" s="39">
        <f>1-Table243561722[[#This Row],[x1]]</f>
        <v>0.60040000000000004</v>
      </c>
      <c r="D122" s="37" t="s">
        <v>9</v>
      </c>
      <c r="E122" s="37" t="s">
        <v>9</v>
      </c>
      <c r="F122" s="37">
        <v>303.14999999999998</v>
      </c>
      <c r="G122" s="37" t="s">
        <v>9</v>
      </c>
      <c r="H122" s="41">
        <f>EXP(I$4+I$5/(Table243561722[[#This Row],[T (K)]]+I$6)+I$7*Table243561722[[#This Row],[T (K)]]+I$8*LN(Table243561722[[#This Row],[T (K)]])+I$9*Table243561722[[#This Row],[T (K)]]^I$10)</f>
        <v>37.752455851486879</v>
      </c>
      <c r="I122" s="39">
        <f>EXP(J$4+J$5/(Table243561722[[#This Row],[T (K)]]+J$6)+J$7*Table243561722[[#This Row],[T (K)]]+J$8*LN(Table243561722[[#This Row],[T (K)]])+J$9*Table243561722[[#This Row],[T (K)]]^J$10)</f>
        <v>25.075769864363117</v>
      </c>
      <c r="J122" s="37">
        <v>1524.83</v>
      </c>
    </row>
    <row r="123" spans="2:10" x14ac:dyDescent="0.3">
      <c r="B123" s="42">
        <v>0.50480000000000003</v>
      </c>
      <c r="C123" s="39">
        <f>1-Table243561722[[#This Row],[x1]]</f>
        <v>0.49519999999999997</v>
      </c>
      <c r="D123" s="37" t="s">
        <v>9</v>
      </c>
      <c r="E123" s="37" t="s">
        <v>9</v>
      </c>
      <c r="F123" s="37">
        <v>303.14999999999998</v>
      </c>
      <c r="G123" s="37" t="s">
        <v>9</v>
      </c>
      <c r="H123" s="41">
        <f>EXP(I$4+I$5/(Table243561722[[#This Row],[T (K)]]+I$6)+I$7*Table243561722[[#This Row],[T (K)]]+I$8*LN(Table243561722[[#This Row],[T (K)]])+I$9*Table243561722[[#This Row],[T (K)]]^I$10)</f>
        <v>37.752455851486879</v>
      </c>
      <c r="I123" s="39">
        <f>EXP(J$4+J$5/(Table243561722[[#This Row],[T (K)]]+J$6)+J$7*Table243561722[[#This Row],[T (K)]]+J$8*LN(Table243561722[[#This Row],[T (K)]])+J$9*Table243561722[[#This Row],[T (K)]]^J$10)</f>
        <v>25.075769864363117</v>
      </c>
      <c r="J123" s="37">
        <v>1598.1</v>
      </c>
    </row>
    <row r="124" spans="2:10" x14ac:dyDescent="0.3">
      <c r="B124" s="42">
        <v>0.69850000000000001</v>
      </c>
      <c r="C124" s="39">
        <f>1-Table243561722[[#This Row],[x1]]</f>
        <v>0.30149999999999999</v>
      </c>
      <c r="D124" s="37" t="s">
        <v>9</v>
      </c>
      <c r="E124" s="37" t="s">
        <v>9</v>
      </c>
      <c r="F124" s="37">
        <v>303.14999999999998</v>
      </c>
      <c r="G124" s="37" t="s">
        <v>9</v>
      </c>
      <c r="H124" s="41">
        <f>EXP(I$4+I$5/(Table243561722[[#This Row],[T (K)]]+I$6)+I$7*Table243561722[[#This Row],[T (K)]]+I$8*LN(Table243561722[[#This Row],[T (K)]])+I$9*Table243561722[[#This Row],[T (K)]]^I$10)</f>
        <v>37.752455851486879</v>
      </c>
      <c r="I124" s="39">
        <f>EXP(J$4+J$5/(Table243561722[[#This Row],[T (K)]]+J$6)+J$7*Table243561722[[#This Row],[T (K)]]+J$8*LN(Table243561722[[#This Row],[T (K)]])+J$9*Table243561722[[#This Row],[T (K)]]^J$10)</f>
        <v>25.075769864363117</v>
      </c>
      <c r="J124" s="37">
        <v>1357.78</v>
      </c>
    </row>
    <row r="125" spans="2:10" x14ac:dyDescent="0.3">
      <c r="B125" s="42">
        <v>0.90380000000000005</v>
      </c>
      <c r="C125" s="39">
        <f>1-Table243561722[[#This Row],[x1]]</f>
        <v>9.6199999999999952E-2</v>
      </c>
      <c r="D125" s="37" t="s">
        <v>9</v>
      </c>
      <c r="E125" s="37" t="s">
        <v>9</v>
      </c>
      <c r="F125" s="37">
        <v>303.14999999999998</v>
      </c>
      <c r="G125" s="37" t="s">
        <v>9</v>
      </c>
      <c r="H125" s="41">
        <f>EXP(I$4+I$5/(Table243561722[[#This Row],[T (K)]]+I$6)+I$7*Table243561722[[#This Row],[T (K)]]+I$8*LN(Table243561722[[#This Row],[T (K)]])+I$9*Table243561722[[#This Row],[T (K)]]^I$10)</f>
        <v>37.752455851486879</v>
      </c>
      <c r="I125" s="39">
        <f>EXP(J$4+J$5/(Table243561722[[#This Row],[T (K)]]+J$6)+J$7*Table243561722[[#This Row],[T (K)]]+J$8*LN(Table243561722[[#This Row],[T (K)]])+J$9*Table243561722[[#This Row],[T (K)]]^J$10)</f>
        <v>25.075769864363117</v>
      </c>
      <c r="J125" s="37">
        <v>686.64</v>
      </c>
    </row>
    <row r="126" spans="2:10" x14ac:dyDescent="0.3">
      <c r="B126" s="42">
        <v>0.17710000000000001</v>
      </c>
      <c r="C126" s="39">
        <f>1-Table243561722[[#This Row],[x1]]</f>
        <v>0.82289999999999996</v>
      </c>
      <c r="D126" s="37" t="s">
        <v>9</v>
      </c>
      <c r="E126" s="37" t="s">
        <v>9</v>
      </c>
      <c r="F126" s="37">
        <v>313.14999999999998</v>
      </c>
      <c r="G126" s="37" t="s">
        <v>9</v>
      </c>
      <c r="H126" s="41">
        <f>EXP(I$4+I$5/(Table243561722[[#This Row],[T (K)]]+I$6)+I$7*Table243561722[[#This Row],[T (K)]]+I$8*LN(Table243561722[[#This Row],[T (K)]])+I$9*Table243561722[[#This Row],[T (K)]]^I$10)</f>
        <v>56.355573224666969</v>
      </c>
      <c r="I126" s="39">
        <f>EXP(J$4+J$5/(Table243561722[[#This Row],[T (K)]]+J$6)+J$7*Table243561722[[#This Row],[T (K)]]+J$8*LN(Table243561722[[#This Row],[T (K)]])+J$9*Table243561722[[#This Row],[T (K)]]^J$10)</f>
        <v>37.444823454139893</v>
      </c>
      <c r="J126" s="37">
        <v>1382.06</v>
      </c>
    </row>
    <row r="127" spans="2:10" x14ac:dyDescent="0.3">
      <c r="B127" s="42">
        <v>0.30109999999999998</v>
      </c>
      <c r="C127" s="39">
        <f>1-Table243561722[[#This Row],[x1]]</f>
        <v>0.69890000000000008</v>
      </c>
      <c r="D127" s="37" t="s">
        <v>9</v>
      </c>
      <c r="E127" s="37" t="s">
        <v>9</v>
      </c>
      <c r="F127" s="37">
        <v>313.14999999999998</v>
      </c>
      <c r="G127" s="37" t="s">
        <v>9</v>
      </c>
      <c r="H127" s="41">
        <f>EXP(I$4+I$5/(Table243561722[[#This Row],[T (K)]]+I$6)+I$7*Table243561722[[#This Row],[T (K)]]+I$8*LN(Table243561722[[#This Row],[T (K)]])+I$9*Table243561722[[#This Row],[T (K)]]^I$10)</f>
        <v>56.355573224666969</v>
      </c>
      <c r="I127" s="39">
        <f>EXP(J$4+J$5/(Table243561722[[#This Row],[T (K)]]+J$6)+J$7*Table243561722[[#This Row],[T (K)]]+J$8*LN(Table243561722[[#This Row],[T (K)]])+J$9*Table243561722[[#This Row],[T (K)]]^J$10)</f>
        <v>37.444823454139893</v>
      </c>
      <c r="J127" s="37">
        <v>1637.46</v>
      </c>
    </row>
    <row r="128" spans="2:10" x14ac:dyDescent="0.3">
      <c r="B128" s="42">
        <v>0.39250000000000002</v>
      </c>
      <c r="C128" s="39">
        <f>1-Table243561722[[#This Row],[x1]]</f>
        <v>0.60749999999999993</v>
      </c>
      <c r="D128" s="37" t="s">
        <v>9</v>
      </c>
      <c r="E128" s="37" t="s">
        <v>9</v>
      </c>
      <c r="F128" s="37">
        <v>313.14999999999998</v>
      </c>
      <c r="G128" s="37" t="s">
        <v>9</v>
      </c>
      <c r="H128" s="41">
        <f>EXP(I$4+I$5/(Table243561722[[#This Row],[T (K)]]+I$6)+I$7*Table243561722[[#This Row],[T (K)]]+I$8*LN(Table243561722[[#This Row],[T (K)]])+I$9*Table243561722[[#This Row],[T (K)]]^I$10)</f>
        <v>56.355573224666969</v>
      </c>
      <c r="I128" s="39">
        <f>EXP(J$4+J$5/(Table243561722[[#This Row],[T (K)]]+J$6)+J$7*Table243561722[[#This Row],[T (K)]]+J$8*LN(Table243561722[[#This Row],[T (K)]])+J$9*Table243561722[[#This Row],[T (K)]]^J$10)</f>
        <v>37.444823454139893</v>
      </c>
      <c r="J128" s="37">
        <v>1765.15</v>
      </c>
    </row>
    <row r="129" spans="2:10" x14ac:dyDescent="0.3">
      <c r="B129" s="42">
        <v>0.48799999999999999</v>
      </c>
      <c r="C129" s="39">
        <f>1-Table243561722[[#This Row],[x1]]</f>
        <v>0.51200000000000001</v>
      </c>
      <c r="D129" s="37" t="s">
        <v>9</v>
      </c>
      <c r="E129" s="37" t="s">
        <v>9</v>
      </c>
      <c r="F129" s="37">
        <v>313.14999999999998</v>
      </c>
      <c r="G129" s="37" t="s">
        <v>9</v>
      </c>
      <c r="H129" s="41">
        <f>EXP(I$4+I$5/(Table243561722[[#This Row],[T (K)]]+I$6)+I$7*Table243561722[[#This Row],[T (K)]]+I$8*LN(Table243561722[[#This Row],[T (K)]])+I$9*Table243561722[[#This Row],[T (K)]]^I$10)</f>
        <v>56.355573224666969</v>
      </c>
      <c r="I129" s="39">
        <f>EXP(J$4+J$5/(Table243561722[[#This Row],[T (K)]]+J$6)+J$7*Table243561722[[#This Row],[T (K)]]+J$8*LN(Table243561722[[#This Row],[T (K)]])+J$9*Table243561722[[#This Row],[T (K)]]^J$10)</f>
        <v>37.444823454139893</v>
      </c>
      <c r="J129" s="37">
        <v>1867.73</v>
      </c>
    </row>
    <row r="130" spans="2:10" x14ac:dyDescent="0.3">
      <c r="B130" s="42">
        <v>0.69189999999999996</v>
      </c>
      <c r="C130" s="39">
        <f>1-Table243561722[[#This Row],[x1]]</f>
        <v>0.30810000000000004</v>
      </c>
      <c r="D130" s="37" t="s">
        <v>9</v>
      </c>
      <c r="E130" s="37" t="s">
        <v>9</v>
      </c>
      <c r="F130" s="37">
        <v>313.14999999999998</v>
      </c>
      <c r="G130" s="37" t="s">
        <v>9</v>
      </c>
      <c r="H130" s="41">
        <f>EXP(I$4+I$5/(Table243561722[[#This Row],[T (K)]]+I$6)+I$7*Table243561722[[#This Row],[T (K)]]+I$8*LN(Table243561722[[#This Row],[T (K)]])+I$9*Table243561722[[#This Row],[T (K)]]^I$10)</f>
        <v>56.355573224666969</v>
      </c>
      <c r="I130" s="39">
        <f>EXP(J$4+J$5/(Table243561722[[#This Row],[T (K)]]+J$6)+J$7*Table243561722[[#This Row],[T (K)]]+J$8*LN(Table243561722[[#This Row],[T (K)]])+J$9*Table243561722[[#This Row],[T (K)]]^J$10)</f>
        <v>37.444823454139893</v>
      </c>
      <c r="J130" s="37">
        <v>1581.35</v>
      </c>
    </row>
    <row r="131" spans="2:10" x14ac:dyDescent="0.3">
      <c r="B131" s="42">
        <v>0.8105</v>
      </c>
      <c r="C131" s="39">
        <f>1-Table243561722[[#This Row],[x1]]</f>
        <v>0.1895</v>
      </c>
      <c r="D131" s="37" t="s">
        <v>9</v>
      </c>
      <c r="E131" s="37" t="s">
        <v>9</v>
      </c>
      <c r="F131" s="37">
        <v>313.14999999999998</v>
      </c>
      <c r="G131" s="37" t="s">
        <v>9</v>
      </c>
      <c r="H131" s="41">
        <f>EXP(I$4+I$5/(Table243561722[[#This Row],[T (K)]]+I$6)+I$7*Table243561722[[#This Row],[T (K)]]+I$8*LN(Table243561722[[#This Row],[T (K)]])+I$9*Table243561722[[#This Row],[T (K)]]^I$10)</f>
        <v>56.355573224666969</v>
      </c>
      <c r="I131" s="39">
        <f>EXP(J$4+J$5/(Table243561722[[#This Row],[T (K)]]+J$6)+J$7*Table243561722[[#This Row],[T (K)]]+J$8*LN(Table243561722[[#This Row],[T (K)]])+J$9*Table243561722[[#This Row],[T (K)]]^J$10)</f>
        <v>37.444823454139893</v>
      </c>
      <c r="J131" s="37">
        <v>1308.79</v>
      </c>
    </row>
  </sheetData>
  <mergeCells count="1">
    <mergeCell ref="H2:J2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Acetone-Hexane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 Carranza Abaid</cp:lastModifiedBy>
  <cp:lastPrinted>2021-09-27T11:44:45Z</cp:lastPrinted>
  <dcterms:created xsi:type="dcterms:W3CDTF">2021-09-14T15:19:20Z</dcterms:created>
  <dcterms:modified xsi:type="dcterms:W3CDTF">2022-05-24T11:54:06Z</dcterms:modified>
</cp:coreProperties>
</file>