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3"/>
  <workbookPr/>
  <mc:AlternateContent xmlns:mc="http://schemas.openxmlformats.org/markup-compatibility/2006">
    <mc:Choice Requires="x15">
      <x15ac:absPath xmlns:x15ac="http://schemas.microsoft.com/office/spreadsheetml/2010/11/ac" url="/Users/Andres/Dropbox/CORNELL/Fall 2016/AEM 6700 Economics of Consumer Demand/In Class assignments/7. Conjoin analysis - Smart tvs/"/>
    </mc:Choice>
  </mc:AlternateContent>
  <bookViews>
    <workbookView xWindow="33100" yWindow="2440" windowWidth="19200" windowHeight="11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C20" i="1"/>
  <c r="C19" i="1"/>
  <c r="C18" i="1"/>
  <c r="C17" i="1"/>
  <c r="M17" i="1"/>
  <c r="M19" i="1"/>
  <c r="O22" i="1"/>
  <c r="M16" i="1"/>
  <c r="J17" i="1"/>
  <c r="J16" i="1"/>
  <c r="M11" i="1"/>
  <c r="M10" i="1"/>
  <c r="M9" i="1"/>
  <c r="E43" i="1"/>
  <c r="F42" i="1"/>
  <c r="F37" i="1"/>
  <c r="G31" i="1"/>
  <c r="G28" i="1"/>
  <c r="G18" i="1"/>
  <c r="J19" i="1"/>
  <c r="J21" i="1"/>
  <c r="J18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<sst xmlns="http://schemas.openxmlformats.org/spreadsheetml/2006/main" count="72" uniqueCount="61">
  <si>
    <t>Attributes</t>
  </si>
  <si>
    <t>Value utility</t>
  </si>
  <si>
    <t>Utility Brand</t>
  </si>
  <si>
    <t>Samsung</t>
  </si>
  <si>
    <t>Sony</t>
  </si>
  <si>
    <t>Utility 3D</t>
  </si>
  <si>
    <t>3D</t>
  </si>
  <si>
    <t>Not 3D</t>
  </si>
  <si>
    <t>Utility Screen</t>
  </si>
  <si>
    <t>30’</t>
  </si>
  <si>
    <t>40’</t>
  </si>
  <si>
    <t>50’</t>
  </si>
  <si>
    <t>Utility Price</t>
  </si>
  <si>
    <t>400 USD</t>
  </si>
  <si>
    <t>500 USD</t>
  </si>
  <si>
    <t>600 USD</t>
  </si>
  <si>
    <t>AI_BRAND</t>
  </si>
  <si>
    <t>AI_3D</t>
  </si>
  <si>
    <t>AI_SCREEN</t>
  </si>
  <si>
    <t>AI_PRICE</t>
  </si>
  <si>
    <t>TOTAL</t>
  </si>
  <si>
    <t xml:space="preserve">characteristics baseline: </t>
  </si>
  <si>
    <t>brand</t>
  </si>
  <si>
    <t>screen</t>
  </si>
  <si>
    <t>price</t>
  </si>
  <si>
    <t>Samsumg</t>
  </si>
  <si>
    <t>yes</t>
  </si>
  <si>
    <t>utility baseline</t>
  </si>
  <si>
    <t>How much are willing to pay for increase the screen size to 50'</t>
  </si>
  <si>
    <t>change in price = (change in utility from increase size/ change in utility of price) * diff cost screen sizes</t>
  </si>
  <si>
    <t>change in utility from increase size of screen</t>
  </si>
  <si>
    <t>change in utility from prices</t>
  </si>
  <si>
    <t>difference in prices</t>
  </si>
  <si>
    <t>willingness to pay for the increase of the screen</t>
  </si>
  <si>
    <t>new scenario</t>
  </si>
  <si>
    <t xml:space="preserve">This means that the consumers have a willingness to pay of </t>
  </si>
  <si>
    <t>Then, for the consumers this two tvs yields the same utility</t>
  </si>
  <si>
    <t>difference</t>
  </si>
  <si>
    <t>so we can reduce the utility of price by 1.39 and the consumer will just as agood as before</t>
  </si>
  <si>
    <t>base price</t>
  </si>
  <si>
    <t>utility of base price</t>
  </si>
  <si>
    <t>we can reduce utility of price by</t>
  </si>
  <si>
    <t>wich given a prices 600 or more</t>
  </si>
  <si>
    <t>Then if we assume linearity between price and utility  for this new price we can calculate the new price as:</t>
  </si>
  <si>
    <t>change in prices</t>
  </si>
  <si>
    <t>(utility of a price of 500 - change in utility of price by adding 10' to the screen) /(utility of a price of 500 - utility of a price of 600) * (new price-old price)</t>
  </si>
  <si>
    <t>In average how much is the price reduction that consumers would expect if the TV does not have 3D feature</t>
  </si>
  <si>
    <t>change in price = (change in utility from  take out 3D/ change in utility of price) * diff cost 3D</t>
  </si>
  <si>
    <t>change in utility from  take out 3D</t>
  </si>
  <si>
    <t>change in utility of price</t>
  </si>
  <si>
    <t>total utility with 3d</t>
  </si>
  <si>
    <t>total utility without 3d</t>
  </si>
  <si>
    <t xml:space="preserve">diff utility </t>
  </si>
  <si>
    <t>opt1</t>
  </si>
  <si>
    <t>opt2</t>
  </si>
  <si>
    <t>opt3</t>
  </si>
  <si>
    <t>opt4</t>
  </si>
  <si>
    <t>market share option 1</t>
  </si>
  <si>
    <t>market share option 2</t>
  </si>
  <si>
    <t>market share option 3</t>
  </si>
  <si>
    <t>market share option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</si>
</sst>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6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3"/>
  <sheetViews>
    <sheetView tabSelected="1" topLeftCell="A9" workbookViewId="0">
      <selection activeCell="D27" sqref="D27"/>
    </sheetView>
  </sheetViews>
  <sheetFormatPr baseColWidth="10" defaultRowHeight="16" x14ac:dyDescent="0.2"/>
  <cols>
    <col min="2" max="2" width="19.1640625" bestFit="1" customWidth="1"/>
    <col min="5" max="5" width="27" bestFit="1" customWidth="1"/>
    <col min="6" max="6" width="38.33203125" customWidth="1"/>
    <col min="9" max="9" width="51.83203125" bestFit="1" customWidth="1"/>
    <col min="12" max="12" width="48.33203125" customWidth="1"/>
  </cols>
  <sheetData>
    <row r="3" spans="2:13" ht="17" thickBot="1" x14ac:dyDescent="0.25"/>
    <row r="4" spans="2:13" ht="17" thickBot="1" x14ac:dyDescent="0.25">
      <c r="B4" s="3" t="s">
        <v>0</v>
      </c>
      <c r="C4" s="4"/>
      <c r="D4" s="1" t="s">
        <v>1</v>
      </c>
    </row>
    <row r="5" spans="2:13" ht="17" thickBot="1" x14ac:dyDescent="0.25">
      <c r="B5" s="6" t="s">
        <v>2</v>
      </c>
      <c r="C5" s="2" t="s">
        <v>3</v>
      </c>
      <c r="D5" s="2">
        <v>0.4325852</v>
      </c>
      <c r="F5" t="s">
        <v>16</v>
      </c>
      <c r="G5">
        <f>(D5-D6)/((D5-D6) + (D7-D8) + (D11-D9) +(D12-D14))</f>
        <v>8.6041884020522749E-2</v>
      </c>
    </row>
    <row r="6" spans="2:13" ht="17" thickBot="1" x14ac:dyDescent="0.25">
      <c r="B6" s="7"/>
      <c r="C6" s="2" t="s">
        <v>4</v>
      </c>
      <c r="D6" s="2">
        <v>0</v>
      </c>
      <c r="F6" t="s">
        <v>17</v>
      </c>
      <c r="G6">
        <f>(D7-D8)/((D$5-D$6)+(D$7-D$8)+(D$11-D$9)+(D$12-D$14))</f>
        <v>9.0414834923912876E-2</v>
      </c>
    </row>
    <row r="7" spans="2:13" ht="17" thickBot="1" x14ac:dyDescent="0.25">
      <c r="B7" s="6" t="s">
        <v>5</v>
      </c>
      <c r="C7" s="2" t="s">
        <v>6</v>
      </c>
      <c r="D7" s="2">
        <v>0.45457069999999999</v>
      </c>
      <c r="F7" t="s">
        <v>18</v>
      </c>
      <c r="G7">
        <f>(D11-D9)/((D$5-D$6)+(D$7-D$8)+(D$11-D$9)+(D$12-D$14))</f>
        <v>0.45189168241088778</v>
      </c>
    </row>
    <row r="8" spans="2:13" ht="17" thickBot="1" x14ac:dyDescent="0.25">
      <c r="B8" s="7"/>
      <c r="C8" s="2" t="s">
        <v>7</v>
      </c>
      <c r="D8" s="2">
        <v>0</v>
      </c>
      <c r="F8" t="s">
        <v>19</v>
      </c>
      <c r="G8">
        <f>(D12-D14)/((D$5-D$6)+(D$7-D$8)+(D$11-D$9)+(D$12-D$14))</f>
        <v>0.37165159864467662</v>
      </c>
    </row>
    <row r="9" spans="2:13" ht="17" thickBot="1" x14ac:dyDescent="0.25">
      <c r="B9" s="6" t="s">
        <v>8</v>
      </c>
      <c r="C9" s="2" t="s">
        <v>9</v>
      </c>
      <c r="D9" s="2">
        <v>0</v>
      </c>
      <c r="F9" t="s">
        <v>20</v>
      </c>
      <c r="G9">
        <f>SUM(G5:G8)</f>
        <v>1</v>
      </c>
      <c r="L9" t="s">
        <v>50</v>
      </c>
      <c r="M9">
        <f>D5+D7+D10+D13</f>
        <v>0.61918460000000008</v>
      </c>
    </row>
    <row r="10" spans="2:13" ht="17" thickBot="1" x14ac:dyDescent="0.25">
      <c r="B10" s="5"/>
      <c r="C10" s="2" t="s">
        <v>10</v>
      </c>
      <c r="D10" s="2">
        <v>0.87658469999999999</v>
      </c>
      <c r="L10" t="s">
        <v>51</v>
      </c>
      <c r="M10">
        <f>D5+D8+D10+D13</f>
        <v>0.1646139000000002</v>
      </c>
    </row>
    <row r="11" spans="2:13" ht="17" thickBot="1" x14ac:dyDescent="0.25">
      <c r="B11" s="7"/>
      <c r="C11" s="2" t="s">
        <v>11</v>
      </c>
      <c r="D11" s="2">
        <v>2.2719360000000002</v>
      </c>
      <c r="L11" t="s">
        <v>52</v>
      </c>
      <c r="M11">
        <f>M10-M9</f>
        <v>-0.45457069999999988</v>
      </c>
    </row>
    <row r="12" spans="2:13" ht="17" thickBot="1" x14ac:dyDescent="0.25">
      <c r="B12" s="6" t="s">
        <v>12</v>
      </c>
      <c r="C12" s="2" t="s">
        <v>13</v>
      </c>
      <c r="D12" s="2">
        <v>0</v>
      </c>
    </row>
    <row r="13" spans="2:13" ht="17" thickBot="1" x14ac:dyDescent="0.25">
      <c r="B13" s="5"/>
      <c r="C13" s="2" t="s">
        <v>14</v>
      </c>
      <c r="D13" s="2">
        <v>-1.1445559999999999</v>
      </c>
      <c r="F13" t="s">
        <v>21</v>
      </c>
      <c r="I13" t="s">
        <v>28</v>
      </c>
      <c r="L13" t="s">
        <v>46</v>
      </c>
    </row>
    <row r="14" spans="2:13" ht="17" thickBot="1" x14ac:dyDescent="0.25">
      <c r="B14" s="7"/>
      <c r="C14" s="2" t="s">
        <v>15</v>
      </c>
      <c r="D14" s="2">
        <v>-1.86852</v>
      </c>
      <c r="F14" t="s">
        <v>22</v>
      </c>
      <c r="G14" s="8" t="s">
        <v>25</v>
      </c>
    </row>
    <row r="15" spans="2:13" ht="42" customHeight="1" x14ac:dyDescent="0.2">
      <c r="F15" t="s">
        <v>6</v>
      </c>
      <c r="G15" s="8" t="s">
        <v>26</v>
      </c>
      <c r="I15" s="9" t="s">
        <v>29</v>
      </c>
      <c r="L15" s="9" t="s">
        <v>47</v>
      </c>
    </row>
    <row r="16" spans="2:13" x14ac:dyDescent="0.2">
      <c r="F16" t="s">
        <v>23</v>
      </c>
      <c r="G16" s="8">
        <v>40</v>
      </c>
      <c r="I16" s="9" t="s">
        <v>30</v>
      </c>
      <c r="J16">
        <f>(D11-D10)</f>
        <v>1.3953513000000002</v>
      </c>
      <c r="L16" t="s">
        <v>48</v>
      </c>
      <c r="M16">
        <f>D8-D7</f>
        <v>-0.45457069999999999</v>
      </c>
    </row>
    <row r="17" spans="2:15" x14ac:dyDescent="0.2">
      <c r="B17" t="s">
        <v>53</v>
      </c>
      <c r="C17">
        <f>D6+D10+D12+D8</f>
        <v>0.87658469999999999</v>
      </c>
      <c r="F17" t="s">
        <v>24</v>
      </c>
      <c r="G17" s="8">
        <v>500</v>
      </c>
      <c r="I17" s="9" t="s">
        <v>31</v>
      </c>
      <c r="J17">
        <f>(D13)-(D14)</f>
        <v>0.72396400000000005</v>
      </c>
      <c r="L17" t="s">
        <v>49</v>
      </c>
      <c r="M17">
        <f>(D13-D12)</f>
        <v>-1.1445559999999999</v>
      </c>
    </row>
    <row r="18" spans="2:15" x14ac:dyDescent="0.2">
      <c r="B18" t="s">
        <v>54</v>
      </c>
      <c r="C18">
        <f>D5+D11+D14+D7</f>
        <v>1.2905719000000002</v>
      </c>
      <c r="F18" t="s">
        <v>27</v>
      </c>
      <c r="G18">
        <f>D5+D7+D10+D13</f>
        <v>0.61918460000000008</v>
      </c>
      <c r="I18" s="9" t="s">
        <v>32</v>
      </c>
      <c r="J18">
        <f>600-500</f>
        <v>100</v>
      </c>
      <c r="L18" s="9" t="s">
        <v>32</v>
      </c>
      <c r="M18">
        <v>-100</v>
      </c>
    </row>
    <row r="19" spans="2:15" x14ac:dyDescent="0.2">
      <c r="B19" t="s">
        <v>55</v>
      </c>
      <c r="C19">
        <f>D5+D9+D12+D8</f>
        <v>0.4325852</v>
      </c>
      <c r="I19" s="9" t="s">
        <v>33</v>
      </c>
      <c r="J19">
        <f>(J16/J17)*100</f>
        <v>192.73766375123625</v>
      </c>
      <c r="L19" s="9" t="s">
        <v>33</v>
      </c>
      <c r="M19">
        <f>(M16/M17)*M18</f>
        <v>-39.715898566780481</v>
      </c>
    </row>
    <row r="20" spans="2:15" x14ac:dyDescent="0.2">
      <c r="B20" t="s">
        <v>56</v>
      </c>
      <c r="C20">
        <f>D6+D11+D13+D8</f>
        <v>1.1273800000000003</v>
      </c>
    </row>
    <row r="21" spans="2:15" x14ac:dyDescent="0.2">
      <c r="I21" s="9" t="s">
        <v>35</v>
      </c>
      <c r="J21">
        <f>G17+(J19*-1)</f>
        <v>307.26233624876375</v>
      </c>
    </row>
    <row r="22" spans="2:15" x14ac:dyDescent="0.2">
      <c r="B22" t="s">
        <v>57</v>
      </c>
      <c r="D22">
        <f>(EXP(C17))/((EXP(C17))+(EXP(C18))+(EXP(C19))+(EXP(C20)))</f>
        <v>0.225258176220514</v>
      </c>
      <c r="O22">
        <f>500+M19</f>
        <v>460.28410143321952</v>
      </c>
    </row>
    <row r="23" spans="2:15" x14ac:dyDescent="0.2">
      <c r="B23" t="s">
        <v>58</v>
      </c>
      <c r="D23">
        <f>(EXP(C18))/((EXP(C17))+(EXP(C18))+(EXP(C19))+(EXP(C20)))</f>
        <v>0.34077907528410517</v>
      </c>
      <c r="F23" t="s">
        <v>34</v>
      </c>
      <c r="I23" s="9" t="s">
        <v>36</v>
      </c>
    </row>
    <row r="24" spans="2:15" x14ac:dyDescent="0.2">
      <c r="B24" t="s">
        <v>59</v>
      </c>
      <c r="D24">
        <f>(EXP(C19))/((EXP(C17))+(EXP(C18))+(EXP(C19))+(EXP(C20)))</f>
        <v>0.14449540305177005</v>
      </c>
      <c r="F24" t="s">
        <v>22</v>
      </c>
      <c r="G24" s="8" t="s">
        <v>25</v>
      </c>
    </row>
    <row r="25" spans="2:15" x14ac:dyDescent="0.2">
      <c r="B25" t="s">
        <v>60</v>
      </c>
      <c r="D25">
        <f>(EXP(C20))/((EXP(C17))+(EXP(C18))+(EXP(C19))+(EXP(C20)))</f>
        <v>0.28946734544361069</v>
      </c>
      <c r="F25" t="s">
        <v>6</v>
      </c>
      <c r="G25" s="8" t="s">
        <v>26</v>
      </c>
    </row>
    <row r="26" spans="2:15" x14ac:dyDescent="0.2">
      <c r="D26">
        <f>SUM(D22:D25)</f>
        <v>1</v>
      </c>
      <c r="F26" t="s">
        <v>23</v>
      </c>
      <c r="G26" s="8">
        <v>50</v>
      </c>
    </row>
    <row r="27" spans="2:15" x14ac:dyDescent="0.2">
      <c r="F27" t="s">
        <v>24</v>
      </c>
      <c r="G27" s="8">
        <v>500</v>
      </c>
    </row>
    <row r="28" spans="2:15" x14ac:dyDescent="0.2">
      <c r="F28" t="s">
        <v>27</v>
      </c>
      <c r="G28">
        <f>D5+D7+D11+D13</f>
        <v>2.0145359000000003</v>
      </c>
    </row>
    <row r="31" spans="2:15" x14ac:dyDescent="0.2">
      <c r="F31" t="s">
        <v>37</v>
      </c>
      <c r="G31">
        <f>G28-G18</f>
        <v>1.3953513000000002</v>
      </c>
    </row>
    <row r="32" spans="2:15" x14ac:dyDescent="0.2">
      <c r="F32" t="s">
        <v>38</v>
      </c>
    </row>
    <row r="35" spans="5:7" x14ac:dyDescent="0.2">
      <c r="E35" t="s">
        <v>39</v>
      </c>
      <c r="F35">
        <v>500</v>
      </c>
    </row>
    <row r="36" spans="5:7" x14ac:dyDescent="0.2">
      <c r="E36" t="s">
        <v>40</v>
      </c>
      <c r="F36">
        <v>-1.1445000000000001</v>
      </c>
    </row>
    <row r="37" spans="5:7" x14ac:dyDescent="0.2">
      <c r="E37" t="s">
        <v>41</v>
      </c>
      <c r="F37">
        <f>F36-G31</f>
        <v>-2.5398513000000005</v>
      </c>
      <c r="G37" t="s">
        <v>42</v>
      </c>
    </row>
    <row r="39" spans="5:7" x14ac:dyDescent="0.2">
      <c r="E39" t="s">
        <v>43</v>
      </c>
    </row>
    <row r="40" spans="5:7" x14ac:dyDescent="0.2">
      <c r="E40" t="s">
        <v>39</v>
      </c>
      <c r="F40">
        <v>500</v>
      </c>
    </row>
    <row r="41" spans="5:7" ht="66" customHeight="1" x14ac:dyDescent="0.2">
      <c r="E41" t="s">
        <v>44</v>
      </c>
      <c r="F41" s="9" t="s">
        <v>45</v>
      </c>
    </row>
    <row r="42" spans="5:7" x14ac:dyDescent="0.2">
      <c r="F42">
        <f>(F36-F37)/(F36-D14)*(600-500)</f>
        <v>192.722756277451</v>
      </c>
    </row>
    <row r="43" spans="5:7" x14ac:dyDescent="0.2">
      <c r="E43">
        <f>(F36-F37)</f>
        <v>1.3953513000000004</v>
      </c>
    </row>
  </sheetData>
  <mergeCells count="5">
    <mergeCell ref="B4:C4"/>
    <mergeCell ref="B5:B6"/>
    <mergeCell ref="B7:B8"/>
    <mergeCell ref="B9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Castaño</dc:creator>
  <cp:lastModifiedBy>Andrés Castaño</cp:lastModifiedBy>
  <dcterms:created xsi:type="dcterms:W3CDTF">2016-11-16T03:26:35Z</dcterms:created>
  <dcterms:modified xsi:type="dcterms:W3CDTF">2016-11-16T22:55:39Z</dcterms:modified>
</cp:coreProperties>
</file>