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5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21" i="1" l="1"/>
  <c r="B20" i="1"/>
  <c r="G15" i="1"/>
  <c r="H15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M4" i="1"/>
  <c r="M5" i="1"/>
  <c r="M6" i="1"/>
  <c r="M7" i="1"/>
  <c r="M8" i="1"/>
  <c r="M9" i="1"/>
  <c r="M10" i="1"/>
  <c r="M11" i="1"/>
  <c r="M12" i="1"/>
  <c r="M13" i="1"/>
  <c r="M14" i="1"/>
  <c r="M3" i="1"/>
  <c r="M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18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7" i="1"/>
  <c r="D15" i="1"/>
  <c r="C15" i="1"/>
  <c r="B15" i="1"/>
</calcChain>
</file>

<file path=xl/sharedStrings.xml><?xml version="1.0" encoding="utf-8"?>
<sst xmlns="http://schemas.openxmlformats.org/spreadsheetml/2006/main" count="21" uniqueCount="21">
  <si>
    <t>Sumatoria</t>
  </si>
  <si>
    <t>N° personas</t>
  </si>
  <si>
    <t>x*y</t>
  </si>
  <si>
    <t>x^2</t>
  </si>
  <si>
    <t>y^2</t>
  </si>
  <si>
    <t>prom X</t>
  </si>
  <si>
    <t xml:space="preserve">prom Y </t>
  </si>
  <si>
    <t>X^2</t>
  </si>
  <si>
    <t>STC</t>
  </si>
  <si>
    <t>SEC</t>
  </si>
  <si>
    <t>SRC</t>
  </si>
  <si>
    <t>Beta</t>
  </si>
  <si>
    <t>Alfa</t>
  </si>
  <si>
    <t>Ŷ</t>
  </si>
  <si>
    <r>
      <t>(y-</t>
    </r>
    <r>
      <rPr>
        <sz val="11"/>
        <color rgb="FF00B050"/>
        <rFont val="Calibri"/>
        <family val="2"/>
      </rPr>
      <t>Ŷ)^2</t>
    </r>
  </si>
  <si>
    <r>
      <t>(</t>
    </r>
    <r>
      <rPr>
        <sz val="11"/>
        <color rgb="FF00B050"/>
        <rFont val="Calibri"/>
        <family val="2"/>
      </rPr>
      <t>Ŷ- y(prom))^2</t>
    </r>
  </si>
  <si>
    <t>SRC según gretl</t>
  </si>
  <si>
    <t>Sal prom, US$ (Y)</t>
  </si>
  <si>
    <t>Años esc (X)</t>
  </si>
  <si>
    <t xml:space="preserve">{x-prom(x)} </t>
  </si>
  <si>
    <t>{y- prom (y)}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</si>
</sst>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N15" sqref="N15"/>
    </sheetView>
  </sheetViews>
  <sheetFormatPr baseColWidth="10" defaultRowHeight="15" x14ac:dyDescent="0.25"/>
  <cols>
    <col min="2" max="2" width="11.85546875" bestFit="1" customWidth="1"/>
    <col min="3" max="3" width="12" bestFit="1" customWidth="1"/>
  </cols>
  <sheetData>
    <row r="1" spans="1:13" x14ac:dyDescent="0.25">
      <c r="B1" s="5" t="s">
        <v>18</v>
      </c>
      <c r="C1" s="5" t="s">
        <v>17</v>
      </c>
      <c r="D1" s="5" t="s">
        <v>1</v>
      </c>
      <c r="E1" s="5" t="s">
        <v>19</v>
      </c>
      <c r="F1" s="5" t="s">
        <v>20</v>
      </c>
      <c r="G1" s="5" t="s">
        <v>2</v>
      </c>
      <c r="H1" s="5" t="s">
        <v>3</v>
      </c>
      <c r="I1" s="5" t="s">
        <v>4</v>
      </c>
      <c r="J1" s="5" t="s">
        <v>13</v>
      </c>
      <c r="K1" s="5" t="s">
        <v>15</v>
      </c>
      <c r="L1" s="5" t="s">
        <v>14</v>
      </c>
      <c r="M1" s="5" t="s">
        <v>7</v>
      </c>
    </row>
    <row r="2" spans="1:13" x14ac:dyDescent="0.25">
      <c r="B2">
        <v>6</v>
      </c>
      <c r="C2" s="1">
        <v>4.4566999999999997</v>
      </c>
      <c r="D2">
        <v>3</v>
      </c>
      <c r="E2">
        <f>B2-B17</f>
        <v>-6</v>
      </c>
      <c r="F2">
        <f>C2-B18</f>
        <v>-4.2180076923076921</v>
      </c>
      <c r="G2">
        <f>E2*F2</f>
        <v>25.308046153846153</v>
      </c>
      <c r="H2">
        <f>E2^2</f>
        <v>36</v>
      </c>
      <c r="I2">
        <f>F2^2</f>
        <v>17.791588892366864</v>
      </c>
      <c r="J2" s="4">
        <f>(B21+B20*B2)</f>
        <v>4.3301274725274723</v>
      </c>
      <c r="K2">
        <f>(J2-B18)^2</f>
        <v>18.87537728610554</v>
      </c>
      <c r="L2">
        <f>(C2-J2)^2</f>
        <v>1.602060471078369E-2</v>
      </c>
      <c r="M2">
        <f>B2^2</f>
        <v>36</v>
      </c>
    </row>
    <row r="3" spans="1:13" x14ac:dyDescent="0.25">
      <c r="B3">
        <v>7</v>
      </c>
      <c r="C3" s="1">
        <v>5.77</v>
      </c>
      <c r="D3">
        <v>5</v>
      </c>
      <c r="E3">
        <f>B3-B17</f>
        <v>-5</v>
      </c>
      <c r="F3">
        <f>C3-B18</f>
        <v>-2.9047076923076922</v>
      </c>
      <c r="G3">
        <f t="shared" ref="G3:G14" si="0">E3*F3</f>
        <v>14.523538461538461</v>
      </c>
      <c r="H3">
        <f t="shared" ref="H3:H14" si="1">E3^2</f>
        <v>25</v>
      </c>
      <c r="I3">
        <f t="shared" ref="I3:I14" si="2">F3^2</f>
        <v>8.437326777751478</v>
      </c>
      <c r="J3" s="4">
        <f>(B21+B20*B3)</f>
        <v>5.0542241758241762</v>
      </c>
      <c r="K3">
        <f>(J3-B18)^2</f>
        <v>13.107900893128843</v>
      </c>
      <c r="L3">
        <f>(C3-J3)^2</f>
        <v>0.51233503047457929</v>
      </c>
      <c r="M3">
        <f>B3^2</f>
        <v>49</v>
      </c>
    </row>
    <row r="4" spans="1:13" x14ac:dyDescent="0.25">
      <c r="B4">
        <v>8</v>
      </c>
      <c r="C4" s="1">
        <v>5.9786999999999999</v>
      </c>
      <c r="D4">
        <v>15</v>
      </c>
      <c r="E4">
        <f>B4-B17</f>
        <v>-4</v>
      </c>
      <c r="F4">
        <f>C4-B18</f>
        <v>-2.6960076923076919</v>
      </c>
      <c r="G4">
        <f t="shared" si="0"/>
        <v>10.784030769230768</v>
      </c>
      <c r="H4">
        <f t="shared" si="1"/>
        <v>16</v>
      </c>
      <c r="I4">
        <f t="shared" si="2"/>
        <v>7.2684574769822463</v>
      </c>
      <c r="J4" s="4">
        <f>(B21+B20*B4)</f>
        <v>5.7783208791208791</v>
      </c>
      <c r="K4">
        <f>(J4-B18)^2</f>
        <v>8.3890565716024597</v>
      </c>
      <c r="L4">
        <f>(C4-J4)^2</f>
        <v>4.0151792084289303E-2</v>
      </c>
      <c r="M4">
        <f t="shared" ref="M4:M14" si="3">B4^2</f>
        <v>64</v>
      </c>
    </row>
    <row r="5" spans="1:13" x14ac:dyDescent="0.25">
      <c r="B5">
        <v>9</v>
      </c>
      <c r="C5" s="1">
        <v>7.3316999999999997</v>
      </c>
      <c r="D5">
        <v>12</v>
      </c>
      <c r="E5">
        <f>B5-B17</f>
        <v>-3</v>
      </c>
      <c r="F5">
        <f>C5-B18</f>
        <v>-1.3430076923076921</v>
      </c>
      <c r="G5">
        <f t="shared" si="0"/>
        <v>4.0290230769230764</v>
      </c>
      <c r="H5">
        <f t="shared" si="1"/>
        <v>9</v>
      </c>
      <c r="I5">
        <f t="shared" si="2"/>
        <v>1.8036696615976326</v>
      </c>
      <c r="J5" s="4">
        <f>(B21+B20*B5)</f>
        <v>6.5024175824175821</v>
      </c>
      <c r="K5">
        <f>(J5-B18)^2</f>
        <v>4.7188443215263849</v>
      </c>
      <c r="L5">
        <f>(C5-J5)^2</f>
        <v>0.68770932811133922</v>
      </c>
      <c r="M5">
        <f t="shared" si="3"/>
        <v>81</v>
      </c>
    </row>
    <row r="6" spans="1:13" x14ac:dyDescent="0.25">
      <c r="B6">
        <v>10</v>
      </c>
      <c r="C6" s="1">
        <v>7.3182</v>
      </c>
      <c r="D6">
        <v>17</v>
      </c>
      <c r="E6">
        <f>B6-B17</f>
        <v>-2</v>
      </c>
      <c r="F6">
        <f>C6-B18</f>
        <v>-1.3565076923076917</v>
      </c>
      <c r="G6">
        <f t="shared" si="0"/>
        <v>2.7130153846153835</v>
      </c>
      <c r="H6">
        <f t="shared" si="1"/>
        <v>4</v>
      </c>
      <c r="I6">
        <f t="shared" si="2"/>
        <v>1.8401131192899394</v>
      </c>
      <c r="J6" s="4">
        <f>(B21+B20*B6)</f>
        <v>7.2265142857142859</v>
      </c>
      <c r="K6">
        <f>(J6-B18)^2</f>
        <v>2.097264142900614</v>
      </c>
      <c r="L6">
        <f>(C6-J6)^2</f>
        <v>8.4062702040816079E-3</v>
      </c>
      <c r="M6">
        <f t="shared" si="3"/>
        <v>100</v>
      </c>
    </row>
    <row r="7" spans="1:13" x14ac:dyDescent="0.25">
      <c r="B7">
        <v>11</v>
      </c>
      <c r="C7" s="1">
        <v>6.5843999999999996</v>
      </c>
      <c r="D7">
        <v>27</v>
      </c>
      <c r="E7">
        <f>B7-B17</f>
        <v>-1</v>
      </c>
      <c r="F7">
        <f>C7-B18</f>
        <v>-2.0903076923076922</v>
      </c>
      <c r="G7">
        <f t="shared" si="0"/>
        <v>2.0903076923076922</v>
      </c>
      <c r="H7">
        <f t="shared" si="1"/>
        <v>1</v>
      </c>
      <c r="I7">
        <f t="shared" si="2"/>
        <v>4.3693862485207093</v>
      </c>
      <c r="J7" s="4">
        <f>(B21+B20*B7)</f>
        <v>7.9506109890109888</v>
      </c>
      <c r="K7">
        <f>(J7-B18)^2</f>
        <v>0.52431603572515351</v>
      </c>
      <c r="L7">
        <f>(C7-J7)^2</f>
        <v>1.8665324664943854</v>
      </c>
      <c r="M7">
        <f t="shared" si="3"/>
        <v>121</v>
      </c>
    </row>
    <row r="8" spans="1:13" x14ac:dyDescent="0.25">
      <c r="B8">
        <v>12</v>
      </c>
      <c r="C8" s="1">
        <v>7.8182</v>
      </c>
      <c r="D8">
        <v>218</v>
      </c>
      <c r="E8">
        <f>B8-B17</f>
        <v>0</v>
      </c>
      <c r="F8">
        <f>C8-B18</f>
        <v>-0.85650769230769175</v>
      </c>
      <c r="G8">
        <f t="shared" si="0"/>
        <v>0</v>
      </c>
      <c r="H8">
        <f t="shared" si="1"/>
        <v>0</v>
      </c>
      <c r="I8">
        <f t="shared" si="2"/>
        <v>0.73360542698224751</v>
      </c>
      <c r="J8" s="4">
        <f>B21+B20*B8</f>
        <v>8.6747076923076918</v>
      </c>
      <c r="K8">
        <f>(J8-B18)^2</f>
        <v>0</v>
      </c>
      <c r="L8">
        <f>(C8-J8)^2</f>
        <v>0.73360542698224751</v>
      </c>
      <c r="M8">
        <f t="shared" si="3"/>
        <v>144</v>
      </c>
    </row>
    <row r="9" spans="1:13" x14ac:dyDescent="0.25">
      <c r="B9">
        <v>13</v>
      </c>
      <c r="C9" s="1">
        <v>7.8350999999999997</v>
      </c>
      <c r="D9">
        <v>37</v>
      </c>
      <c r="E9">
        <f>B9-B17</f>
        <v>1</v>
      </c>
      <c r="F9">
        <f>C9-B18</f>
        <v>-0.83960769230769206</v>
      </c>
      <c r="G9">
        <f t="shared" si="0"/>
        <v>-0.83960769230769206</v>
      </c>
      <c r="H9">
        <f t="shared" si="1"/>
        <v>1</v>
      </c>
      <c r="I9">
        <f t="shared" si="2"/>
        <v>0.70494107698224806</v>
      </c>
      <c r="J9" s="4">
        <f>B21+B20*B9</f>
        <v>9.3988043956043956</v>
      </c>
      <c r="K9">
        <f>(J9-B18)^2</f>
        <v>0.52431603572515473</v>
      </c>
      <c r="L9">
        <f>(C9-J9)^2</f>
        <v>2.445171436832509</v>
      </c>
      <c r="M9">
        <f t="shared" si="3"/>
        <v>169</v>
      </c>
    </row>
    <row r="10" spans="1:13" x14ac:dyDescent="0.25">
      <c r="B10">
        <v>14</v>
      </c>
      <c r="C10" s="1">
        <v>11.0223</v>
      </c>
      <c r="D10">
        <v>56</v>
      </c>
      <c r="E10">
        <f>B10-B17</f>
        <v>2</v>
      </c>
      <c r="F10">
        <f>C10-B18</f>
        <v>2.3475923076923078</v>
      </c>
      <c r="G10">
        <f t="shared" si="0"/>
        <v>4.6951846153846155</v>
      </c>
      <c r="H10">
        <f t="shared" si="1"/>
        <v>4</v>
      </c>
      <c r="I10">
        <f t="shared" si="2"/>
        <v>5.5111896431360954</v>
      </c>
      <c r="J10" s="4">
        <f>(B21+B20*B10)</f>
        <v>10.122901098901099</v>
      </c>
      <c r="K10">
        <f>(J10-B18)^2</f>
        <v>2.0972641429006189</v>
      </c>
      <c r="L10">
        <f>(C10-J10)^2</f>
        <v>0.8089183832979091</v>
      </c>
      <c r="M10">
        <f t="shared" si="3"/>
        <v>196</v>
      </c>
    </row>
    <row r="11" spans="1:13" x14ac:dyDescent="0.25">
      <c r="B11">
        <v>15</v>
      </c>
      <c r="C11" s="1">
        <v>10.6738</v>
      </c>
      <c r="D11">
        <v>13</v>
      </c>
      <c r="E11">
        <f>B11-B17</f>
        <v>3</v>
      </c>
      <c r="F11">
        <f>C11-B18</f>
        <v>1.9990923076923082</v>
      </c>
      <c r="G11">
        <f t="shared" si="0"/>
        <v>5.9972769230769245</v>
      </c>
      <c r="H11">
        <f t="shared" si="1"/>
        <v>9</v>
      </c>
      <c r="I11">
        <f t="shared" si="2"/>
        <v>3.996370054674558</v>
      </c>
      <c r="J11" s="4">
        <f>(B21+B20*B11)</f>
        <v>10.846997802197802</v>
      </c>
      <c r="K11">
        <f>(J11-B18)^2</f>
        <v>4.7188443215263849</v>
      </c>
      <c r="L11">
        <f>(C11-J11)^2</f>
        <v>2.9997478686148795E-2</v>
      </c>
      <c r="M11">
        <f t="shared" si="3"/>
        <v>225</v>
      </c>
    </row>
    <row r="12" spans="1:13" x14ac:dyDescent="0.25">
      <c r="B12">
        <v>16</v>
      </c>
      <c r="C12" s="1">
        <v>10.8361</v>
      </c>
      <c r="D12">
        <v>70</v>
      </c>
      <c r="E12">
        <f>B12-B17</f>
        <v>4</v>
      </c>
      <c r="F12">
        <f>C12-B18</f>
        <v>2.1613923076923083</v>
      </c>
      <c r="G12">
        <f t="shared" si="0"/>
        <v>8.6455692307692331</v>
      </c>
      <c r="H12">
        <f t="shared" si="1"/>
        <v>16</v>
      </c>
      <c r="I12">
        <f t="shared" si="2"/>
        <v>4.6716167077514816</v>
      </c>
      <c r="J12" s="4">
        <f>(B21+B20*B12)</f>
        <v>11.571094505494505</v>
      </c>
      <c r="K12">
        <f>(J12-B18)^2</f>
        <v>8.389056571602465</v>
      </c>
      <c r="L12">
        <f>(C12-J12)^2</f>
        <v>0.54021692310711233</v>
      </c>
      <c r="M12">
        <f t="shared" si="3"/>
        <v>256</v>
      </c>
    </row>
    <row r="13" spans="1:13" x14ac:dyDescent="0.25">
      <c r="B13">
        <v>17</v>
      </c>
      <c r="C13" s="1">
        <v>13.615</v>
      </c>
      <c r="D13">
        <v>24</v>
      </c>
      <c r="E13">
        <f>B13-B17</f>
        <v>5</v>
      </c>
      <c r="F13">
        <f>C13-B18</f>
        <v>4.9402923076923084</v>
      </c>
      <c r="G13">
        <f t="shared" si="0"/>
        <v>24.701461538461544</v>
      </c>
      <c r="H13">
        <f t="shared" si="1"/>
        <v>25</v>
      </c>
      <c r="I13">
        <f t="shared" si="2"/>
        <v>24.406488085443794</v>
      </c>
      <c r="J13" s="4">
        <f>(B21+B20*B13)</f>
        <v>12.295191208791209</v>
      </c>
      <c r="K13">
        <f>(J13-B18)^2</f>
        <v>13.107900893128855</v>
      </c>
      <c r="L13">
        <f>(C13-J13)^2</f>
        <v>1.7418952453520102</v>
      </c>
      <c r="M13">
        <f t="shared" si="3"/>
        <v>289</v>
      </c>
    </row>
    <row r="14" spans="1:13" x14ac:dyDescent="0.25">
      <c r="B14">
        <v>18</v>
      </c>
      <c r="C14" s="1">
        <v>13.531000000000001</v>
      </c>
      <c r="D14">
        <v>31</v>
      </c>
      <c r="E14">
        <f>B14-B17</f>
        <v>6</v>
      </c>
      <c r="F14">
        <f>C14-B18</f>
        <v>4.8562923076923088</v>
      </c>
      <c r="G14">
        <f t="shared" si="0"/>
        <v>29.137753846153853</v>
      </c>
      <c r="H14">
        <f t="shared" si="1"/>
        <v>36</v>
      </c>
      <c r="I14">
        <f t="shared" si="2"/>
        <v>23.583574977751489</v>
      </c>
      <c r="J14" s="4">
        <f>(B21+B20*B14)</f>
        <v>13.019287912087911</v>
      </c>
      <c r="K14">
        <f>(J14-B18)^2</f>
        <v>18.87537728610554</v>
      </c>
      <c r="L14">
        <f>(C14-J14)^2</f>
        <v>0.26184926091534982</v>
      </c>
      <c r="M14">
        <f t="shared" si="3"/>
        <v>324</v>
      </c>
    </row>
    <row r="15" spans="1:13" x14ac:dyDescent="0.25">
      <c r="A15" s="2" t="s">
        <v>0</v>
      </c>
      <c r="B15">
        <f>SUM(B2:B14)</f>
        <v>156</v>
      </c>
      <c r="C15">
        <f>SUM(C2:C14)</f>
        <v>112.77119999999999</v>
      </c>
      <c r="D15">
        <f>SUM(D2:D14)</f>
        <v>528</v>
      </c>
      <c r="E15">
        <f>SUM(E2:E14)</f>
        <v>0</v>
      </c>
      <c r="F15">
        <f>SUM(F2:F14)</f>
        <v>7.1054273576010019E-15</v>
      </c>
      <c r="G15">
        <f t="shared" ref="G15:M15" si="4">SUM(G2:G14)</f>
        <v>131.78559999999999</v>
      </c>
      <c r="H15">
        <f t="shared" si="4"/>
        <v>182</v>
      </c>
      <c r="I15">
        <f t="shared" si="4"/>
        <v>105.11832814923079</v>
      </c>
      <c r="J15">
        <f t="shared" si="4"/>
        <v>112.77119999999999</v>
      </c>
      <c r="K15">
        <f t="shared" si="4"/>
        <v>95.425518501978019</v>
      </c>
      <c r="L15">
        <f t="shared" si="4"/>
        <v>9.6928096472527461</v>
      </c>
      <c r="M15">
        <f t="shared" si="4"/>
        <v>2054</v>
      </c>
    </row>
    <row r="16" spans="1:13" x14ac:dyDescent="0.25">
      <c r="I16" t="s">
        <v>8</v>
      </c>
      <c r="K16" t="s">
        <v>9</v>
      </c>
      <c r="L16" t="s">
        <v>10</v>
      </c>
    </row>
    <row r="17" spans="1:12" x14ac:dyDescent="0.25">
      <c r="A17" s="3" t="s">
        <v>5</v>
      </c>
      <c r="B17">
        <f>B15/13</f>
        <v>12</v>
      </c>
    </row>
    <row r="18" spans="1:12" x14ac:dyDescent="0.25">
      <c r="A18" s="3" t="s">
        <v>6</v>
      </c>
      <c r="B18">
        <f>C15/13</f>
        <v>8.6747076923076918</v>
      </c>
      <c r="K18" t="s">
        <v>16</v>
      </c>
      <c r="L18">
        <v>9.6928094999999992</v>
      </c>
    </row>
    <row r="20" spans="1:12" x14ac:dyDescent="0.25">
      <c r="A20" t="s">
        <v>11</v>
      </c>
      <c r="B20">
        <f>G15/H15</f>
        <v>0.72409670329670328</v>
      </c>
    </row>
    <row r="21" spans="1:12" x14ac:dyDescent="0.25">
      <c r="A21" t="s">
        <v>12</v>
      </c>
      <c r="B21">
        <f>(B18-B20*B17)</f>
        <v>-1.4452747252747145E-2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2013-05-29T22:33:28Z</dcterms:created>
  <dcterms:modified xsi:type="dcterms:W3CDTF">2013-05-30T01:41:34Z</dcterms:modified>
</cp:coreProperties>
</file>