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CostCurves_CostCalculation\"/>
    </mc:Choice>
  </mc:AlternateContent>
  <xr:revisionPtr revIDLastSave="0" documentId="13_ncr:1_{EC30B2D8-A15E-41AA-B3B5-1107CDBEC38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5" i="1" l="1"/>
  <c r="B1" i="1"/>
  <c r="AF7" i="1" l="1"/>
  <c r="AG7" i="1"/>
  <c r="AH7" i="1"/>
  <c r="AI7" i="1"/>
  <c r="AJ7" i="1"/>
  <c r="AK7" i="1"/>
  <c r="AL7" i="1"/>
  <c r="AM7" i="1"/>
  <c r="AN7" i="1"/>
  <c r="AO7" i="1"/>
  <c r="AP7" i="1"/>
  <c r="AF8" i="1"/>
  <c r="AG8" i="1"/>
  <c r="AH8" i="1"/>
  <c r="AI8" i="1"/>
  <c r="AJ8" i="1"/>
  <c r="AK8" i="1"/>
  <c r="AL8" i="1"/>
  <c r="AM8" i="1"/>
  <c r="AN8" i="1"/>
  <c r="AO8" i="1"/>
  <c r="AP8" i="1"/>
  <c r="AF9" i="1"/>
  <c r="AG9" i="1"/>
  <c r="AH9" i="1"/>
  <c r="AI9" i="1"/>
  <c r="AJ9" i="1"/>
  <c r="AK9" i="1"/>
  <c r="AL9" i="1"/>
  <c r="AM9" i="1"/>
  <c r="AN9" i="1"/>
  <c r="AO9" i="1"/>
  <c r="AP9" i="1"/>
  <c r="AF10" i="1"/>
  <c r="AG10" i="1"/>
  <c r="AH10" i="1"/>
  <c r="AI10" i="1"/>
  <c r="AJ10" i="1"/>
  <c r="AK10" i="1"/>
  <c r="AL10" i="1"/>
  <c r="AM10" i="1"/>
  <c r="AN10" i="1"/>
  <c r="AO10" i="1"/>
  <c r="AP10" i="1"/>
  <c r="AF11" i="1"/>
  <c r="AG11" i="1"/>
  <c r="AH11" i="1"/>
  <c r="AI11" i="1"/>
  <c r="AJ11" i="1"/>
  <c r="AK11" i="1"/>
  <c r="AL11" i="1"/>
  <c r="AM11" i="1"/>
  <c r="AN11" i="1"/>
  <c r="AO11" i="1"/>
  <c r="AP11" i="1"/>
  <c r="AF12" i="1"/>
  <c r="AG12" i="1"/>
  <c r="AH12" i="1"/>
  <c r="AI12" i="1"/>
  <c r="AJ12" i="1"/>
  <c r="AK12" i="1"/>
  <c r="AL12" i="1"/>
  <c r="AM12" i="1"/>
  <c r="AN12" i="1"/>
  <c r="AO12" i="1"/>
  <c r="AP12" i="1"/>
  <c r="AF13" i="1"/>
  <c r="AG13" i="1"/>
  <c r="AH13" i="1"/>
  <c r="AI13" i="1"/>
  <c r="AJ13" i="1"/>
  <c r="AK13" i="1"/>
  <c r="AL13" i="1"/>
  <c r="AM13" i="1"/>
  <c r="AN13" i="1"/>
  <c r="AO13" i="1"/>
  <c r="AP13" i="1"/>
  <c r="AF14" i="1"/>
  <c r="AG14" i="1"/>
  <c r="AH14" i="1"/>
  <c r="AI14" i="1"/>
  <c r="AJ14" i="1"/>
  <c r="AK14" i="1"/>
  <c r="AL14" i="1"/>
  <c r="AM14" i="1"/>
  <c r="AN14" i="1"/>
  <c r="AO14" i="1"/>
  <c r="AP14" i="1"/>
  <c r="A1" i="1"/>
  <c r="U3" i="1" l="1"/>
  <c r="V3" i="1"/>
  <c r="W3" i="1"/>
  <c r="X3" i="1"/>
  <c r="Y3" i="1"/>
  <c r="Z3" i="1"/>
  <c r="AA3" i="1"/>
  <c r="AB3" i="1"/>
  <c r="AC3" i="1"/>
  <c r="AD3" i="1"/>
  <c r="T3" i="1"/>
  <c r="U2" i="1"/>
  <c r="V2" i="1"/>
  <c r="W2" i="1"/>
  <c r="X2" i="1"/>
  <c r="Y2" i="1"/>
  <c r="Z2" i="1"/>
  <c r="AA2" i="1"/>
  <c r="AB2" i="1"/>
  <c r="AC2" i="1"/>
  <c r="AD2" i="1"/>
  <c r="T2" i="1"/>
  <c r="W18" i="1" l="1"/>
  <c r="X18" i="1"/>
  <c r="X15" i="1" s="1"/>
  <c r="Y18" i="1"/>
  <c r="Y15" i="1" s="1"/>
  <c r="Z18" i="1"/>
  <c r="Z15" i="1" s="1"/>
  <c r="AA18" i="1"/>
  <c r="AB18" i="1"/>
  <c r="AC18" i="1"/>
  <c r="AD18" i="1"/>
  <c r="W19" i="1"/>
  <c r="X19" i="1"/>
  <c r="Y19" i="1"/>
  <c r="Z19" i="1"/>
  <c r="AA19" i="1"/>
  <c r="AB19" i="1"/>
  <c r="AC19" i="1"/>
  <c r="AD19" i="1"/>
  <c r="W20" i="1"/>
  <c r="X20" i="1"/>
  <c r="Y20" i="1"/>
  <c r="Z20" i="1"/>
  <c r="AA20" i="1"/>
  <c r="AB20" i="1"/>
  <c r="AC20" i="1"/>
  <c r="AD20" i="1"/>
  <c r="W21" i="1"/>
  <c r="X21" i="1"/>
  <c r="Y21" i="1"/>
  <c r="Z21" i="1"/>
  <c r="AA21" i="1"/>
  <c r="AB21" i="1"/>
  <c r="AC21" i="1"/>
  <c r="AD21" i="1"/>
  <c r="W22" i="1"/>
  <c r="X22" i="1"/>
  <c r="Y22" i="1"/>
  <c r="Z22" i="1"/>
  <c r="AA22" i="1"/>
  <c r="AB22" i="1"/>
  <c r="AC22" i="1"/>
  <c r="AD22" i="1"/>
  <c r="W23" i="1"/>
  <c r="X23" i="1"/>
  <c r="Y23" i="1"/>
  <c r="Z23" i="1"/>
  <c r="AA23" i="1"/>
  <c r="AB23" i="1"/>
  <c r="AC23" i="1"/>
  <c r="AD23" i="1"/>
  <c r="W24" i="1"/>
  <c r="X24" i="1"/>
  <c r="Y24" i="1"/>
  <c r="Z24" i="1"/>
  <c r="AA24" i="1"/>
  <c r="AB24" i="1"/>
  <c r="AC24" i="1"/>
  <c r="AD24" i="1"/>
  <c r="W25" i="1"/>
  <c r="W15" i="1" s="1"/>
  <c r="X25" i="1"/>
  <c r="Y25" i="1"/>
  <c r="Z25" i="1"/>
  <c r="AA25" i="1"/>
  <c r="AB25" i="1"/>
  <c r="AC25" i="1"/>
  <c r="AD25" i="1"/>
  <c r="AA15" i="1"/>
  <c r="AB15" i="1"/>
  <c r="AC15" i="1"/>
  <c r="AD15" i="1"/>
  <c r="V15" i="1"/>
  <c r="V21" i="1"/>
  <c r="V18" i="1"/>
  <c r="V19" i="1"/>
  <c r="V20" i="1"/>
  <c r="V22" i="1"/>
  <c r="V23" i="1"/>
  <c r="V24" i="1"/>
  <c r="V25" i="1"/>
  <c r="U15" i="1"/>
  <c r="U20" i="1"/>
  <c r="U19" i="1"/>
  <c r="U18" i="1"/>
  <c r="U21" i="1"/>
  <c r="U22" i="1"/>
  <c r="U23" i="1"/>
  <c r="U24" i="1"/>
  <c r="U25" i="1"/>
  <c r="T20" i="1"/>
  <c r="T19" i="1"/>
  <c r="T21" i="1"/>
  <c r="T22" i="1"/>
  <c r="T23" i="1"/>
  <c r="T24" i="1"/>
  <c r="T25" i="1"/>
  <c r="T18" i="1"/>
</calcChain>
</file>

<file path=xl/sharedStrings.xml><?xml version="1.0" encoding="utf-8"?>
<sst xmlns="http://schemas.openxmlformats.org/spreadsheetml/2006/main" count="20" uniqueCount="20">
  <si>
    <t>Diameter (in)</t>
  </si>
  <si>
    <t>Unit cost ($USD/m)</t>
  </si>
  <si>
    <t>Pipe (ID)</t>
  </si>
  <si>
    <t>Length (m)</t>
  </si>
  <si>
    <t>Optimal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</si>
  <si>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</si>
  <si>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</si>
  <si>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</si>
  <si>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</si>
  <si>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</si>
  <si>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</si>
  <si>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</si>
  <si>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</si>
  <si>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</si>
  <si>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</si>
  <si>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t>Cost ($)</t>
  </si>
  <si>
    <t>Diameters (in)</t>
  </si>
  <si>
    <t>L*d^n</t>
  </si>
  <si>
    <t>Standard Deviation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</si>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</sst>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Objective Function - Two Loops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318832020997375"/>
                  <c:y val="-2.080781568970545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</c:numCache>
            </c:numRef>
          </c:xVal>
          <c:yVal>
            <c:numRef>
              <c:f>Hoja1!$C$4:$C$17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23</c:v>
                </c:pt>
                <c:pt idx="6">
                  <c:v>32</c:v>
                </c:pt>
                <c:pt idx="7">
                  <c:v>50</c:v>
                </c:pt>
                <c:pt idx="8">
                  <c:v>60</c:v>
                </c:pt>
                <c:pt idx="9">
                  <c:v>90</c:v>
                </c:pt>
                <c:pt idx="10">
                  <c:v>130</c:v>
                </c:pt>
                <c:pt idx="11">
                  <c:v>170</c:v>
                </c:pt>
                <c:pt idx="12">
                  <c:v>300</c:v>
                </c:pt>
                <c:pt idx="1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1-4559-812E-F93F0AA5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17240"/>
        <c:axId val="451716912"/>
      </c:scatterChart>
      <c:valAx>
        <c:axId val="4517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Diameter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6912"/>
        <c:crosses val="autoZero"/>
        <c:crossBetween val="midCat"/>
      </c:valAx>
      <c:valAx>
        <c:axId val="451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Unit Cost ($USD/m)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Costs - Two Loops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Hoja1!$T$6:$AD$6</c:f>
              <c:strCache>
                <c:ptCount val="11"/>
                <c:pt idx="0">
                  <c:v>Optimal</c:v>
                </c:pt>
                <c:pt idx="1">
                  <c:v>Non-Optimal 1</c:v>
                </c:pt>
                <c:pt idx="2">
                  <c:v>Non-Optimal 2</c:v>
                </c:pt>
                <c:pt idx="3">
                  <c:v>Non-Optimal 3</c:v>
                </c:pt>
                <c:pt idx="4">
                  <c:v>Non-Optimal 4</c:v>
                </c:pt>
                <c:pt idx="5">
                  <c:v>Non-Optimal 5</c:v>
                </c:pt>
                <c:pt idx="6">
                  <c:v>Non-Optimal 6</c:v>
                </c:pt>
                <c:pt idx="7">
                  <c:v>Non-Optimal 7</c:v>
                </c:pt>
                <c:pt idx="8">
                  <c:v>Non-Optimal 8</c:v>
                </c:pt>
                <c:pt idx="9">
                  <c:v>Non-Optimal 9</c:v>
                </c:pt>
                <c:pt idx="10">
                  <c:v>Non-Optimal 10</c:v>
                </c:pt>
              </c:strCache>
            </c:strRef>
          </c:cat>
          <c:val>
            <c:numRef>
              <c:f>Hoja1!$T$15:$AD$15</c:f>
              <c:numCache>
                <c:formatCode>"$"\ #,##0</c:formatCode>
                <c:ptCount val="11"/>
                <c:pt idx="0">
                  <c:v>473454.41273787292</c:v>
                </c:pt>
                <c:pt idx="1">
                  <c:v>509028.11905708158</c:v>
                </c:pt>
                <c:pt idx="2">
                  <c:v>558118.19673544425</c:v>
                </c:pt>
                <c:pt idx="3">
                  <c:v>657945.5349955773</c:v>
                </c:pt>
                <c:pt idx="4">
                  <c:v>747265.3180365212</c:v>
                </c:pt>
                <c:pt idx="5">
                  <c:v>775515.90788466355</c:v>
                </c:pt>
                <c:pt idx="6">
                  <c:v>795196.60126442485</c:v>
                </c:pt>
                <c:pt idx="7">
                  <c:v>894677.1346266832</c:v>
                </c:pt>
                <c:pt idx="8">
                  <c:v>916046.47635305743</c:v>
                </c:pt>
                <c:pt idx="9">
                  <c:v>955072.50730867067</c:v>
                </c:pt>
                <c:pt idx="10">
                  <c:v>972550.38781687024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3-4357-9B61-DA09D1664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137240"/>
        <c:axId val="450831848"/>
      </c:barChart>
      <c:catAx>
        <c:axId val="69613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831848"/>
        <c:crosses val="autoZero"/>
        <c:auto val="1"/>
        <c:lblAlgn val="ctr"/>
        <c:lblOffset val="100"/>
        <c:noMultiLvlLbl val="0"/>
      </c:catAx>
      <c:valAx>
        <c:axId val="4508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13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1</xdr:row>
      <xdr:rowOff>33336</xdr:rowOff>
    </xdr:from>
    <xdr:to>
      <xdr:col>16</xdr:col>
      <xdr:colOff>114299</xdr:colOff>
      <xdr:row>23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B5436-B7FF-4FB4-9BF9-A10D1094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304799</xdr:colOff>
      <xdr:row>23</xdr:row>
      <xdr:rowOff>171450</xdr:rowOff>
    </xdr:from>
    <xdr:to>
      <xdr:col>17</xdr:col>
      <xdr:colOff>523875</xdr:colOff>
      <xdr:row>45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AA3D54-BDE2-4B0F-B039-4739CD0E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"/>
  <sheetViews>
    <sheetView tabSelected="1" zoomScaleNormal="100" workbookViewId="0">
      <selection activeCell="R6" sqref="R6"/>
    </sheetView>
  </sheetViews>
  <sheetFormatPr baseColWidth="10" defaultColWidth="9.140625" defaultRowHeight="15" x14ac:dyDescent="0.25"/>
  <cols>
    <col min="2" max="2" width="12.85546875" bestFit="1" customWidth="1"/>
    <col min="3" max="3" width="22.85546875" bestFit="1" customWidth="1"/>
    <col min="19" max="19" width="18" bestFit="1" customWidth="1"/>
    <col min="20" max="20" width="11.85546875" bestFit="1" customWidth="1"/>
    <col min="21" max="29" width="14" bestFit="1" customWidth="1"/>
    <col min="30" max="30" width="15" bestFit="1" customWidth="1"/>
  </cols>
  <sheetData>
    <row r="1" spans="1:42" x14ac:dyDescent="0.25">
      <c r="A1">
        <f>COUNT(B4:B17)</f>
        <v>14</v>
      </c>
      <c r="B1">
        <f>COUNT(R7:R14)</f>
        <v>8</v>
      </c>
    </row>
    <row r="2" spans="1:42" x14ac:dyDescent="0.25">
      <c r="S2" s="6" t="s">
        <v>19</v>
      </c>
      <c r="T2" s="8">
        <f>AVERAGE(AF7:AF14)</f>
        <v>260.34999999999997</v>
      </c>
      <c r="U2" s="8">
        <f t="shared" ref="U2:AD2" si="0">AVERAGE(AG7:AG14)</f>
        <v>269.875</v>
      </c>
      <c r="V2" s="8">
        <f t="shared" si="0"/>
        <v>288.92499999999995</v>
      </c>
      <c r="W2" s="8">
        <f t="shared" si="0"/>
        <v>323.85000000000002</v>
      </c>
      <c r="X2" s="8">
        <f t="shared" si="0"/>
        <v>342.9</v>
      </c>
      <c r="Y2" s="8">
        <f t="shared" si="0"/>
        <v>361.95</v>
      </c>
      <c r="Z2" s="8">
        <f t="shared" si="0"/>
        <v>371.47499999999997</v>
      </c>
      <c r="AA2" s="8">
        <f t="shared" si="0"/>
        <v>400.04999999999995</v>
      </c>
      <c r="AB2" s="8">
        <f t="shared" si="0"/>
        <v>400.05</v>
      </c>
      <c r="AC2" s="8">
        <f t="shared" si="0"/>
        <v>419.09999999999991</v>
      </c>
      <c r="AD2" s="8">
        <f t="shared" si="0"/>
        <v>403.22499999999997</v>
      </c>
    </row>
    <row r="3" spans="1:42" x14ac:dyDescent="0.25">
      <c r="B3" s="1" t="s">
        <v>0</v>
      </c>
      <c r="C3" s="1" t="s">
        <v>1</v>
      </c>
      <c r="S3" s="6" t="s">
        <v>18</v>
      </c>
      <c r="T3" s="5">
        <f>_xlfn.STDEV.S(AF7:AF14)</f>
        <v>131.45748905471854</v>
      </c>
      <c r="U3" s="5">
        <f t="shared" ref="U3:AD3" si="1">_xlfn.STDEV.S(AG7:AG14)</f>
        <v>145.55615264023908</v>
      </c>
      <c r="V3" s="5">
        <f t="shared" si="1"/>
        <v>139.08011822584251</v>
      </c>
      <c r="W3" s="5">
        <f t="shared" si="1"/>
        <v>143.52364663307969</v>
      </c>
      <c r="X3" s="5">
        <f t="shared" si="1"/>
        <v>181.64615524223382</v>
      </c>
      <c r="Y3" s="5">
        <f t="shared" si="1"/>
        <v>149.80771484997501</v>
      </c>
      <c r="Z3" s="5">
        <f t="shared" si="1"/>
        <v>126.59112753834125</v>
      </c>
      <c r="AA3" s="5">
        <f t="shared" si="1"/>
        <v>142.23352026057103</v>
      </c>
      <c r="AB3" s="5">
        <f t="shared" si="1"/>
        <v>170.52355513870458</v>
      </c>
      <c r="AC3" s="5">
        <f t="shared" si="1"/>
        <v>137.79019247703084</v>
      </c>
      <c r="AD3" s="5">
        <f t="shared" si="1"/>
        <v>216.56598961319582</v>
      </c>
    </row>
    <row r="4" spans="1:42" x14ac:dyDescent="0.25">
      <c r="B4" s="2">
        <v>1</v>
      </c>
      <c r="C4" s="2">
        <v>2</v>
      </c>
    </row>
    <row r="5" spans="1:42" x14ac:dyDescent="0.25">
      <c r="B5" s="2">
        <v>2</v>
      </c>
      <c r="C5" s="2">
        <v>5</v>
      </c>
      <c r="T5" s="9" t="s">
        <v>16</v>
      </c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42" x14ac:dyDescent="0.25">
      <c r="B6" s="2">
        <v>3</v>
      </c>
      <c r="C6" s="2">
        <v>8</v>
      </c>
      <c r="R6" s="3" t="s">
        <v>2</v>
      </c>
      <c r="S6" s="3" t="s">
        <v>3</v>
      </c>
      <c r="T6" s="3" t="s">
        <v>4</v>
      </c>
      <c r="U6" s="3" t="s">
        <v>5</v>
      </c>
      <c r="V6" s="3" t="s">
        <v>6</v>
      </c>
      <c r="W6" s="3" t="s">
        <v>7</v>
      </c>
      <c r="X6" s="3" t="s">
        <v>8</v>
      </c>
      <c r="Y6" s="3" t="s">
        <v>9</v>
      </c>
      <c r="Z6" s="3" t="s">
        <v>10</v>
      </c>
      <c r="AA6" s="3" t="s">
        <v>11</v>
      </c>
      <c r="AB6" s="3" t="s">
        <v>12</v>
      </c>
      <c r="AC6" s="3" t="s">
        <v>13</v>
      </c>
      <c r="AD6" s="3" t="s">
        <v>14</v>
      </c>
    </row>
    <row r="7" spans="1:42" x14ac:dyDescent="0.25">
      <c r="B7" s="2">
        <v>4</v>
      </c>
      <c r="C7" s="2">
        <v>11</v>
      </c>
      <c r="R7" s="4">
        <v>1</v>
      </c>
      <c r="S7" s="5">
        <v>1000.0119999999999</v>
      </c>
      <c r="T7" s="5">
        <v>18</v>
      </c>
      <c r="U7" s="5">
        <v>16</v>
      </c>
      <c r="V7" s="5">
        <v>18</v>
      </c>
      <c r="W7" s="5">
        <v>18</v>
      </c>
      <c r="X7" s="5">
        <v>22</v>
      </c>
      <c r="Y7" s="5">
        <v>16</v>
      </c>
      <c r="Z7" s="5">
        <v>18</v>
      </c>
      <c r="AA7" s="5">
        <v>20</v>
      </c>
      <c r="AB7" s="5">
        <v>22</v>
      </c>
      <c r="AC7" s="5">
        <v>24</v>
      </c>
      <c r="AD7" s="5">
        <v>22</v>
      </c>
      <c r="AF7">
        <f>T7*25.4</f>
        <v>457.2</v>
      </c>
      <c r="AG7">
        <f t="shared" ref="AG7:AP14" si="2">U7*25.4</f>
        <v>406.4</v>
      </c>
      <c r="AH7">
        <f t="shared" si="2"/>
        <v>457.2</v>
      </c>
      <c r="AI7">
        <f t="shared" si="2"/>
        <v>457.2</v>
      </c>
      <c r="AJ7">
        <f t="shared" si="2"/>
        <v>558.79999999999995</v>
      </c>
      <c r="AK7">
        <f t="shared" si="2"/>
        <v>406.4</v>
      </c>
      <c r="AL7">
        <f t="shared" si="2"/>
        <v>457.2</v>
      </c>
      <c r="AM7">
        <f t="shared" si="2"/>
        <v>508</v>
      </c>
      <c r="AN7">
        <f t="shared" si="2"/>
        <v>558.79999999999995</v>
      </c>
      <c r="AO7">
        <f t="shared" si="2"/>
        <v>609.59999999999991</v>
      </c>
      <c r="AP7">
        <f t="shared" si="2"/>
        <v>558.79999999999995</v>
      </c>
    </row>
    <row r="8" spans="1:42" x14ac:dyDescent="0.25">
      <c r="B8" s="2">
        <v>6</v>
      </c>
      <c r="C8" s="2">
        <v>16</v>
      </c>
      <c r="R8" s="4">
        <v>2</v>
      </c>
      <c r="S8" s="5">
        <v>1000.0119999999999</v>
      </c>
      <c r="T8" s="5">
        <v>8</v>
      </c>
      <c r="U8" s="5">
        <v>8</v>
      </c>
      <c r="V8" s="5">
        <v>8</v>
      </c>
      <c r="W8" s="5">
        <v>18</v>
      </c>
      <c r="X8" s="5">
        <v>4</v>
      </c>
      <c r="Y8" s="5">
        <v>14</v>
      </c>
      <c r="Z8" s="5">
        <v>18</v>
      </c>
      <c r="AA8" s="5">
        <v>12</v>
      </c>
      <c r="AB8" s="5">
        <v>18</v>
      </c>
      <c r="AC8" s="5">
        <v>22</v>
      </c>
      <c r="AD8" s="5">
        <v>22</v>
      </c>
      <c r="AF8">
        <f t="shared" ref="AF8:AF14" si="3">T8*25.4</f>
        <v>203.2</v>
      </c>
      <c r="AG8">
        <f t="shared" si="2"/>
        <v>203.2</v>
      </c>
      <c r="AH8">
        <f t="shared" si="2"/>
        <v>203.2</v>
      </c>
      <c r="AI8">
        <f t="shared" si="2"/>
        <v>457.2</v>
      </c>
      <c r="AJ8">
        <f t="shared" si="2"/>
        <v>101.6</v>
      </c>
      <c r="AK8">
        <f t="shared" si="2"/>
        <v>355.59999999999997</v>
      </c>
      <c r="AL8">
        <f t="shared" si="2"/>
        <v>457.2</v>
      </c>
      <c r="AM8">
        <f t="shared" si="2"/>
        <v>304.79999999999995</v>
      </c>
      <c r="AN8">
        <f t="shared" si="2"/>
        <v>457.2</v>
      </c>
      <c r="AO8">
        <f t="shared" si="2"/>
        <v>558.79999999999995</v>
      </c>
      <c r="AP8">
        <f t="shared" si="2"/>
        <v>558.79999999999995</v>
      </c>
    </row>
    <row r="9" spans="1:42" x14ac:dyDescent="0.25">
      <c r="B9" s="2">
        <v>8</v>
      </c>
      <c r="C9" s="2">
        <v>23</v>
      </c>
      <c r="R9" s="4">
        <v>3</v>
      </c>
      <c r="S9" s="5">
        <v>1000.0119999999999</v>
      </c>
      <c r="T9" s="5">
        <v>16</v>
      </c>
      <c r="U9" s="5">
        <v>20</v>
      </c>
      <c r="V9" s="5">
        <v>18</v>
      </c>
      <c r="W9" s="5">
        <v>10</v>
      </c>
      <c r="X9" s="5">
        <v>20</v>
      </c>
      <c r="Y9" s="5">
        <v>20</v>
      </c>
      <c r="Z9" s="5">
        <v>16</v>
      </c>
      <c r="AA9" s="5">
        <v>14</v>
      </c>
      <c r="AB9" s="5">
        <v>10</v>
      </c>
      <c r="AC9" s="5">
        <v>22</v>
      </c>
      <c r="AD9" s="5">
        <v>20</v>
      </c>
      <c r="AF9">
        <f t="shared" si="3"/>
        <v>406.4</v>
      </c>
      <c r="AG9">
        <f t="shared" si="2"/>
        <v>508</v>
      </c>
      <c r="AH9">
        <f t="shared" si="2"/>
        <v>457.2</v>
      </c>
      <c r="AI9">
        <f t="shared" si="2"/>
        <v>254</v>
      </c>
      <c r="AJ9">
        <f t="shared" si="2"/>
        <v>508</v>
      </c>
      <c r="AK9">
        <f t="shared" si="2"/>
        <v>508</v>
      </c>
      <c r="AL9">
        <f t="shared" si="2"/>
        <v>406.4</v>
      </c>
      <c r="AM9">
        <f t="shared" si="2"/>
        <v>355.59999999999997</v>
      </c>
      <c r="AN9">
        <f t="shared" si="2"/>
        <v>254</v>
      </c>
      <c r="AO9">
        <f t="shared" si="2"/>
        <v>558.79999999999995</v>
      </c>
      <c r="AP9">
        <f t="shared" si="2"/>
        <v>508</v>
      </c>
    </row>
    <row r="10" spans="1:42" x14ac:dyDescent="0.25">
      <c r="B10" s="2">
        <v>10</v>
      </c>
      <c r="C10" s="2">
        <v>32</v>
      </c>
      <c r="R10" s="4">
        <v>4</v>
      </c>
      <c r="S10" s="5">
        <v>1000.0119999999999</v>
      </c>
      <c r="T10" s="5">
        <v>6</v>
      </c>
      <c r="U10" s="5">
        <v>12</v>
      </c>
      <c r="V10" s="5">
        <v>12</v>
      </c>
      <c r="W10" s="5">
        <v>6</v>
      </c>
      <c r="X10" s="5">
        <v>14</v>
      </c>
      <c r="Y10" s="5">
        <v>6</v>
      </c>
      <c r="Z10" s="5">
        <v>14</v>
      </c>
      <c r="AA10" s="5">
        <v>14</v>
      </c>
      <c r="AB10" s="5">
        <v>24</v>
      </c>
      <c r="AC10" s="5">
        <v>12</v>
      </c>
      <c r="AD10" s="5">
        <v>1</v>
      </c>
      <c r="AF10">
        <f t="shared" si="3"/>
        <v>152.39999999999998</v>
      </c>
      <c r="AG10">
        <f t="shared" si="2"/>
        <v>304.79999999999995</v>
      </c>
      <c r="AH10">
        <f t="shared" si="2"/>
        <v>304.79999999999995</v>
      </c>
      <c r="AI10">
        <f t="shared" si="2"/>
        <v>152.39999999999998</v>
      </c>
      <c r="AJ10">
        <f t="shared" si="2"/>
        <v>355.59999999999997</v>
      </c>
      <c r="AK10">
        <f t="shared" si="2"/>
        <v>152.39999999999998</v>
      </c>
      <c r="AL10">
        <f t="shared" si="2"/>
        <v>355.59999999999997</v>
      </c>
      <c r="AM10">
        <f t="shared" si="2"/>
        <v>355.59999999999997</v>
      </c>
      <c r="AN10">
        <f t="shared" si="2"/>
        <v>609.59999999999991</v>
      </c>
      <c r="AO10">
        <f t="shared" si="2"/>
        <v>304.79999999999995</v>
      </c>
      <c r="AP10">
        <f t="shared" si="2"/>
        <v>25.4</v>
      </c>
    </row>
    <row r="11" spans="1:42" x14ac:dyDescent="0.25">
      <c r="B11" s="2">
        <v>12</v>
      </c>
      <c r="C11" s="2">
        <v>50</v>
      </c>
      <c r="R11" s="4">
        <v>5</v>
      </c>
      <c r="S11" s="5">
        <v>1000.0119999999999</v>
      </c>
      <c r="T11" s="5">
        <v>14</v>
      </c>
      <c r="U11" s="5">
        <v>12</v>
      </c>
      <c r="V11" s="5">
        <v>12</v>
      </c>
      <c r="W11" s="5">
        <v>4</v>
      </c>
      <c r="X11" s="5">
        <v>18</v>
      </c>
      <c r="Y11" s="5">
        <v>14</v>
      </c>
      <c r="Z11" s="5">
        <v>18</v>
      </c>
      <c r="AA11" s="5">
        <v>6</v>
      </c>
      <c r="AB11" s="5">
        <v>4</v>
      </c>
      <c r="AC11" s="5">
        <v>16</v>
      </c>
      <c r="AD11" s="5">
        <v>12</v>
      </c>
      <c r="AF11">
        <f t="shared" si="3"/>
        <v>355.59999999999997</v>
      </c>
      <c r="AG11">
        <f t="shared" si="2"/>
        <v>304.79999999999995</v>
      </c>
      <c r="AH11">
        <f t="shared" si="2"/>
        <v>304.79999999999995</v>
      </c>
      <c r="AI11">
        <f t="shared" si="2"/>
        <v>101.6</v>
      </c>
      <c r="AJ11">
        <f t="shared" si="2"/>
        <v>457.2</v>
      </c>
      <c r="AK11">
        <f t="shared" si="2"/>
        <v>355.59999999999997</v>
      </c>
      <c r="AL11">
        <f t="shared" si="2"/>
        <v>457.2</v>
      </c>
      <c r="AM11">
        <f t="shared" si="2"/>
        <v>152.39999999999998</v>
      </c>
      <c r="AN11">
        <f t="shared" si="2"/>
        <v>101.6</v>
      </c>
      <c r="AO11">
        <f t="shared" si="2"/>
        <v>406.4</v>
      </c>
      <c r="AP11">
        <f t="shared" si="2"/>
        <v>304.79999999999995</v>
      </c>
    </row>
    <row r="12" spans="1:42" x14ac:dyDescent="0.25">
      <c r="B12" s="2">
        <v>14</v>
      </c>
      <c r="C12" s="2">
        <v>60</v>
      </c>
      <c r="R12" s="4">
        <v>6</v>
      </c>
      <c r="S12" s="5">
        <v>1000.0119999999999</v>
      </c>
      <c r="T12" s="5">
        <v>10</v>
      </c>
      <c r="U12" s="5">
        <v>3</v>
      </c>
      <c r="V12" s="5">
        <v>12</v>
      </c>
      <c r="W12" s="5">
        <v>12</v>
      </c>
      <c r="X12" s="5">
        <v>2</v>
      </c>
      <c r="Y12" s="5">
        <v>8</v>
      </c>
      <c r="Z12" s="5">
        <v>3</v>
      </c>
      <c r="AA12" s="5">
        <v>24</v>
      </c>
      <c r="AB12" s="5">
        <v>12</v>
      </c>
      <c r="AC12" s="5">
        <v>10</v>
      </c>
      <c r="AD12" s="5">
        <v>24</v>
      </c>
      <c r="AF12">
        <f t="shared" si="3"/>
        <v>254</v>
      </c>
      <c r="AG12">
        <f t="shared" si="2"/>
        <v>76.199999999999989</v>
      </c>
      <c r="AH12">
        <f t="shared" si="2"/>
        <v>304.79999999999995</v>
      </c>
      <c r="AI12">
        <f t="shared" si="2"/>
        <v>304.79999999999995</v>
      </c>
      <c r="AJ12">
        <f t="shared" si="2"/>
        <v>50.8</v>
      </c>
      <c r="AK12">
        <f t="shared" si="2"/>
        <v>203.2</v>
      </c>
      <c r="AL12">
        <f t="shared" si="2"/>
        <v>76.199999999999989</v>
      </c>
      <c r="AM12">
        <f t="shared" si="2"/>
        <v>609.59999999999991</v>
      </c>
      <c r="AN12">
        <f t="shared" si="2"/>
        <v>304.79999999999995</v>
      </c>
      <c r="AO12">
        <f t="shared" si="2"/>
        <v>254</v>
      </c>
      <c r="AP12">
        <f t="shared" si="2"/>
        <v>609.59999999999991</v>
      </c>
    </row>
    <row r="13" spans="1:42" x14ac:dyDescent="0.25">
      <c r="B13" s="2">
        <v>16</v>
      </c>
      <c r="C13" s="2">
        <v>90</v>
      </c>
      <c r="R13" s="4">
        <v>7</v>
      </c>
      <c r="S13" s="5">
        <v>1000.0119999999999</v>
      </c>
      <c r="T13" s="5">
        <v>6</v>
      </c>
      <c r="U13" s="5">
        <v>4</v>
      </c>
      <c r="V13" s="5">
        <v>1</v>
      </c>
      <c r="W13" s="5">
        <v>18</v>
      </c>
      <c r="X13" s="5">
        <v>14</v>
      </c>
      <c r="Y13" s="5">
        <v>12</v>
      </c>
      <c r="Z13" s="5">
        <v>14</v>
      </c>
      <c r="AA13" s="5">
        <v>20</v>
      </c>
      <c r="AB13" s="5">
        <v>20</v>
      </c>
      <c r="AC13" s="5">
        <v>14</v>
      </c>
      <c r="AD13" s="5">
        <v>20</v>
      </c>
      <c r="AF13">
        <f t="shared" si="3"/>
        <v>152.39999999999998</v>
      </c>
      <c r="AG13">
        <f t="shared" si="2"/>
        <v>101.6</v>
      </c>
      <c r="AH13">
        <f t="shared" si="2"/>
        <v>25.4</v>
      </c>
      <c r="AI13">
        <f t="shared" si="2"/>
        <v>457.2</v>
      </c>
      <c r="AJ13">
        <f t="shared" si="2"/>
        <v>355.59999999999997</v>
      </c>
      <c r="AK13">
        <f t="shared" si="2"/>
        <v>304.79999999999995</v>
      </c>
      <c r="AL13">
        <f t="shared" si="2"/>
        <v>355.59999999999997</v>
      </c>
      <c r="AM13">
        <f t="shared" si="2"/>
        <v>508</v>
      </c>
      <c r="AN13">
        <f t="shared" si="2"/>
        <v>508</v>
      </c>
      <c r="AO13">
        <f t="shared" si="2"/>
        <v>355.59999999999997</v>
      </c>
      <c r="AP13">
        <f t="shared" si="2"/>
        <v>508</v>
      </c>
    </row>
    <row r="14" spans="1:42" x14ac:dyDescent="0.25">
      <c r="B14" s="2">
        <v>18</v>
      </c>
      <c r="C14" s="2">
        <v>130</v>
      </c>
      <c r="R14" s="4">
        <v>8</v>
      </c>
      <c r="S14" s="5">
        <v>1000.0119999999999</v>
      </c>
      <c r="T14" s="5">
        <v>4</v>
      </c>
      <c r="U14" s="5">
        <v>10</v>
      </c>
      <c r="V14" s="5">
        <v>10</v>
      </c>
      <c r="W14" s="5">
        <v>16</v>
      </c>
      <c r="X14" s="5">
        <v>14</v>
      </c>
      <c r="Y14" s="5">
        <v>24</v>
      </c>
      <c r="Z14" s="5">
        <v>16</v>
      </c>
      <c r="AA14" s="5">
        <v>16</v>
      </c>
      <c r="AB14" s="5">
        <v>16</v>
      </c>
      <c r="AC14" s="5">
        <v>12</v>
      </c>
      <c r="AD14" s="5">
        <v>6</v>
      </c>
      <c r="AF14">
        <f t="shared" si="3"/>
        <v>101.6</v>
      </c>
      <c r="AG14">
        <f t="shared" si="2"/>
        <v>254</v>
      </c>
      <c r="AH14">
        <f t="shared" si="2"/>
        <v>254</v>
      </c>
      <c r="AI14">
        <f t="shared" si="2"/>
        <v>406.4</v>
      </c>
      <c r="AJ14">
        <f t="shared" si="2"/>
        <v>355.59999999999997</v>
      </c>
      <c r="AK14">
        <f t="shared" si="2"/>
        <v>609.59999999999991</v>
      </c>
      <c r="AL14">
        <f t="shared" si="2"/>
        <v>406.4</v>
      </c>
      <c r="AM14">
        <f t="shared" si="2"/>
        <v>406.4</v>
      </c>
      <c r="AN14">
        <f t="shared" si="2"/>
        <v>406.4</v>
      </c>
      <c r="AO14">
        <f t="shared" si="2"/>
        <v>304.79999999999995</v>
      </c>
      <c r="AP14">
        <f t="shared" si="2"/>
        <v>152.39999999999998</v>
      </c>
    </row>
    <row r="15" spans="1:42" x14ac:dyDescent="0.25">
      <c r="B15" s="2">
        <v>20</v>
      </c>
      <c r="C15" s="2">
        <v>170</v>
      </c>
      <c r="R15" s="9" t="s">
        <v>15</v>
      </c>
      <c r="S15" s="9"/>
      <c r="T15" s="7">
        <f>1.3186*SUM(T18:T25)</f>
        <v>473454.41273787292</v>
      </c>
      <c r="U15" s="7">
        <f>1.3186*SUM(U18:U25)</f>
        <v>509028.11905708158</v>
      </c>
      <c r="V15" s="7">
        <f>1.3186*SUM(V18:V25)</f>
        <v>558118.19673544425</v>
      </c>
      <c r="W15" s="7">
        <f t="shared" ref="W15:AD15" si="4">1.3186*SUM(W18:W25)</f>
        <v>657945.5349955773</v>
      </c>
      <c r="X15" s="7">
        <f t="shared" si="4"/>
        <v>747265.3180365212</v>
      </c>
      <c r="Y15" s="7">
        <f t="shared" si="4"/>
        <v>775515.90788466355</v>
      </c>
      <c r="Z15" s="7">
        <f t="shared" si="4"/>
        <v>795196.60126442485</v>
      </c>
      <c r="AA15" s="7">
        <f t="shared" si="4"/>
        <v>894677.1346266832</v>
      </c>
      <c r="AB15" s="7">
        <f t="shared" si="4"/>
        <v>916046.47635305743</v>
      </c>
      <c r="AC15" s="7">
        <f t="shared" si="4"/>
        <v>955072.50730867067</v>
      </c>
      <c r="AD15" s="7">
        <f t="shared" si="4"/>
        <v>972550.38781687024</v>
      </c>
    </row>
    <row r="16" spans="1:42" x14ac:dyDescent="0.25">
      <c r="B16" s="2">
        <v>22</v>
      </c>
      <c r="C16" s="2">
        <v>300</v>
      </c>
    </row>
    <row r="17" spans="2:30" x14ac:dyDescent="0.25">
      <c r="B17" s="2">
        <v>24</v>
      </c>
      <c r="C17" s="2">
        <v>550</v>
      </c>
      <c r="T17" s="9" t="s">
        <v>17</v>
      </c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2:30" x14ac:dyDescent="0.25">
      <c r="T18" s="5">
        <f t="shared" ref="T18:V20" si="5">$S7*T7^1.5918</f>
        <v>99574.465789465001</v>
      </c>
      <c r="U18" s="5">
        <f t="shared" si="5"/>
        <v>82551.201740538076</v>
      </c>
      <c r="V18" s="5">
        <f t="shared" si="5"/>
        <v>99574.465789465001</v>
      </c>
      <c r="W18" s="5">
        <f t="shared" ref="W18:AD18" si="6">$S7*W7^1.5918</f>
        <v>99574.465789465001</v>
      </c>
      <c r="X18" s="5">
        <f t="shared" si="6"/>
        <v>137048.29434592702</v>
      </c>
      <c r="Y18" s="5">
        <f t="shared" si="6"/>
        <v>82551.201740538076</v>
      </c>
      <c r="Z18" s="5">
        <f t="shared" si="6"/>
        <v>99574.465789465001</v>
      </c>
      <c r="AA18" s="5">
        <f t="shared" si="6"/>
        <v>117756.4646612514</v>
      </c>
      <c r="AB18" s="5">
        <f t="shared" si="6"/>
        <v>137048.29434592702</v>
      </c>
      <c r="AC18" s="5">
        <f t="shared" si="6"/>
        <v>157407.51620142063</v>
      </c>
      <c r="AD18" s="5">
        <f t="shared" si="6"/>
        <v>137048.29434592702</v>
      </c>
    </row>
    <row r="19" spans="2:30" x14ac:dyDescent="0.25">
      <c r="T19" s="5">
        <f t="shared" si="5"/>
        <v>27386.961595864261</v>
      </c>
      <c r="U19" s="5">
        <f t="shared" si="5"/>
        <v>27386.961595864261</v>
      </c>
      <c r="V19" s="5">
        <f t="shared" si="5"/>
        <v>27386.961595864261</v>
      </c>
      <c r="W19" s="5">
        <f t="shared" ref="W19:AD19" si="7">$S8*W8^1.5918</f>
        <v>99574.465789465001</v>
      </c>
      <c r="X19" s="5">
        <f t="shared" si="7"/>
        <v>9085.8237026127117</v>
      </c>
      <c r="Y19" s="5">
        <f t="shared" si="7"/>
        <v>66743.936700674196</v>
      </c>
      <c r="Z19" s="5">
        <f t="shared" si="7"/>
        <v>99574.465789465001</v>
      </c>
      <c r="AA19" s="5">
        <f t="shared" si="7"/>
        <v>52221.088369592406</v>
      </c>
      <c r="AB19" s="5">
        <f t="shared" si="7"/>
        <v>99574.465789465001</v>
      </c>
      <c r="AC19" s="5">
        <f t="shared" si="7"/>
        <v>137048.29434592702</v>
      </c>
      <c r="AD19" s="5">
        <f t="shared" si="7"/>
        <v>137048.29434592702</v>
      </c>
    </row>
    <row r="20" spans="2:30" x14ac:dyDescent="0.25">
      <c r="T20" s="5">
        <f t="shared" si="5"/>
        <v>82551.201740538076</v>
      </c>
      <c r="U20" s="5">
        <f t="shared" si="5"/>
        <v>117756.4646612514</v>
      </c>
      <c r="V20" s="5">
        <f t="shared" si="5"/>
        <v>99574.465789465001</v>
      </c>
      <c r="W20" s="5">
        <f t="shared" ref="W20:AD20" si="8">$S9*W9^1.5918</f>
        <v>39066.563627731659</v>
      </c>
      <c r="X20" s="5">
        <f t="shared" si="8"/>
        <v>117756.4646612514</v>
      </c>
      <c r="Y20" s="5">
        <f t="shared" si="8"/>
        <v>117756.4646612514</v>
      </c>
      <c r="Z20" s="5">
        <f t="shared" si="8"/>
        <v>82551.201740538076</v>
      </c>
      <c r="AA20" s="5">
        <f t="shared" si="8"/>
        <v>66743.936700674196</v>
      </c>
      <c r="AB20" s="5">
        <f t="shared" si="8"/>
        <v>39066.563627731659</v>
      </c>
      <c r="AC20" s="5">
        <f t="shared" si="8"/>
        <v>137048.29434592702</v>
      </c>
      <c r="AD20" s="5">
        <f t="shared" si="8"/>
        <v>117756.4646612514</v>
      </c>
    </row>
    <row r="21" spans="2:30" x14ac:dyDescent="0.25">
      <c r="T21" s="5">
        <f t="shared" ref="T21:U25" si="9">$S10*T10^1.5918</f>
        <v>17324.725885485816</v>
      </c>
      <c r="U21" s="5">
        <f t="shared" si="9"/>
        <v>52221.088369592406</v>
      </c>
      <c r="V21" s="5">
        <f>$S10*V10^1.5918</f>
        <v>52221.088369592406</v>
      </c>
      <c r="W21" s="5">
        <f t="shared" ref="W21:AD21" si="10">$S10*W10^1.5918</f>
        <v>17324.725885485816</v>
      </c>
      <c r="X21" s="5">
        <f t="shared" si="10"/>
        <v>66743.936700674196</v>
      </c>
      <c r="Y21" s="5">
        <f t="shared" si="10"/>
        <v>17324.725885485816</v>
      </c>
      <c r="Z21" s="5">
        <f t="shared" si="10"/>
        <v>66743.936700674196</v>
      </c>
      <c r="AA21" s="5">
        <f t="shared" si="10"/>
        <v>66743.936700674196</v>
      </c>
      <c r="AB21" s="5">
        <f t="shared" si="10"/>
        <v>157407.51620142063</v>
      </c>
      <c r="AC21" s="5">
        <f t="shared" si="10"/>
        <v>52221.088369592406</v>
      </c>
      <c r="AD21" s="5">
        <f t="shared" si="10"/>
        <v>1000.0119999999999</v>
      </c>
    </row>
    <row r="22" spans="2:30" x14ac:dyDescent="0.25">
      <c r="T22" s="5">
        <f t="shared" si="9"/>
        <v>66743.936700674196</v>
      </c>
      <c r="U22" s="5">
        <f t="shared" si="9"/>
        <v>52221.088369592406</v>
      </c>
      <c r="V22" s="5">
        <f t="shared" ref="V22:AD22" si="11">$S11*V11^1.5918</f>
        <v>52221.088369592406</v>
      </c>
      <c r="W22" s="5">
        <f t="shared" si="11"/>
        <v>9085.8237026127117</v>
      </c>
      <c r="X22" s="5">
        <f t="shared" si="11"/>
        <v>99574.465789465001</v>
      </c>
      <c r="Y22" s="5">
        <f t="shared" si="11"/>
        <v>66743.936700674196</v>
      </c>
      <c r="Z22" s="5">
        <f t="shared" si="11"/>
        <v>99574.465789465001</v>
      </c>
      <c r="AA22" s="5">
        <f t="shared" si="11"/>
        <v>17324.725885485816</v>
      </c>
      <c r="AB22" s="5">
        <f t="shared" si="11"/>
        <v>9085.8237026127117</v>
      </c>
      <c r="AC22" s="5">
        <f t="shared" si="11"/>
        <v>82551.201740538076</v>
      </c>
      <c r="AD22" s="5">
        <f t="shared" si="11"/>
        <v>52221.088369592406</v>
      </c>
    </row>
    <row r="23" spans="2:30" x14ac:dyDescent="0.25">
      <c r="T23" s="5">
        <f t="shared" si="9"/>
        <v>39066.563627731659</v>
      </c>
      <c r="U23" s="5">
        <f t="shared" si="9"/>
        <v>5747.6038201837473</v>
      </c>
      <c r="V23" s="5">
        <f t="shared" ref="V23:AD23" si="12">$S12*V12^1.5918</f>
        <v>52221.088369592406</v>
      </c>
      <c r="W23" s="5">
        <f t="shared" si="12"/>
        <v>52221.088369592406</v>
      </c>
      <c r="X23" s="5">
        <f t="shared" si="12"/>
        <v>3014.2880971295926</v>
      </c>
      <c r="Y23" s="5">
        <f t="shared" si="12"/>
        <v>27386.961595864261</v>
      </c>
      <c r="Z23" s="5">
        <f t="shared" si="12"/>
        <v>5747.6038201837473</v>
      </c>
      <c r="AA23" s="5">
        <f t="shared" si="12"/>
        <v>157407.51620142063</v>
      </c>
      <c r="AB23" s="5">
        <f t="shared" si="12"/>
        <v>52221.088369592406</v>
      </c>
      <c r="AC23" s="5">
        <f t="shared" si="12"/>
        <v>39066.563627731659</v>
      </c>
      <c r="AD23" s="5">
        <f t="shared" si="12"/>
        <v>157407.51620142063</v>
      </c>
    </row>
    <row r="24" spans="2:30" x14ac:dyDescent="0.25">
      <c r="T24" s="5">
        <f t="shared" si="9"/>
        <v>17324.725885485816</v>
      </c>
      <c r="U24" s="5">
        <f t="shared" si="9"/>
        <v>9085.8237026127117</v>
      </c>
      <c r="V24" s="5">
        <f t="shared" ref="V24:AD24" si="13">$S13*V13^1.5918</f>
        <v>1000.0119999999999</v>
      </c>
      <c r="W24" s="5">
        <f t="shared" si="13"/>
        <v>99574.465789465001</v>
      </c>
      <c r="X24" s="5">
        <f t="shared" si="13"/>
        <v>66743.936700674196</v>
      </c>
      <c r="Y24" s="5">
        <f t="shared" si="13"/>
        <v>52221.088369592406</v>
      </c>
      <c r="Z24" s="5">
        <f t="shared" si="13"/>
        <v>66743.936700674196</v>
      </c>
      <c r="AA24" s="5">
        <f t="shared" si="13"/>
        <v>117756.4646612514</v>
      </c>
      <c r="AB24" s="5">
        <f t="shared" si="13"/>
        <v>117756.4646612514</v>
      </c>
      <c r="AC24" s="5">
        <f t="shared" si="13"/>
        <v>66743.936700674196</v>
      </c>
      <c r="AD24" s="5">
        <f t="shared" si="13"/>
        <v>117756.4646612514</v>
      </c>
    </row>
    <row r="25" spans="2:30" x14ac:dyDescent="0.25">
      <c r="T25" s="5">
        <f t="shared" si="9"/>
        <v>9085.8237026127117</v>
      </c>
      <c r="U25" s="5">
        <f t="shared" si="9"/>
        <v>39066.563627731659</v>
      </c>
      <c r="V25" s="5">
        <f t="shared" ref="V25:AD25" si="14">$S14*V14^1.5918</f>
        <v>39066.563627731659</v>
      </c>
      <c r="W25" s="5">
        <f t="shared" si="14"/>
        <v>82551.201740538076</v>
      </c>
      <c r="X25" s="5">
        <f t="shared" si="14"/>
        <v>66743.936700674196</v>
      </c>
      <c r="Y25" s="5">
        <f t="shared" si="14"/>
        <v>157407.51620142063</v>
      </c>
      <c r="Z25" s="5">
        <f t="shared" si="14"/>
        <v>82551.201740538076</v>
      </c>
      <c r="AA25" s="5">
        <f t="shared" si="14"/>
        <v>82551.201740538076</v>
      </c>
      <c r="AB25" s="5">
        <f t="shared" si="14"/>
        <v>82551.201740538076</v>
      </c>
      <c r="AC25" s="5">
        <f t="shared" si="14"/>
        <v>52221.088369592406</v>
      </c>
      <c r="AD25" s="5">
        <f t="shared" si="14"/>
        <v>17324.725885485816</v>
      </c>
    </row>
  </sheetData>
  <mergeCells count="3">
    <mergeCell ref="R15:S15"/>
    <mergeCell ref="T5:AD5"/>
    <mergeCell ref="T17:AD1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2021-02-19T01:49:01Z</dcterms:modified>
</cp:coreProperties>
</file>