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rés Jaramillo\Desktop\RepositoryReproducibleResults\Python_Code\CostCurves_CostCalculation\"/>
    </mc:Choice>
  </mc:AlternateContent>
  <xr:revisionPtr revIDLastSave="0" documentId="13_ncr:1_{ACFE7412-AB8F-4051-9569-466FB5F32585}" xr6:coauthVersionLast="45" xr6:coauthVersionMax="45" xr10:uidLastSave="{00000000-0000-0000-0000-000000000000}"/>
  <bookViews>
    <workbookView xWindow="5115" yWindow="3585" windowWidth="10230" windowHeight="96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A1" i="1"/>
  <c r="AD3" i="1" l="1"/>
  <c r="U3" i="1"/>
  <c r="V3" i="1"/>
  <c r="W3" i="1"/>
  <c r="X3" i="1"/>
  <c r="Y3" i="1"/>
  <c r="Z3" i="1"/>
  <c r="AA3" i="1"/>
  <c r="AB3" i="1"/>
  <c r="AC3" i="1"/>
  <c r="T3" i="1"/>
  <c r="U2" i="1"/>
  <c r="V2" i="1"/>
  <c r="W2" i="1"/>
  <c r="X2" i="1"/>
  <c r="Y2" i="1"/>
  <c r="Z2" i="1"/>
  <c r="AA2" i="1"/>
  <c r="AB2" i="1"/>
  <c r="AC2" i="1"/>
  <c r="AD2" i="1"/>
  <c r="T2" i="1"/>
  <c r="U60" i="1" l="1"/>
  <c r="T60" i="1"/>
  <c r="V60" i="1" l="1"/>
  <c r="W60" i="1"/>
  <c r="X60" i="1"/>
  <c r="Y60" i="1"/>
  <c r="Z60" i="1"/>
  <c r="AA60" i="1"/>
  <c r="AB60" i="1"/>
  <c r="AC60" i="1"/>
  <c r="AD60" i="1"/>
  <c r="U61" i="1"/>
  <c r="V61" i="1"/>
  <c r="W61" i="1"/>
  <c r="X61" i="1"/>
  <c r="Y61" i="1"/>
  <c r="Z61" i="1"/>
  <c r="AA61" i="1"/>
  <c r="AB61" i="1"/>
  <c r="AC61" i="1"/>
  <c r="AD61" i="1"/>
  <c r="U62" i="1"/>
  <c r="V62" i="1"/>
  <c r="W62" i="1"/>
  <c r="X62" i="1"/>
  <c r="Y62" i="1"/>
  <c r="Z62" i="1"/>
  <c r="AA62" i="1"/>
  <c r="AB62" i="1"/>
  <c r="AC62" i="1"/>
  <c r="AD62" i="1"/>
  <c r="U63" i="1"/>
  <c r="V63" i="1"/>
  <c r="W63" i="1"/>
  <c r="X63" i="1"/>
  <c r="Y63" i="1"/>
  <c r="Z63" i="1"/>
  <c r="AA63" i="1"/>
  <c r="AB63" i="1"/>
  <c r="AC63" i="1"/>
  <c r="AD63" i="1"/>
  <c r="U64" i="1"/>
  <c r="V64" i="1"/>
  <c r="W64" i="1"/>
  <c r="X64" i="1"/>
  <c r="Y64" i="1"/>
  <c r="Z64" i="1"/>
  <c r="AA64" i="1"/>
  <c r="AB64" i="1"/>
  <c r="AC64" i="1"/>
  <c r="AD64" i="1"/>
  <c r="U65" i="1"/>
  <c r="V65" i="1"/>
  <c r="W65" i="1"/>
  <c r="X65" i="1"/>
  <c r="Y65" i="1"/>
  <c r="Z65" i="1"/>
  <c r="AA65" i="1"/>
  <c r="AB65" i="1"/>
  <c r="AC65" i="1"/>
  <c r="AD65" i="1"/>
  <c r="U66" i="1"/>
  <c r="V66" i="1"/>
  <c r="W66" i="1"/>
  <c r="X66" i="1"/>
  <c r="Y66" i="1"/>
  <c r="Z66" i="1"/>
  <c r="AA66" i="1"/>
  <c r="AB66" i="1"/>
  <c r="AC66" i="1"/>
  <c r="AD66" i="1"/>
  <c r="U67" i="1"/>
  <c r="V67" i="1"/>
  <c r="W67" i="1"/>
  <c r="X67" i="1"/>
  <c r="Y67" i="1"/>
  <c r="Z67" i="1"/>
  <c r="AA67" i="1"/>
  <c r="AB67" i="1"/>
  <c r="AC67" i="1"/>
  <c r="AD67" i="1"/>
  <c r="U68" i="1"/>
  <c r="V68" i="1"/>
  <c r="W68" i="1"/>
  <c r="X68" i="1"/>
  <c r="Y68" i="1"/>
  <c r="Z68" i="1"/>
  <c r="AA68" i="1"/>
  <c r="AB68" i="1"/>
  <c r="AC68" i="1"/>
  <c r="AD68" i="1"/>
  <c r="U69" i="1"/>
  <c r="V69" i="1"/>
  <c r="W69" i="1"/>
  <c r="X69" i="1"/>
  <c r="Y69" i="1"/>
  <c r="Z69" i="1"/>
  <c r="AA69" i="1"/>
  <c r="AB69" i="1"/>
  <c r="AC69" i="1"/>
  <c r="AD69" i="1"/>
  <c r="U70" i="1"/>
  <c r="V70" i="1"/>
  <c r="W70" i="1"/>
  <c r="X70" i="1"/>
  <c r="Y70" i="1"/>
  <c r="Z70" i="1"/>
  <c r="AA70" i="1"/>
  <c r="AB70" i="1"/>
  <c r="AC70" i="1"/>
  <c r="AD70" i="1"/>
  <c r="U71" i="1"/>
  <c r="V71" i="1"/>
  <c r="W71" i="1"/>
  <c r="X71" i="1"/>
  <c r="Y71" i="1"/>
  <c r="Z71" i="1"/>
  <c r="AA71" i="1"/>
  <c r="AB71" i="1"/>
  <c r="AC71" i="1"/>
  <c r="AD71" i="1"/>
  <c r="U72" i="1"/>
  <c r="V72" i="1"/>
  <c r="W72" i="1"/>
  <c r="X72" i="1"/>
  <c r="Y72" i="1"/>
  <c r="Z72" i="1"/>
  <c r="AA72" i="1"/>
  <c r="AB72" i="1"/>
  <c r="AC72" i="1"/>
  <c r="AD72" i="1"/>
  <c r="U73" i="1"/>
  <c r="V73" i="1"/>
  <c r="W73" i="1"/>
  <c r="X73" i="1"/>
  <c r="Y73" i="1"/>
  <c r="Z73" i="1"/>
  <c r="AA73" i="1"/>
  <c r="AB73" i="1"/>
  <c r="AC73" i="1"/>
  <c r="AD73" i="1"/>
  <c r="U74" i="1"/>
  <c r="V74" i="1"/>
  <c r="W74" i="1"/>
  <c r="X74" i="1"/>
  <c r="Y74" i="1"/>
  <c r="Z74" i="1"/>
  <c r="AA74" i="1"/>
  <c r="AB74" i="1"/>
  <c r="AC74" i="1"/>
  <c r="AD74" i="1"/>
  <c r="U75" i="1"/>
  <c r="V75" i="1"/>
  <c r="W75" i="1"/>
  <c r="X75" i="1"/>
  <c r="Y75" i="1"/>
  <c r="Z75" i="1"/>
  <c r="AA75" i="1"/>
  <c r="AB75" i="1"/>
  <c r="AC75" i="1"/>
  <c r="AD75" i="1"/>
  <c r="U76" i="1"/>
  <c r="V76" i="1"/>
  <c r="W76" i="1"/>
  <c r="X76" i="1"/>
  <c r="Y76" i="1"/>
  <c r="Z76" i="1"/>
  <c r="AA76" i="1"/>
  <c r="AB76" i="1"/>
  <c r="AC76" i="1"/>
  <c r="AD76" i="1"/>
  <c r="U77" i="1"/>
  <c r="V77" i="1"/>
  <c r="W77" i="1"/>
  <c r="X77" i="1"/>
  <c r="Y77" i="1"/>
  <c r="Z77" i="1"/>
  <c r="AA77" i="1"/>
  <c r="AB77" i="1"/>
  <c r="AC77" i="1"/>
  <c r="AD77" i="1"/>
  <c r="U78" i="1"/>
  <c r="V78" i="1"/>
  <c r="W78" i="1"/>
  <c r="X78" i="1"/>
  <c r="Y78" i="1"/>
  <c r="Z78" i="1"/>
  <c r="AA78" i="1"/>
  <c r="AB78" i="1"/>
  <c r="AC78" i="1"/>
  <c r="AD78" i="1"/>
  <c r="U79" i="1"/>
  <c r="V79" i="1"/>
  <c r="W79" i="1"/>
  <c r="X79" i="1"/>
  <c r="Y79" i="1"/>
  <c r="Z79" i="1"/>
  <c r="AA79" i="1"/>
  <c r="AB79" i="1"/>
  <c r="AC79" i="1"/>
  <c r="AD79" i="1"/>
  <c r="U80" i="1"/>
  <c r="V80" i="1"/>
  <c r="W80" i="1"/>
  <c r="X80" i="1"/>
  <c r="Y80" i="1"/>
  <c r="Z80" i="1"/>
  <c r="AA80" i="1"/>
  <c r="AB80" i="1"/>
  <c r="AC80" i="1"/>
  <c r="AD80" i="1"/>
  <c r="U81" i="1"/>
  <c r="V81" i="1"/>
  <c r="W81" i="1"/>
  <c r="X81" i="1"/>
  <c r="Y81" i="1"/>
  <c r="Z81" i="1"/>
  <c r="AA81" i="1"/>
  <c r="AB81" i="1"/>
  <c r="AC81" i="1"/>
  <c r="AD81" i="1"/>
  <c r="U82" i="1"/>
  <c r="V82" i="1"/>
  <c r="W82" i="1"/>
  <c r="X82" i="1"/>
  <c r="Y82" i="1"/>
  <c r="Z82" i="1"/>
  <c r="AA82" i="1"/>
  <c r="AB82" i="1"/>
  <c r="AC82" i="1"/>
  <c r="AD82" i="1"/>
  <c r="U83" i="1"/>
  <c r="V83" i="1"/>
  <c r="W83" i="1"/>
  <c r="X83" i="1"/>
  <c r="Y83" i="1"/>
  <c r="Z83" i="1"/>
  <c r="AA83" i="1"/>
  <c r="AB83" i="1"/>
  <c r="AC83" i="1"/>
  <c r="AD83" i="1"/>
  <c r="U84" i="1"/>
  <c r="V84" i="1"/>
  <c r="W84" i="1"/>
  <c r="X84" i="1"/>
  <c r="Y84" i="1"/>
  <c r="Z84" i="1"/>
  <c r="AA84" i="1"/>
  <c r="AB84" i="1"/>
  <c r="AC84" i="1"/>
  <c r="AD84" i="1"/>
  <c r="U85" i="1"/>
  <c r="V85" i="1"/>
  <c r="W85" i="1"/>
  <c r="X85" i="1"/>
  <c r="Y85" i="1"/>
  <c r="Z85" i="1"/>
  <c r="AA85" i="1"/>
  <c r="AB85" i="1"/>
  <c r="AC85" i="1"/>
  <c r="AD85" i="1"/>
  <c r="U86" i="1"/>
  <c r="V86" i="1"/>
  <c r="W86" i="1"/>
  <c r="X86" i="1"/>
  <c r="Y86" i="1"/>
  <c r="Z86" i="1"/>
  <c r="AA86" i="1"/>
  <c r="AB86" i="1"/>
  <c r="AC86" i="1"/>
  <c r="AD86" i="1"/>
  <c r="U87" i="1"/>
  <c r="V87" i="1"/>
  <c r="W87" i="1"/>
  <c r="X87" i="1"/>
  <c r="Y87" i="1"/>
  <c r="Z87" i="1"/>
  <c r="AA87" i="1"/>
  <c r="AB87" i="1"/>
  <c r="AC87" i="1"/>
  <c r="AD87" i="1"/>
  <c r="U88" i="1"/>
  <c r="V88" i="1"/>
  <c r="W88" i="1"/>
  <c r="X88" i="1"/>
  <c r="Y88" i="1"/>
  <c r="Z88" i="1"/>
  <c r="AA88" i="1"/>
  <c r="AB88" i="1"/>
  <c r="AC88" i="1"/>
  <c r="AD88" i="1"/>
  <c r="U89" i="1"/>
  <c r="V89" i="1"/>
  <c r="W89" i="1"/>
  <c r="X89" i="1"/>
  <c r="Y89" i="1"/>
  <c r="Z89" i="1"/>
  <c r="AA89" i="1"/>
  <c r="AB89" i="1"/>
  <c r="AC89" i="1"/>
  <c r="AD89" i="1"/>
  <c r="U90" i="1"/>
  <c r="V90" i="1"/>
  <c r="W90" i="1"/>
  <c r="X90" i="1"/>
  <c r="Y90" i="1"/>
  <c r="Z90" i="1"/>
  <c r="AA90" i="1"/>
  <c r="AB90" i="1"/>
  <c r="AC90" i="1"/>
  <c r="AD90" i="1"/>
  <c r="U91" i="1"/>
  <c r="V91" i="1"/>
  <c r="W91" i="1"/>
  <c r="X91" i="1"/>
  <c r="Y91" i="1"/>
  <c r="Z91" i="1"/>
  <c r="AA91" i="1"/>
  <c r="AB91" i="1"/>
  <c r="AC91" i="1"/>
  <c r="AD91" i="1"/>
  <c r="U92" i="1"/>
  <c r="V92" i="1"/>
  <c r="W92" i="1"/>
  <c r="X92" i="1"/>
  <c r="Y92" i="1"/>
  <c r="Z92" i="1"/>
  <c r="AA92" i="1"/>
  <c r="AB92" i="1"/>
  <c r="AC92" i="1"/>
  <c r="AD92" i="1"/>
  <c r="U93" i="1"/>
  <c r="V93" i="1"/>
  <c r="W93" i="1"/>
  <c r="X93" i="1"/>
  <c r="Y93" i="1"/>
  <c r="Z93" i="1"/>
  <c r="AA93" i="1"/>
  <c r="AB93" i="1"/>
  <c r="AC93" i="1"/>
  <c r="AD93" i="1"/>
  <c r="U94" i="1"/>
  <c r="V94" i="1"/>
  <c r="W94" i="1"/>
  <c r="X94" i="1"/>
  <c r="Y94" i="1"/>
  <c r="Z94" i="1"/>
  <c r="AA94" i="1"/>
  <c r="AB94" i="1"/>
  <c r="AC94" i="1"/>
  <c r="AD94" i="1"/>
  <c r="U95" i="1"/>
  <c r="V95" i="1"/>
  <c r="W95" i="1"/>
  <c r="X95" i="1"/>
  <c r="Y95" i="1"/>
  <c r="Z95" i="1"/>
  <c r="AA95" i="1"/>
  <c r="AB95" i="1"/>
  <c r="AC95" i="1"/>
  <c r="AD95" i="1"/>
  <c r="U96" i="1"/>
  <c r="V96" i="1"/>
  <c r="W96" i="1"/>
  <c r="X96" i="1"/>
  <c r="Y96" i="1"/>
  <c r="Z96" i="1"/>
  <c r="AA96" i="1"/>
  <c r="AB96" i="1"/>
  <c r="AC96" i="1"/>
  <c r="AD96" i="1"/>
  <c r="U97" i="1"/>
  <c r="V97" i="1"/>
  <c r="W97" i="1"/>
  <c r="X97" i="1"/>
  <c r="Y97" i="1"/>
  <c r="Z97" i="1"/>
  <c r="AA97" i="1"/>
  <c r="AB97" i="1"/>
  <c r="AC97" i="1"/>
  <c r="AD97" i="1"/>
  <c r="U98" i="1"/>
  <c r="V98" i="1"/>
  <c r="W98" i="1"/>
  <c r="X98" i="1"/>
  <c r="Y98" i="1"/>
  <c r="Z98" i="1"/>
  <c r="AA98" i="1"/>
  <c r="AB98" i="1"/>
  <c r="AC98" i="1"/>
  <c r="AD98" i="1"/>
  <c r="U99" i="1"/>
  <c r="V99" i="1"/>
  <c r="W99" i="1"/>
  <c r="X99" i="1"/>
  <c r="Y99" i="1"/>
  <c r="Z99" i="1"/>
  <c r="AA99" i="1"/>
  <c r="AB99" i="1"/>
  <c r="AC99" i="1"/>
  <c r="AD99" i="1"/>
  <c r="U100" i="1"/>
  <c r="V100" i="1"/>
  <c r="W100" i="1"/>
  <c r="X100" i="1"/>
  <c r="Y100" i="1"/>
  <c r="Z100" i="1"/>
  <c r="AA100" i="1"/>
  <c r="AB100" i="1"/>
  <c r="AC100" i="1"/>
  <c r="AD100" i="1"/>
  <c r="U101" i="1"/>
  <c r="V101" i="1"/>
  <c r="W101" i="1"/>
  <c r="X101" i="1"/>
  <c r="Y101" i="1"/>
  <c r="Z101" i="1"/>
  <c r="AA101" i="1"/>
  <c r="AB101" i="1"/>
  <c r="AC101" i="1"/>
  <c r="AD101" i="1"/>
  <c r="U102" i="1"/>
  <c r="V102" i="1"/>
  <c r="W102" i="1"/>
  <c r="X102" i="1"/>
  <c r="Y102" i="1"/>
  <c r="Z102" i="1"/>
  <c r="AA102" i="1"/>
  <c r="AB102" i="1"/>
  <c r="AC102" i="1"/>
  <c r="AD102" i="1"/>
  <c r="U103" i="1"/>
  <c r="V103" i="1"/>
  <c r="W103" i="1"/>
  <c r="X103" i="1"/>
  <c r="Y103" i="1"/>
  <c r="Z103" i="1"/>
  <c r="AA103" i="1"/>
  <c r="AB103" i="1"/>
  <c r="AC103" i="1"/>
  <c r="AD103" i="1"/>
  <c r="U104" i="1"/>
  <c r="V104" i="1"/>
  <c r="W104" i="1"/>
  <c r="X104" i="1"/>
  <c r="Y104" i="1"/>
  <c r="Z104" i="1"/>
  <c r="AA104" i="1"/>
  <c r="AB104" i="1"/>
  <c r="AC104" i="1"/>
  <c r="AD104" i="1"/>
  <c r="U105" i="1"/>
  <c r="V105" i="1"/>
  <c r="W105" i="1"/>
  <c r="X105" i="1"/>
  <c r="Y105" i="1"/>
  <c r="Z105" i="1"/>
  <c r="AA105" i="1"/>
  <c r="AB105" i="1"/>
  <c r="AC105" i="1"/>
  <c r="AD105" i="1"/>
  <c r="U106" i="1"/>
  <c r="V106" i="1"/>
  <c r="W106" i="1"/>
  <c r="X106" i="1"/>
  <c r="Y106" i="1"/>
  <c r="Z106" i="1"/>
  <c r="AA106" i="1"/>
  <c r="AB106" i="1"/>
  <c r="AC106" i="1"/>
  <c r="AD106" i="1"/>
  <c r="U107" i="1"/>
  <c r="V107" i="1"/>
  <c r="W107" i="1"/>
  <c r="X107" i="1"/>
  <c r="Y107" i="1"/>
  <c r="Z107" i="1"/>
  <c r="AA107" i="1"/>
  <c r="AB107" i="1"/>
  <c r="AC107" i="1"/>
  <c r="AD107" i="1"/>
  <c r="U108" i="1"/>
  <c r="V108" i="1"/>
  <c r="W108" i="1"/>
  <c r="X108" i="1"/>
  <c r="Y108" i="1"/>
  <c r="Z108" i="1"/>
  <c r="AA108" i="1"/>
  <c r="AB108" i="1"/>
  <c r="AC108" i="1"/>
  <c r="AD108" i="1"/>
  <c r="T108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61" i="1"/>
  <c r="T62" i="1"/>
  <c r="T63" i="1"/>
  <c r="T64" i="1"/>
  <c r="T65" i="1"/>
  <c r="T66" i="1"/>
  <c r="T67" i="1"/>
  <c r="Y56" i="1" l="1"/>
  <c r="AB56" i="1"/>
  <c r="X56" i="1"/>
  <c r="T56" i="1"/>
  <c r="AA56" i="1"/>
  <c r="W56" i="1"/>
  <c r="AD56" i="1"/>
  <c r="Z56" i="1"/>
  <c r="V56" i="1"/>
  <c r="U56" i="1"/>
  <c r="AC56" i="1"/>
</calcChain>
</file>

<file path=xl/sharedStrings.xml><?xml version="1.0" encoding="utf-8"?>
<sst xmlns="http://schemas.openxmlformats.org/spreadsheetml/2006/main" count="20" uniqueCount="20">
  <si>
    <t>Pipe (ID)</t>
  </si>
  <si>
    <t>Length (m)</t>
  </si>
  <si>
    <t>Optimal</t>
  </si>
  <si>
    <t>Non-Optimal 1</t>
  </si>
  <si>
    <t>Non-Optimal 2</t>
  </si>
  <si>
    <t>Non-Optimal 3</t>
  </si>
  <si>
    <t>Non-Optimal 4</t>
  </si>
  <si>
    <t>Non-Optimal 5</t>
  </si>
  <si>
    <t>Non-Optimal 6</t>
  </si>
  <si>
    <t>Non-Optimal 7</t>
  </si>
  <si>
    <t>Non-Optimal 8</t>
  </si>
  <si>
    <t>Non-Optimal 9</t>
  </si>
  <si>
    <t>Non-Optimal 10</t>
  </si>
  <si>
    <t>Cost ($)</t>
  </si>
  <si>
    <t>L*d^n</t>
  </si>
  <si>
    <t>Unit cost ($/m)</t>
  </si>
  <si>
    <t>Diameter (mm)</t>
  </si>
  <si>
    <t>Diameters (mm)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</si>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</sst>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0" borderId="0" xfId="0" applyNumberFormat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Objective Function - La</a:t>
            </a:r>
            <a:r>
              <a:rPr lang="es-CO" baseline="0"/>
              <a:t> Uribe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6973535951318189"/>
                  <c:y val="0.301767449478348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Hoja1!$B$4:$B$16</c:f>
              <c:numCache>
                <c:formatCode>0.0</c:formatCode>
                <c:ptCount val="13"/>
                <c:pt idx="0">
                  <c:v>76.199999999999989</c:v>
                </c:pt>
                <c:pt idx="1">
                  <c:v>101.6</c:v>
                </c:pt>
                <c:pt idx="2">
                  <c:v>152.39999999999998</c:v>
                </c:pt>
                <c:pt idx="3">
                  <c:v>203.2</c:v>
                </c:pt>
                <c:pt idx="4">
                  <c:v>254</c:v>
                </c:pt>
                <c:pt idx="5">
                  <c:v>304.79999999999995</c:v>
                </c:pt>
                <c:pt idx="6">
                  <c:v>355.59999999999997</c:v>
                </c:pt>
                <c:pt idx="7">
                  <c:v>406.4</c:v>
                </c:pt>
                <c:pt idx="8">
                  <c:v>457.2</c:v>
                </c:pt>
                <c:pt idx="9">
                  <c:v>508</c:v>
                </c:pt>
                <c:pt idx="10">
                  <c:v>609.59999999999991</c:v>
                </c:pt>
                <c:pt idx="11">
                  <c:v>762</c:v>
                </c:pt>
                <c:pt idx="12">
                  <c:v>914.4</c:v>
                </c:pt>
              </c:numCache>
            </c:numRef>
          </c:xVal>
          <c:yVal>
            <c:numRef>
              <c:f>Hoja1!$C$4:$C$16</c:f>
              <c:numCache>
                <c:formatCode>0</c:formatCode>
                <c:ptCount val="13"/>
                <c:pt idx="0">
                  <c:v>22398.5</c:v>
                </c:pt>
                <c:pt idx="1">
                  <c:v>36956.166666666664</c:v>
                </c:pt>
                <c:pt idx="2">
                  <c:v>80694.5</c:v>
                </c:pt>
                <c:pt idx="3">
                  <c:v>136687</c:v>
                </c:pt>
                <c:pt idx="4">
                  <c:v>215172.83333333334</c:v>
                </c:pt>
                <c:pt idx="5">
                  <c:v>301068</c:v>
                </c:pt>
                <c:pt idx="6">
                  <c:v>373361.16666666669</c:v>
                </c:pt>
                <c:pt idx="7">
                  <c:v>490042</c:v>
                </c:pt>
                <c:pt idx="8">
                  <c:v>628960.66666666663</c:v>
                </c:pt>
                <c:pt idx="9">
                  <c:v>783442</c:v>
                </c:pt>
                <c:pt idx="10">
                  <c:v>1071610.4108418247</c:v>
                </c:pt>
                <c:pt idx="11">
                  <c:v>1625537.4949950159</c:v>
                </c:pt>
                <c:pt idx="12">
                  <c:v>2284820.7394056823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21-4559-812E-F93F0AA58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7240"/>
        <c:axId val="451716912"/>
      </c:scatterChart>
      <c:valAx>
        <c:axId val="451717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1716912"/>
        <c:crosses val="autoZero"/>
        <c:crossBetween val="midCat"/>
      </c:valAx>
      <c:valAx>
        <c:axId val="45171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Unit Cost ($/m)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1717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Costs - La</a:t>
            </a:r>
            <a:r>
              <a:rPr lang="es-CO" baseline="0"/>
              <a:t> Uribe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Hoja1!$T$6:$AD$6</c:f>
              <c:strCache>
                <c:ptCount val="11"/>
                <c:pt idx="0">
                  <c:v>Optimal</c:v>
                </c:pt>
                <c:pt idx="1">
                  <c:v>Non-Optimal 1</c:v>
                </c:pt>
                <c:pt idx="2">
                  <c:v>Non-Optimal 2</c:v>
                </c:pt>
                <c:pt idx="3">
                  <c:v>Non-Optimal 3</c:v>
                </c:pt>
                <c:pt idx="4">
                  <c:v>Non-Optimal 4</c:v>
                </c:pt>
                <c:pt idx="5">
                  <c:v>Non-Optimal 5</c:v>
                </c:pt>
                <c:pt idx="6">
                  <c:v>Non-Optimal 6</c:v>
                </c:pt>
                <c:pt idx="7">
                  <c:v>Non-Optimal 7</c:v>
                </c:pt>
                <c:pt idx="8">
                  <c:v>Non-Optimal 8</c:v>
                </c:pt>
                <c:pt idx="9">
                  <c:v>Non-Optimal 9</c:v>
                </c:pt>
                <c:pt idx="10">
                  <c:v>Non-Optimal 10</c:v>
                </c:pt>
              </c:strCache>
            </c:strRef>
          </c:cat>
          <c:val>
            <c:numRef>
              <c:f>Hoja1!$T$56:$AD$56</c:f>
              <c:numCache>
                <c:formatCode>"$"\ #,##0</c:formatCode>
                <c:ptCount val="11"/>
                <c:pt idx="0">
                  <c:v>194473008.29600728</c:v>
                </c:pt>
                <c:pt idx="1">
                  <c:v>195061557.64002043</c:v>
                </c:pt>
                <c:pt idx="2">
                  <c:v>216788204.42685649</c:v>
                </c:pt>
                <c:pt idx="3">
                  <c:v>233048998.7159659</c:v>
                </c:pt>
                <c:pt idx="4">
                  <c:v>270707192.33965421</c:v>
                </c:pt>
                <c:pt idx="5">
                  <c:v>280728896.01571494</c:v>
                </c:pt>
                <c:pt idx="6">
                  <c:v>294810245.91175085</c:v>
                </c:pt>
                <c:pt idx="7">
                  <c:v>325681324.71092987</c:v>
                </c:pt>
                <c:pt idx="8">
                  <c:v>378842467.94106483</c:v>
                </c:pt>
                <c:pt idx="9">
                  <c:v>2292230122.1787648</c:v>
                </c:pt>
                <c:pt idx="10">
                  <c:v>3559998410.7855554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3-4357-9B61-DA09D16644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6137240"/>
        <c:axId val="450831848"/>
      </c:barChart>
      <c:catAx>
        <c:axId val="696137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0831848"/>
        <c:crosses val="autoZero"/>
        <c:auto val="1"/>
        <c:lblAlgn val="ctr"/>
        <c:lblOffset val="100"/>
        <c:noMultiLvlLbl val="0"/>
      </c:catAx>
      <c:valAx>
        <c:axId val="45083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13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561974</xdr:colOff>
      <xdr:row>2</xdr:row>
      <xdr:rowOff>33336</xdr:rowOff>
    </xdr:from>
    <xdr:to>
      <xdr:col>16</xdr:col>
      <xdr:colOff>114299</xdr:colOff>
      <xdr:row>23</xdr:row>
      <xdr:rowOff>38099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EB5436-B7FF-4FB4-9BF9-A10D10944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304799</xdr:colOff>
      <xdr:row>23</xdr:row>
      <xdr:rowOff>171450</xdr:rowOff>
    </xdr:from>
    <xdr:to>
      <xdr:col>17</xdr:col>
      <xdr:colOff>171450</xdr:colOff>
      <xdr:row>45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2AA3D54-BDE2-4B0F-B039-4739CD0E7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8"/>
  <sheetViews>
    <sheetView tabSelected="1" topLeftCell="N1" zoomScaleNormal="100" workbookViewId="0">
      <selection activeCell="AI56" sqref="AI56"/>
    </sheetView>
  </sheetViews>
  <sheetFormatPr baseColWidth="10" defaultColWidth="9.140625" defaultRowHeight="15" x14ac:dyDescent="0.25"/>
  <cols>
    <col min="2" max="2" width="14.5703125" bestFit="1" customWidth="1"/>
    <col min="3" max="3" width="22.85546875" bestFit="1" customWidth="1"/>
    <col min="19" max="19" width="18" bestFit="1" customWidth="1"/>
    <col min="20" max="20" width="12.28515625" bestFit="1" customWidth="1"/>
    <col min="21" max="21" width="18" bestFit="1" customWidth="1"/>
    <col min="22" max="29" width="14" bestFit="1" customWidth="1"/>
    <col min="30" max="30" width="15" bestFit="1" customWidth="1"/>
    <col min="31" max="31" width="14" bestFit="1" customWidth="1"/>
    <col min="32" max="32" width="15" bestFit="1" customWidth="1"/>
  </cols>
  <sheetData>
    <row r="1" spans="1:30" x14ac:dyDescent="0.25">
      <c r="A1">
        <f>COUNT(B4:B16)</f>
        <v>13</v>
      </c>
      <c r="B1">
        <f>COUNT(R7:R55)</f>
        <v>49</v>
      </c>
    </row>
    <row r="2" spans="1:30" x14ac:dyDescent="0.25">
      <c r="S2" s="11" t="s">
        <v>18</v>
      </c>
      <c r="T2" s="8">
        <f>AVERAGE(T7:T55)</f>
        <v>76.718367346938706</v>
      </c>
      <c r="U2" s="8">
        <f t="shared" ref="U2:AD2" si="0">AVERAGE(U7:U55)</f>
        <v>79.828571428571365</v>
      </c>
      <c r="V2" s="8">
        <f t="shared" si="0"/>
        <v>89.159183673469329</v>
      </c>
      <c r="W2" s="8">
        <f t="shared" si="0"/>
        <v>93.824489795918282</v>
      </c>
      <c r="X2" s="8">
        <f t="shared" si="0"/>
        <v>104.19183673469378</v>
      </c>
      <c r="Y2" s="8">
        <f t="shared" si="0"/>
        <v>97.971428571428518</v>
      </c>
      <c r="Z2" s="8">
        <f t="shared" si="0"/>
        <v>116.6326530612244</v>
      </c>
      <c r="AA2" s="8">
        <f t="shared" si="0"/>
        <v>99.526530612244827</v>
      </c>
      <c r="AB2" s="8">
        <f t="shared" si="0"/>
        <v>118.18775510204073</v>
      </c>
      <c r="AC2" s="8">
        <f t="shared" si="0"/>
        <v>356.63673469387766</v>
      </c>
      <c r="AD2" s="8">
        <f t="shared" si="0"/>
        <v>394.99591836734692</v>
      </c>
    </row>
    <row r="3" spans="1:30" x14ac:dyDescent="0.25">
      <c r="B3" s="1" t="s">
        <v>16</v>
      </c>
      <c r="C3" s="1" t="s">
        <v>15</v>
      </c>
      <c r="S3" s="11" t="s">
        <v>19</v>
      </c>
      <c r="T3" s="2">
        <f>_xlfn.STDEV.S(T7:T55)</f>
        <v>3.6285714285714343</v>
      </c>
      <c r="U3" s="2">
        <f t="shared" ref="U3:AC3" si="1">_xlfn.STDEV.S(U7:U55)</f>
        <v>15.554259866673574</v>
      </c>
      <c r="V3" s="2">
        <f t="shared" si="1"/>
        <v>28.455959527892798</v>
      </c>
      <c r="W3" s="2">
        <f t="shared" si="1"/>
        <v>32.046675143532745</v>
      </c>
      <c r="X3" s="2">
        <f t="shared" si="1"/>
        <v>37.115337332511821</v>
      </c>
      <c r="Y3" s="2">
        <f t="shared" si="1"/>
        <v>34.78038240157823</v>
      </c>
      <c r="Z3" s="2">
        <f t="shared" si="1"/>
        <v>38.422613717678985</v>
      </c>
      <c r="AA3" s="2">
        <f t="shared" si="1"/>
        <v>35.483087376888903</v>
      </c>
      <c r="AB3" s="2">
        <f t="shared" si="1"/>
        <v>38.293894381987279</v>
      </c>
      <c r="AC3" s="2">
        <f t="shared" si="1"/>
        <v>220.94345307291255</v>
      </c>
      <c r="AD3" s="2">
        <f>_xlfn.STDEV.S(AD7:AD55)</f>
        <v>240.52233260758393</v>
      </c>
    </row>
    <row r="4" spans="1:30" x14ac:dyDescent="0.25">
      <c r="B4" s="4">
        <v>76.199999999999989</v>
      </c>
      <c r="C4" s="5">
        <v>22398.5</v>
      </c>
    </row>
    <row r="5" spans="1:30" x14ac:dyDescent="0.25">
      <c r="B5" s="4">
        <v>101.6</v>
      </c>
      <c r="C5" s="5">
        <v>36956.166666666664</v>
      </c>
      <c r="T5" s="12" t="s">
        <v>17</v>
      </c>
      <c r="U5" s="13"/>
      <c r="V5" s="13"/>
      <c r="W5" s="13"/>
      <c r="X5" s="13"/>
      <c r="Y5" s="13"/>
      <c r="Z5" s="13"/>
      <c r="AA5" s="13"/>
      <c r="AB5" s="13"/>
      <c r="AC5" s="13"/>
      <c r="AD5" s="14"/>
    </row>
    <row r="6" spans="1:30" x14ac:dyDescent="0.25">
      <c r="B6" s="4">
        <v>152.39999999999998</v>
      </c>
      <c r="C6" s="5">
        <v>80694.5</v>
      </c>
      <c r="R6" s="11" t="s">
        <v>0</v>
      </c>
      <c r="S6" s="11" t="s">
        <v>1</v>
      </c>
      <c r="T6" s="11" t="s">
        <v>2</v>
      </c>
      <c r="U6" s="11" t="s">
        <v>3</v>
      </c>
      <c r="V6" s="11" t="s">
        <v>4</v>
      </c>
      <c r="W6" s="11" t="s">
        <v>5</v>
      </c>
      <c r="X6" s="11" t="s">
        <v>6</v>
      </c>
      <c r="Y6" s="11" t="s">
        <v>7</v>
      </c>
      <c r="Z6" s="11" t="s">
        <v>8</v>
      </c>
      <c r="AA6" s="11" t="s">
        <v>9</v>
      </c>
      <c r="AB6" s="11" t="s">
        <v>10</v>
      </c>
      <c r="AC6" s="11" t="s">
        <v>11</v>
      </c>
      <c r="AD6" s="11" t="s">
        <v>12</v>
      </c>
    </row>
    <row r="7" spans="1:30" x14ac:dyDescent="0.25">
      <c r="B7" s="4">
        <v>203.2</v>
      </c>
      <c r="C7" s="5">
        <v>136687</v>
      </c>
      <c r="R7" s="6">
        <v>1</v>
      </c>
      <c r="S7" s="8">
        <v>106.01</v>
      </c>
      <c r="T7" s="8">
        <v>76.2</v>
      </c>
      <c r="U7" s="8">
        <v>76.2</v>
      </c>
      <c r="V7" s="8">
        <v>76.2</v>
      </c>
      <c r="W7" s="8">
        <v>76.2</v>
      </c>
      <c r="X7" s="8">
        <v>152.4</v>
      </c>
      <c r="Y7" s="8">
        <v>152.4</v>
      </c>
      <c r="Z7" s="8">
        <v>152.4</v>
      </c>
      <c r="AA7" s="8">
        <v>76.2</v>
      </c>
      <c r="AB7" s="8">
        <v>152.4</v>
      </c>
      <c r="AC7" s="8">
        <v>406.4</v>
      </c>
      <c r="AD7" s="8">
        <v>609.6</v>
      </c>
    </row>
    <row r="8" spans="1:30" x14ac:dyDescent="0.25">
      <c r="B8" s="4">
        <v>254</v>
      </c>
      <c r="C8" s="5">
        <v>215172.83333333334</v>
      </c>
      <c r="R8" s="6">
        <v>2</v>
      </c>
      <c r="S8" s="8">
        <v>1319.66</v>
      </c>
      <c r="T8" s="8">
        <v>101.6</v>
      </c>
      <c r="U8" s="8">
        <v>101.6</v>
      </c>
      <c r="V8" s="8">
        <v>101.6</v>
      </c>
      <c r="W8" s="8">
        <v>101.6</v>
      </c>
      <c r="X8" s="8">
        <v>76.2</v>
      </c>
      <c r="Y8" s="8">
        <v>76.2</v>
      </c>
      <c r="Z8" s="8">
        <v>76.2</v>
      </c>
      <c r="AA8" s="8">
        <v>152.4</v>
      </c>
      <c r="AB8" s="8">
        <v>152.4</v>
      </c>
      <c r="AC8" s="8">
        <v>101.6</v>
      </c>
      <c r="AD8" s="8">
        <v>203.2</v>
      </c>
    </row>
    <row r="9" spans="1:30" x14ac:dyDescent="0.25">
      <c r="B9" s="4">
        <v>304.79999999999995</v>
      </c>
      <c r="C9" s="5">
        <v>301068</v>
      </c>
      <c r="R9" s="6">
        <v>3</v>
      </c>
      <c r="S9" s="8">
        <v>7.43</v>
      </c>
      <c r="T9" s="8">
        <v>76.2</v>
      </c>
      <c r="U9" s="8">
        <v>76.2</v>
      </c>
      <c r="V9" s="8">
        <v>76.2</v>
      </c>
      <c r="W9" s="8">
        <v>152.4</v>
      </c>
      <c r="X9" s="8">
        <v>76.2</v>
      </c>
      <c r="Y9" s="8">
        <v>152.4</v>
      </c>
      <c r="Z9" s="8">
        <v>76.2</v>
      </c>
      <c r="AA9" s="8">
        <v>76.2</v>
      </c>
      <c r="AB9" s="8">
        <v>152.4</v>
      </c>
      <c r="AC9" s="8">
        <v>762</v>
      </c>
      <c r="AD9" s="8">
        <v>203.2</v>
      </c>
    </row>
    <row r="10" spans="1:30" x14ac:dyDescent="0.25">
      <c r="B10" s="4">
        <v>355.59999999999997</v>
      </c>
      <c r="C10" s="5">
        <v>373361.16666666669</v>
      </c>
      <c r="R10" s="6">
        <v>4</v>
      </c>
      <c r="S10" s="8">
        <v>352.57</v>
      </c>
      <c r="T10" s="8">
        <v>76.2</v>
      </c>
      <c r="U10" s="8">
        <v>76.2</v>
      </c>
      <c r="V10" s="8">
        <v>76.2</v>
      </c>
      <c r="W10" s="8">
        <v>76.2</v>
      </c>
      <c r="X10" s="8">
        <v>152.4</v>
      </c>
      <c r="Y10" s="8">
        <v>76.2</v>
      </c>
      <c r="Z10" s="8">
        <v>152.4</v>
      </c>
      <c r="AA10" s="8">
        <v>76.2</v>
      </c>
      <c r="AB10" s="8">
        <v>76.2</v>
      </c>
      <c r="AC10" s="8">
        <v>304.8</v>
      </c>
      <c r="AD10" s="8">
        <v>76.2</v>
      </c>
    </row>
    <row r="11" spans="1:30" x14ac:dyDescent="0.25">
      <c r="B11" s="4">
        <v>406.4</v>
      </c>
      <c r="C11" s="5">
        <v>490042</v>
      </c>
      <c r="R11" s="6">
        <v>5</v>
      </c>
      <c r="S11" s="8">
        <v>158.13</v>
      </c>
      <c r="T11" s="8">
        <v>76.2</v>
      </c>
      <c r="U11" s="8">
        <v>76.2</v>
      </c>
      <c r="V11" s="8">
        <v>76.2</v>
      </c>
      <c r="W11" s="8">
        <v>76.2</v>
      </c>
      <c r="X11" s="8">
        <v>76.2</v>
      </c>
      <c r="Y11" s="8">
        <v>152.4</v>
      </c>
      <c r="Z11" s="8">
        <v>152.4</v>
      </c>
      <c r="AA11" s="8">
        <v>152.4</v>
      </c>
      <c r="AB11" s="8">
        <v>76.2</v>
      </c>
      <c r="AC11" s="8">
        <v>406.4</v>
      </c>
      <c r="AD11" s="8">
        <v>762</v>
      </c>
    </row>
    <row r="12" spans="1:30" x14ac:dyDescent="0.25">
      <c r="B12" s="4">
        <v>457.2</v>
      </c>
      <c r="C12" s="5">
        <v>628960.66666666663</v>
      </c>
      <c r="R12" s="6">
        <v>6</v>
      </c>
      <c r="S12" s="8">
        <v>106.24</v>
      </c>
      <c r="T12" s="8">
        <v>76.2</v>
      </c>
      <c r="U12" s="8">
        <v>76.2</v>
      </c>
      <c r="V12" s="8">
        <v>76.2</v>
      </c>
      <c r="W12" s="8">
        <v>76.2</v>
      </c>
      <c r="X12" s="8">
        <v>76.2</v>
      </c>
      <c r="Y12" s="8">
        <v>76.2</v>
      </c>
      <c r="Z12" s="8">
        <v>152.4</v>
      </c>
      <c r="AA12" s="8">
        <v>152.4</v>
      </c>
      <c r="AB12" s="8">
        <v>152.4</v>
      </c>
      <c r="AC12" s="8">
        <v>406.4</v>
      </c>
      <c r="AD12" s="8">
        <v>609.6</v>
      </c>
    </row>
    <row r="13" spans="1:30" x14ac:dyDescent="0.25">
      <c r="B13" s="4">
        <v>508</v>
      </c>
      <c r="C13" s="5">
        <v>783442</v>
      </c>
      <c r="R13" s="6">
        <v>7</v>
      </c>
      <c r="S13" s="8">
        <v>37.26</v>
      </c>
      <c r="T13" s="8">
        <v>76.2</v>
      </c>
      <c r="U13" s="8">
        <v>76.2</v>
      </c>
      <c r="V13" s="8">
        <v>152.4</v>
      </c>
      <c r="W13" s="8">
        <v>76.2</v>
      </c>
      <c r="X13" s="8">
        <v>76.2</v>
      </c>
      <c r="Y13" s="8">
        <v>76.2</v>
      </c>
      <c r="Z13" s="8">
        <v>152.4</v>
      </c>
      <c r="AA13" s="8">
        <v>76.2</v>
      </c>
      <c r="AB13" s="8">
        <v>76.2</v>
      </c>
      <c r="AC13" s="8">
        <v>508</v>
      </c>
      <c r="AD13" s="8">
        <v>609.6</v>
      </c>
    </row>
    <row r="14" spans="1:30" x14ac:dyDescent="0.25">
      <c r="B14" s="4">
        <v>609.59999999999991</v>
      </c>
      <c r="C14" s="5">
        <v>1071610.4108418247</v>
      </c>
      <c r="R14" s="6">
        <v>8</v>
      </c>
      <c r="S14" s="8">
        <v>142.66999999999999</v>
      </c>
      <c r="T14" s="8">
        <v>76.2</v>
      </c>
      <c r="U14" s="8">
        <v>76.2</v>
      </c>
      <c r="V14" s="8">
        <v>152.4</v>
      </c>
      <c r="W14" s="8">
        <v>76.2</v>
      </c>
      <c r="X14" s="8">
        <v>152.4</v>
      </c>
      <c r="Y14" s="8">
        <v>76.2</v>
      </c>
      <c r="Z14" s="8">
        <v>152.4</v>
      </c>
      <c r="AA14" s="8">
        <v>152.4</v>
      </c>
      <c r="AB14" s="8">
        <v>152.4</v>
      </c>
      <c r="AC14" s="8">
        <v>203.2</v>
      </c>
      <c r="AD14" s="8">
        <v>203.2</v>
      </c>
    </row>
    <row r="15" spans="1:30" x14ac:dyDescent="0.25">
      <c r="B15" s="4">
        <v>762</v>
      </c>
      <c r="C15" s="5">
        <v>1625537.4949950159</v>
      </c>
      <c r="R15" s="6">
        <v>9</v>
      </c>
      <c r="S15" s="8">
        <v>225</v>
      </c>
      <c r="T15" s="8">
        <v>76.2</v>
      </c>
      <c r="U15" s="8">
        <v>76.2</v>
      </c>
      <c r="V15" s="8">
        <v>76.2</v>
      </c>
      <c r="W15" s="8">
        <v>76.2</v>
      </c>
      <c r="X15" s="8">
        <v>76.2</v>
      </c>
      <c r="Y15" s="8">
        <v>76.2</v>
      </c>
      <c r="Z15" s="8">
        <v>76.2</v>
      </c>
      <c r="AA15" s="8">
        <v>76.2</v>
      </c>
      <c r="AB15" s="8">
        <v>76.2</v>
      </c>
      <c r="AC15" s="8">
        <v>406.4</v>
      </c>
      <c r="AD15" s="8">
        <v>457.2</v>
      </c>
    </row>
    <row r="16" spans="1:30" x14ac:dyDescent="0.25">
      <c r="B16" s="4">
        <v>914.4</v>
      </c>
      <c r="C16" s="5">
        <v>2284820.7394056823</v>
      </c>
      <c r="R16" s="6">
        <v>10</v>
      </c>
      <c r="S16" s="8">
        <v>40</v>
      </c>
      <c r="T16" s="8">
        <v>76.2</v>
      </c>
      <c r="U16" s="8">
        <v>76.2</v>
      </c>
      <c r="V16" s="8">
        <v>76.2</v>
      </c>
      <c r="W16" s="8">
        <v>152.4</v>
      </c>
      <c r="X16" s="8">
        <v>76.2</v>
      </c>
      <c r="Y16" s="8">
        <v>152.4</v>
      </c>
      <c r="Z16" s="8">
        <v>152.4</v>
      </c>
      <c r="AA16" s="8">
        <v>152.4</v>
      </c>
      <c r="AB16" s="8">
        <v>76.2</v>
      </c>
      <c r="AC16" s="8">
        <v>762</v>
      </c>
      <c r="AD16" s="8">
        <v>914.4</v>
      </c>
    </row>
    <row r="17" spans="18:30" x14ac:dyDescent="0.25">
      <c r="R17" s="6">
        <v>11</v>
      </c>
      <c r="S17" s="8">
        <v>7.1</v>
      </c>
      <c r="T17" s="8">
        <v>76.2</v>
      </c>
      <c r="U17" s="8">
        <v>76.2</v>
      </c>
      <c r="V17" s="8">
        <v>76.2</v>
      </c>
      <c r="W17" s="8">
        <v>76.2</v>
      </c>
      <c r="X17" s="8">
        <v>152.4</v>
      </c>
      <c r="Y17" s="8">
        <v>76.2</v>
      </c>
      <c r="Z17" s="8">
        <v>152.4</v>
      </c>
      <c r="AA17" s="8">
        <v>76.2</v>
      </c>
      <c r="AB17" s="8">
        <v>76.2</v>
      </c>
      <c r="AC17" s="8">
        <v>203.2</v>
      </c>
      <c r="AD17" s="8">
        <v>203.2</v>
      </c>
    </row>
    <row r="18" spans="18:30" x14ac:dyDescent="0.25">
      <c r="R18" s="6">
        <v>12</v>
      </c>
      <c r="S18" s="8">
        <v>127.56</v>
      </c>
      <c r="T18" s="8">
        <v>76.2</v>
      </c>
      <c r="U18" s="8">
        <v>76.2</v>
      </c>
      <c r="V18" s="8">
        <v>76.2</v>
      </c>
      <c r="W18" s="8">
        <v>76.2</v>
      </c>
      <c r="X18" s="8">
        <v>152.4</v>
      </c>
      <c r="Y18" s="8">
        <v>76.2</v>
      </c>
      <c r="Z18" s="8">
        <v>76.2</v>
      </c>
      <c r="AA18" s="8">
        <v>76.2</v>
      </c>
      <c r="AB18" s="8">
        <v>76.2</v>
      </c>
      <c r="AC18" s="8">
        <v>355.6</v>
      </c>
      <c r="AD18" s="8">
        <v>203.2</v>
      </c>
    </row>
    <row r="19" spans="18:30" x14ac:dyDescent="0.25">
      <c r="R19" s="6">
        <v>13</v>
      </c>
      <c r="S19" s="8">
        <v>178.96</v>
      </c>
      <c r="T19" s="8">
        <v>76.2</v>
      </c>
      <c r="U19" s="8">
        <v>76.2</v>
      </c>
      <c r="V19" s="8">
        <v>76.2</v>
      </c>
      <c r="W19" s="8">
        <v>76.2</v>
      </c>
      <c r="X19" s="8">
        <v>152.4</v>
      </c>
      <c r="Y19" s="8">
        <v>76.2</v>
      </c>
      <c r="Z19" s="8">
        <v>152.4</v>
      </c>
      <c r="AA19" s="8">
        <v>76.2</v>
      </c>
      <c r="AB19" s="8">
        <v>152.4</v>
      </c>
      <c r="AC19" s="8">
        <v>355.6</v>
      </c>
      <c r="AD19" s="8">
        <v>254</v>
      </c>
    </row>
    <row r="20" spans="18:30" x14ac:dyDescent="0.25">
      <c r="R20" s="6">
        <v>14</v>
      </c>
      <c r="S20" s="8">
        <v>11.2</v>
      </c>
      <c r="T20" s="8">
        <v>76.2</v>
      </c>
      <c r="U20" s="8">
        <v>76.2</v>
      </c>
      <c r="V20" s="8">
        <v>76.2</v>
      </c>
      <c r="W20" s="8">
        <v>76.2</v>
      </c>
      <c r="X20" s="8">
        <v>152.4</v>
      </c>
      <c r="Y20" s="8">
        <v>76.2</v>
      </c>
      <c r="Z20" s="8">
        <v>152.4</v>
      </c>
      <c r="AA20" s="8">
        <v>152.4</v>
      </c>
      <c r="AB20" s="8">
        <v>152.4</v>
      </c>
      <c r="AC20" s="8">
        <v>304.8</v>
      </c>
      <c r="AD20" s="8">
        <v>457.2</v>
      </c>
    </row>
    <row r="21" spans="18:30" x14ac:dyDescent="0.25">
      <c r="R21" s="6">
        <v>15</v>
      </c>
      <c r="S21" s="8">
        <v>3.4</v>
      </c>
      <c r="T21" s="8">
        <v>76.2</v>
      </c>
      <c r="U21" s="8">
        <v>76.2</v>
      </c>
      <c r="V21" s="8">
        <v>76.2</v>
      </c>
      <c r="W21" s="8">
        <v>76.2</v>
      </c>
      <c r="X21" s="8">
        <v>152.4</v>
      </c>
      <c r="Y21" s="8">
        <v>76.2</v>
      </c>
      <c r="Z21" s="8">
        <v>152.4</v>
      </c>
      <c r="AA21" s="8">
        <v>152.4</v>
      </c>
      <c r="AB21" s="8">
        <v>152.4</v>
      </c>
      <c r="AC21" s="8">
        <v>203.2</v>
      </c>
      <c r="AD21" s="8">
        <v>406.4</v>
      </c>
    </row>
    <row r="22" spans="18:30" x14ac:dyDescent="0.25">
      <c r="R22" s="6">
        <v>16</v>
      </c>
      <c r="S22" s="8">
        <v>3.99</v>
      </c>
      <c r="T22" s="8">
        <v>76.2</v>
      </c>
      <c r="U22" s="8">
        <v>76.2</v>
      </c>
      <c r="V22" s="8">
        <v>152.4</v>
      </c>
      <c r="W22" s="8">
        <v>76.2</v>
      </c>
      <c r="X22" s="8">
        <v>152.4</v>
      </c>
      <c r="Y22" s="8">
        <v>76.2</v>
      </c>
      <c r="Z22" s="8">
        <v>152.4</v>
      </c>
      <c r="AA22" s="8">
        <v>152.4</v>
      </c>
      <c r="AB22" s="8">
        <v>76.2</v>
      </c>
      <c r="AC22" s="8">
        <v>254</v>
      </c>
      <c r="AD22" s="8">
        <v>152.4</v>
      </c>
    </row>
    <row r="23" spans="18:30" x14ac:dyDescent="0.25">
      <c r="R23" s="6">
        <v>17</v>
      </c>
      <c r="S23" s="8">
        <v>8.77</v>
      </c>
      <c r="T23" s="8">
        <v>76.2</v>
      </c>
      <c r="U23" s="8">
        <v>76.2</v>
      </c>
      <c r="V23" s="8">
        <v>76.2</v>
      </c>
      <c r="W23" s="8">
        <v>152.4</v>
      </c>
      <c r="X23" s="8">
        <v>76.2</v>
      </c>
      <c r="Y23" s="8">
        <v>76.2</v>
      </c>
      <c r="Z23" s="8">
        <v>76.2</v>
      </c>
      <c r="AA23" s="8">
        <v>76.2</v>
      </c>
      <c r="AB23" s="8">
        <v>152.4</v>
      </c>
      <c r="AC23" s="8">
        <v>304.8</v>
      </c>
      <c r="AD23" s="8">
        <v>101.6</v>
      </c>
    </row>
    <row r="24" spans="18:30" x14ac:dyDescent="0.25">
      <c r="R24" s="6">
        <v>18</v>
      </c>
      <c r="S24" s="8">
        <v>366.49</v>
      </c>
      <c r="T24" s="8">
        <v>76.2</v>
      </c>
      <c r="U24" s="8">
        <v>76.2</v>
      </c>
      <c r="V24" s="8">
        <v>76.2</v>
      </c>
      <c r="W24" s="8">
        <v>152.4</v>
      </c>
      <c r="X24" s="8">
        <v>76.2</v>
      </c>
      <c r="Y24" s="8">
        <v>76.2</v>
      </c>
      <c r="Z24" s="8">
        <v>76.2</v>
      </c>
      <c r="AA24" s="8">
        <v>76.2</v>
      </c>
      <c r="AB24" s="8">
        <v>152.4</v>
      </c>
      <c r="AC24" s="8">
        <v>76.2</v>
      </c>
      <c r="AD24" s="8">
        <v>609.6</v>
      </c>
    </row>
    <row r="25" spans="18:30" x14ac:dyDescent="0.25">
      <c r="R25" s="6">
        <v>19</v>
      </c>
      <c r="S25" s="8">
        <v>487.1</v>
      </c>
      <c r="T25" s="8">
        <v>76.2</v>
      </c>
      <c r="U25" s="8">
        <v>76.2</v>
      </c>
      <c r="V25" s="8">
        <v>76.2</v>
      </c>
      <c r="W25" s="8">
        <v>76.2</v>
      </c>
      <c r="X25" s="8">
        <v>76.2</v>
      </c>
      <c r="Y25" s="8">
        <v>76.2</v>
      </c>
      <c r="Z25" s="8">
        <v>76.2</v>
      </c>
      <c r="AA25" s="8">
        <v>152.4</v>
      </c>
      <c r="AB25" s="8">
        <v>76.2</v>
      </c>
      <c r="AC25" s="8">
        <v>304.8</v>
      </c>
      <c r="AD25" s="8">
        <v>355.6</v>
      </c>
    </row>
    <row r="26" spans="18:30" x14ac:dyDescent="0.25">
      <c r="R26" s="6">
        <v>20</v>
      </c>
      <c r="S26" s="8">
        <v>56.19</v>
      </c>
      <c r="T26" s="8">
        <v>76.2</v>
      </c>
      <c r="U26" s="8">
        <v>76.2</v>
      </c>
      <c r="V26" s="8">
        <v>76.2</v>
      </c>
      <c r="W26" s="8">
        <v>76.2</v>
      </c>
      <c r="X26" s="8">
        <v>76.2</v>
      </c>
      <c r="Y26" s="8">
        <v>152.4</v>
      </c>
      <c r="Z26" s="8">
        <v>152.4</v>
      </c>
      <c r="AA26" s="8">
        <v>76.2</v>
      </c>
      <c r="AB26" s="8">
        <v>152.4</v>
      </c>
      <c r="AC26" s="8">
        <v>254</v>
      </c>
      <c r="AD26" s="8">
        <v>762</v>
      </c>
    </row>
    <row r="27" spans="18:30" x14ac:dyDescent="0.25">
      <c r="R27" s="6">
        <v>21</v>
      </c>
      <c r="S27" s="8">
        <v>305.63</v>
      </c>
      <c r="T27" s="8">
        <v>76.2</v>
      </c>
      <c r="U27" s="8">
        <v>76.2</v>
      </c>
      <c r="V27" s="8">
        <v>76.2</v>
      </c>
      <c r="W27" s="8">
        <v>76.2</v>
      </c>
      <c r="X27" s="8">
        <v>76.2</v>
      </c>
      <c r="Y27" s="8">
        <v>76.2</v>
      </c>
      <c r="Z27" s="8">
        <v>76.2</v>
      </c>
      <c r="AA27" s="8">
        <v>76.2</v>
      </c>
      <c r="AB27" s="8">
        <v>76.2</v>
      </c>
      <c r="AC27" s="8">
        <v>203.2</v>
      </c>
      <c r="AD27" s="8">
        <v>406.4</v>
      </c>
    </row>
    <row r="28" spans="18:30" x14ac:dyDescent="0.25">
      <c r="R28" s="6">
        <v>22</v>
      </c>
      <c r="S28" s="8">
        <v>7</v>
      </c>
      <c r="T28" s="8">
        <v>76.2</v>
      </c>
      <c r="U28" s="8">
        <v>76.2</v>
      </c>
      <c r="V28" s="8">
        <v>76.2</v>
      </c>
      <c r="W28" s="8">
        <v>152.4</v>
      </c>
      <c r="X28" s="8">
        <v>152.4</v>
      </c>
      <c r="Y28" s="8">
        <v>76.2</v>
      </c>
      <c r="Z28" s="8">
        <v>152.4</v>
      </c>
      <c r="AA28" s="8">
        <v>152.4</v>
      </c>
      <c r="AB28" s="8">
        <v>76.2</v>
      </c>
      <c r="AC28" s="8">
        <v>762</v>
      </c>
      <c r="AD28" s="8">
        <v>762</v>
      </c>
    </row>
    <row r="29" spans="18:30" x14ac:dyDescent="0.25">
      <c r="R29" s="6">
        <v>23</v>
      </c>
      <c r="S29" s="8">
        <v>522.96</v>
      </c>
      <c r="T29" s="8">
        <v>76.2</v>
      </c>
      <c r="U29" s="8">
        <v>76.2</v>
      </c>
      <c r="V29" s="8">
        <v>76.2</v>
      </c>
      <c r="W29" s="8">
        <v>76.2</v>
      </c>
      <c r="X29" s="8">
        <v>152.4</v>
      </c>
      <c r="Y29" s="8">
        <v>76.2</v>
      </c>
      <c r="Z29" s="8">
        <v>76.2</v>
      </c>
      <c r="AA29" s="8">
        <v>76.2</v>
      </c>
      <c r="AB29" s="8">
        <v>76.2</v>
      </c>
      <c r="AC29" s="8">
        <v>457.2</v>
      </c>
      <c r="AD29" s="8">
        <v>203.2</v>
      </c>
    </row>
    <row r="30" spans="18:30" x14ac:dyDescent="0.25">
      <c r="R30" s="6">
        <v>24</v>
      </c>
      <c r="S30" s="8">
        <v>3.54</v>
      </c>
      <c r="T30" s="8">
        <v>76.2</v>
      </c>
      <c r="U30" s="8">
        <v>76.2</v>
      </c>
      <c r="V30" s="8">
        <v>76.2</v>
      </c>
      <c r="W30" s="8">
        <v>152.4</v>
      </c>
      <c r="X30" s="8">
        <v>76.2</v>
      </c>
      <c r="Y30" s="8">
        <v>76.2</v>
      </c>
      <c r="Z30" s="8">
        <v>152.4</v>
      </c>
      <c r="AA30" s="8">
        <v>152.4</v>
      </c>
      <c r="AB30" s="8">
        <v>152.4</v>
      </c>
      <c r="AC30" s="8">
        <v>762</v>
      </c>
      <c r="AD30" s="8">
        <v>101.6</v>
      </c>
    </row>
    <row r="31" spans="18:30" x14ac:dyDescent="0.25">
      <c r="R31" s="6">
        <v>25</v>
      </c>
      <c r="S31" s="8">
        <v>537.64</v>
      </c>
      <c r="T31" s="8">
        <v>76.2</v>
      </c>
      <c r="U31" s="8">
        <v>76.2</v>
      </c>
      <c r="V31" s="8">
        <v>76.2</v>
      </c>
      <c r="W31" s="8">
        <v>76.2</v>
      </c>
      <c r="X31" s="8">
        <v>76.2</v>
      </c>
      <c r="Y31" s="8">
        <v>152.4</v>
      </c>
      <c r="Z31" s="8">
        <v>76.2</v>
      </c>
      <c r="AA31" s="8">
        <v>76.2</v>
      </c>
      <c r="AB31" s="8">
        <v>76.2</v>
      </c>
      <c r="AC31" s="8">
        <v>101.6</v>
      </c>
      <c r="AD31" s="8">
        <v>203.2</v>
      </c>
    </row>
    <row r="32" spans="18:30" x14ac:dyDescent="0.25">
      <c r="R32" s="6">
        <v>26</v>
      </c>
      <c r="S32" s="8">
        <v>4</v>
      </c>
      <c r="T32" s="8">
        <v>76.2</v>
      </c>
      <c r="U32" s="8">
        <v>76.2</v>
      </c>
      <c r="V32" s="8">
        <v>152.4</v>
      </c>
      <c r="W32" s="8">
        <v>76.2</v>
      </c>
      <c r="X32" s="8">
        <v>76.2</v>
      </c>
      <c r="Y32" s="8">
        <v>76.2</v>
      </c>
      <c r="Z32" s="8">
        <v>152.4</v>
      </c>
      <c r="AA32" s="8">
        <v>76.2</v>
      </c>
      <c r="AB32" s="8">
        <v>152.4</v>
      </c>
      <c r="AC32" s="8">
        <v>76.2</v>
      </c>
      <c r="AD32" s="8">
        <v>609.6</v>
      </c>
    </row>
    <row r="33" spans="18:30" x14ac:dyDescent="0.25">
      <c r="R33" s="6">
        <v>27</v>
      </c>
      <c r="S33" s="8">
        <v>5.2</v>
      </c>
      <c r="T33" s="8">
        <v>76.2</v>
      </c>
      <c r="U33" s="8">
        <v>152.4</v>
      </c>
      <c r="V33" s="8">
        <v>152.4</v>
      </c>
      <c r="W33" s="8">
        <v>76.2</v>
      </c>
      <c r="X33" s="8">
        <v>152.4</v>
      </c>
      <c r="Y33" s="8">
        <v>76.2</v>
      </c>
      <c r="Z33" s="8">
        <v>76.2</v>
      </c>
      <c r="AA33" s="8">
        <v>76.2</v>
      </c>
      <c r="AB33" s="8">
        <v>152.4</v>
      </c>
      <c r="AC33" s="8">
        <v>76.2</v>
      </c>
      <c r="AD33" s="8">
        <v>457.2</v>
      </c>
    </row>
    <row r="34" spans="18:30" x14ac:dyDescent="0.25">
      <c r="R34" s="6">
        <v>28</v>
      </c>
      <c r="S34" s="8">
        <v>65.150000000000006</v>
      </c>
      <c r="T34" s="8">
        <v>76.2</v>
      </c>
      <c r="U34" s="8">
        <v>76.2</v>
      </c>
      <c r="V34" s="8">
        <v>76.2</v>
      </c>
      <c r="W34" s="8">
        <v>76.2</v>
      </c>
      <c r="X34" s="8">
        <v>152.4</v>
      </c>
      <c r="Y34" s="8">
        <v>76.2</v>
      </c>
      <c r="Z34" s="8">
        <v>76.2</v>
      </c>
      <c r="AA34" s="8">
        <v>76.2</v>
      </c>
      <c r="AB34" s="8">
        <v>152.4</v>
      </c>
      <c r="AC34" s="8">
        <v>304.8</v>
      </c>
      <c r="AD34" s="8">
        <v>406.4</v>
      </c>
    </row>
    <row r="35" spans="18:30" x14ac:dyDescent="0.25">
      <c r="R35" s="6">
        <v>29</v>
      </c>
      <c r="S35" s="8">
        <v>167.7</v>
      </c>
      <c r="T35" s="8">
        <v>76.2</v>
      </c>
      <c r="U35" s="8">
        <v>76.2</v>
      </c>
      <c r="V35" s="8">
        <v>76.2</v>
      </c>
      <c r="W35" s="8">
        <v>76.2</v>
      </c>
      <c r="X35" s="8">
        <v>76.2</v>
      </c>
      <c r="Y35" s="8">
        <v>76.2</v>
      </c>
      <c r="Z35" s="8">
        <v>152.4</v>
      </c>
      <c r="AA35" s="8">
        <v>76.2</v>
      </c>
      <c r="AB35" s="8">
        <v>152.4</v>
      </c>
      <c r="AC35" s="8">
        <v>254</v>
      </c>
      <c r="AD35" s="8">
        <v>406.4</v>
      </c>
    </row>
    <row r="36" spans="18:30" x14ac:dyDescent="0.25">
      <c r="R36" s="6">
        <v>30</v>
      </c>
      <c r="S36" s="8">
        <v>339.01</v>
      </c>
      <c r="T36" s="8">
        <v>76.2</v>
      </c>
      <c r="U36" s="8">
        <v>76.2</v>
      </c>
      <c r="V36" s="8">
        <v>76.2</v>
      </c>
      <c r="W36" s="8">
        <v>76.2</v>
      </c>
      <c r="X36" s="8">
        <v>76.2</v>
      </c>
      <c r="Y36" s="8">
        <v>76.2</v>
      </c>
      <c r="Z36" s="8">
        <v>76.2</v>
      </c>
      <c r="AA36" s="8">
        <v>76.2</v>
      </c>
      <c r="AB36" s="8">
        <v>76.2</v>
      </c>
      <c r="AC36" s="8">
        <v>203.2</v>
      </c>
      <c r="AD36" s="8">
        <v>762</v>
      </c>
    </row>
    <row r="37" spans="18:30" x14ac:dyDescent="0.25">
      <c r="R37" s="6">
        <v>31</v>
      </c>
      <c r="S37" s="8">
        <v>114.59</v>
      </c>
      <c r="T37" s="8">
        <v>76.2</v>
      </c>
      <c r="U37" s="8">
        <v>76.2</v>
      </c>
      <c r="V37" s="8">
        <v>76.2</v>
      </c>
      <c r="W37" s="8">
        <v>152.4</v>
      </c>
      <c r="X37" s="8">
        <v>76.2</v>
      </c>
      <c r="Y37" s="8">
        <v>76.2</v>
      </c>
      <c r="Z37" s="8">
        <v>152.4</v>
      </c>
      <c r="AA37" s="8">
        <v>152.4</v>
      </c>
      <c r="AB37" s="8">
        <v>76.2</v>
      </c>
      <c r="AC37" s="8">
        <v>304.8</v>
      </c>
      <c r="AD37" s="8">
        <v>457.2</v>
      </c>
    </row>
    <row r="38" spans="18:30" x14ac:dyDescent="0.25">
      <c r="R38" s="6">
        <v>32</v>
      </c>
      <c r="S38" s="8">
        <v>65.489999999999995</v>
      </c>
      <c r="T38" s="8">
        <v>76.2</v>
      </c>
      <c r="U38" s="8">
        <v>76.2</v>
      </c>
      <c r="V38" s="8">
        <v>76.2</v>
      </c>
      <c r="W38" s="8">
        <v>76.2</v>
      </c>
      <c r="X38" s="8">
        <v>76.2</v>
      </c>
      <c r="Y38" s="8">
        <v>152.4</v>
      </c>
      <c r="Z38" s="8">
        <v>152.4</v>
      </c>
      <c r="AA38" s="8">
        <v>152.4</v>
      </c>
      <c r="AB38" s="8">
        <v>152.4</v>
      </c>
      <c r="AC38" s="8">
        <v>355.6</v>
      </c>
      <c r="AD38" s="8">
        <v>762</v>
      </c>
    </row>
    <row r="39" spans="18:30" x14ac:dyDescent="0.25">
      <c r="R39" s="6">
        <v>33</v>
      </c>
      <c r="S39" s="8">
        <v>132.34</v>
      </c>
      <c r="T39" s="8">
        <v>76.2</v>
      </c>
      <c r="U39" s="8">
        <v>76.2</v>
      </c>
      <c r="V39" s="8">
        <v>76.2</v>
      </c>
      <c r="W39" s="8">
        <v>76.2</v>
      </c>
      <c r="X39" s="8">
        <v>76.2</v>
      </c>
      <c r="Y39" s="8">
        <v>76.2</v>
      </c>
      <c r="Z39" s="8">
        <v>152.4</v>
      </c>
      <c r="AA39" s="8">
        <v>76.2</v>
      </c>
      <c r="AB39" s="8">
        <v>76.2</v>
      </c>
      <c r="AC39" s="8">
        <v>762</v>
      </c>
      <c r="AD39" s="8">
        <v>304.8</v>
      </c>
    </row>
    <row r="40" spans="18:30" x14ac:dyDescent="0.25">
      <c r="R40" s="6">
        <v>34</v>
      </c>
      <c r="S40" s="8">
        <v>167.79</v>
      </c>
      <c r="T40" s="8">
        <v>76.2</v>
      </c>
      <c r="U40" s="8">
        <v>76.2</v>
      </c>
      <c r="V40" s="8">
        <v>76.2</v>
      </c>
      <c r="W40" s="8">
        <v>76.2</v>
      </c>
      <c r="X40" s="8">
        <v>76.2</v>
      </c>
      <c r="Y40" s="8">
        <v>152.4</v>
      </c>
      <c r="Z40" s="8">
        <v>152.4</v>
      </c>
      <c r="AA40" s="8">
        <v>76.2</v>
      </c>
      <c r="AB40" s="8">
        <v>76.2</v>
      </c>
      <c r="AC40" s="8">
        <v>304.8</v>
      </c>
      <c r="AD40" s="8">
        <v>152.4</v>
      </c>
    </row>
    <row r="41" spans="18:30" x14ac:dyDescent="0.25">
      <c r="R41" s="7">
        <v>35</v>
      </c>
      <c r="S41" s="9">
        <v>411.59</v>
      </c>
      <c r="T41" s="9">
        <v>76.2</v>
      </c>
      <c r="U41" s="9">
        <v>76.2</v>
      </c>
      <c r="V41" s="9">
        <v>76.2</v>
      </c>
      <c r="W41" s="9">
        <v>76.2</v>
      </c>
      <c r="X41" s="9">
        <v>76.2</v>
      </c>
      <c r="Y41" s="9">
        <v>76.2</v>
      </c>
      <c r="Z41" s="9">
        <v>76.2</v>
      </c>
      <c r="AA41" s="9">
        <v>76.2</v>
      </c>
      <c r="AB41" s="9">
        <v>76.2</v>
      </c>
      <c r="AC41" s="9">
        <v>355.6</v>
      </c>
      <c r="AD41" s="9">
        <v>508</v>
      </c>
    </row>
    <row r="42" spans="18:30" x14ac:dyDescent="0.25">
      <c r="R42" s="7">
        <v>36</v>
      </c>
      <c r="S42" s="9">
        <v>126.41</v>
      </c>
      <c r="T42" s="9">
        <v>76.2</v>
      </c>
      <c r="U42" s="9">
        <v>76.2</v>
      </c>
      <c r="V42" s="9">
        <v>76.2</v>
      </c>
      <c r="W42" s="9">
        <v>76.2</v>
      </c>
      <c r="X42" s="9">
        <v>76.2</v>
      </c>
      <c r="Y42" s="9">
        <v>152.4</v>
      </c>
      <c r="Z42" s="9">
        <v>76.2</v>
      </c>
      <c r="AA42" s="9">
        <v>152.4</v>
      </c>
      <c r="AB42" s="9">
        <v>152.4</v>
      </c>
      <c r="AC42" s="9">
        <v>101.6</v>
      </c>
      <c r="AD42" s="9">
        <v>152.4</v>
      </c>
    </row>
    <row r="43" spans="18:30" x14ac:dyDescent="0.25">
      <c r="R43" s="7">
        <v>37</v>
      </c>
      <c r="S43" s="9">
        <v>19.84</v>
      </c>
      <c r="T43" s="9">
        <v>76.2</v>
      </c>
      <c r="U43" s="9">
        <v>76.2</v>
      </c>
      <c r="V43" s="9">
        <v>76.2</v>
      </c>
      <c r="W43" s="9">
        <v>152.4</v>
      </c>
      <c r="X43" s="9">
        <v>76.2</v>
      </c>
      <c r="Y43" s="9">
        <v>76.2</v>
      </c>
      <c r="Z43" s="9">
        <v>152.4</v>
      </c>
      <c r="AA43" s="9">
        <v>76.2</v>
      </c>
      <c r="AB43" s="9">
        <v>152.4</v>
      </c>
      <c r="AC43" s="9">
        <v>508</v>
      </c>
      <c r="AD43" s="9">
        <v>609.6</v>
      </c>
    </row>
    <row r="44" spans="18:30" x14ac:dyDescent="0.25">
      <c r="R44" s="7">
        <v>38</v>
      </c>
      <c r="S44" s="9">
        <v>166.58</v>
      </c>
      <c r="T44" s="9">
        <v>76.2</v>
      </c>
      <c r="U44" s="9">
        <v>76.2</v>
      </c>
      <c r="V44" s="9">
        <v>152.4</v>
      </c>
      <c r="W44" s="9">
        <v>76.2</v>
      </c>
      <c r="X44" s="9">
        <v>76.2</v>
      </c>
      <c r="Y44" s="9">
        <v>76.2</v>
      </c>
      <c r="Z44" s="9">
        <v>152.4</v>
      </c>
      <c r="AA44" s="9">
        <v>76.2</v>
      </c>
      <c r="AB44" s="9">
        <v>152.4</v>
      </c>
      <c r="AC44" s="9">
        <v>203.2</v>
      </c>
      <c r="AD44" s="9">
        <v>76.2</v>
      </c>
    </row>
    <row r="45" spans="18:30" x14ac:dyDescent="0.25">
      <c r="R45" s="7">
        <v>39</v>
      </c>
      <c r="S45" s="9">
        <v>81.489999999999995</v>
      </c>
      <c r="T45" s="9">
        <v>76.2</v>
      </c>
      <c r="U45" s="9">
        <v>76.2</v>
      </c>
      <c r="V45" s="9">
        <v>76.2</v>
      </c>
      <c r="W45" s="9">
        <v>76.2</v>
      </c>
      <c r="X45" s="9">
        <v>76.2</v>
      </c>
      <c r="Y45" s="9">
        <v>152.4</v>
      </c>
      <c r="Z45" s="9">
        <v>76.2</v>
      </c>
      <c r="AA45" s="9">
        <v>76.2</v>
      </c>
      <c r="AB45" s="9">
        <v>152.4</v>
      </c>
      <c r="AC45" s="9">
        <v>76.2</v>
      </c>
      <c r="AD45" s="9">
        <v>609.6</v>
      </c>
    </row>
    <row r="46" spans="18:30" x14ac:dyDescent="0.25">
      <c r="R46" s="7">
        <v>40</v>
      </c>
      <c r="S46" s="9">
        <v>84.73</v>
      </c>
      <c r="T46" s="9">
        <v>76.2</v>
      </c>
      <c r="U46" s="9">
        <v>76.2</v>
      </c>
      <c r="V46" s="9">
        <v>76.2</v>
      </c>
      <c r="W46" s="9">
        <v>76.2</v>
      </c>
      <c r="X46" s="9">
        <v>76.2</v>
      </c>
      <c r="Y46" s="9">
        <v>152.4</v>
      </c>
      <c r="Z46" s="9">
        <v>76.2</v>
      </c>
      <c r="AA46" s="9">
        <v>76.2</v>
      </c>
      <c r="AB46" s="9">
        <v>152.4</v>
      </c>
      <c r="AC46" s="9">
        <v>406.4</v>
      </c>
      <c r="AD46" s="9">
        <v>203.2</v>
      </c>
    </row>
    <row r="47" spans="18:30" x14ac:dyDescent="0.25">
      <c r="R47" s="7">
        <v>41</v>
      </c>
      <c r="S47" s="9">
        <v>86.05</v>
      </c>
      <c r="T47" s="9">
        <v>76.2</v>
      </c>
      <c r="U47" s="9">
        <v>76.2</v>
      </c>
      <c r="V47" s="9">
        <v>76.2</v>
      </c>
      <c r="W47" s="9">
        <v>76.2</v>
      </c>
      <c r="X47" s="9">
        <v>152.4</v>
      </c>
      <c r="Y47" s="9">
        <v>152.4</v>
      </c>
      <c r="Z47" s="9">
        <v>76.2</v>
      </c>
      <c r="AA47" s="9">
        <v>76.2</v>
      </c>
      <c r="AB47" s="9">
        <v>152.4</v>
      </c>
      <c r="AC47" s="9">
        <v>609.6</v>
      </c>
      <c r="AD47" s="9">
        <v>457.2</v>
      </c>
    </row>
    <row r="48" spans="18:30" x14ac:dyDescent="0.25">
      <c r="R48" s="7">
        <v>42</v>
      </c>
      <c r="S48" s="9">
        <v>9.9</v>
      </c>
      <c r="T48" s="9">
        <v>76.2</v>
      </c>
      <c r="U48" s="9">
        <v>76.2</v>
      </c>
      <c r="V48" s="9">
        <v>76.2</v>
      </c>
      <c r="W48" s="9">
        <v>76.2</v>
      </c>
      <c r="X48" s="9">
        <v>152.4</v>
      </c>
      <c r="Y48" s="9">
        <v>76.2</v>
      </c>
      <c r="Z48" s="9">
        <v>152.4</v>
      </c>
      <c r="AA48" s="9">
        <v>152.4</v>
      </c>
      <c r="AB48" s="9">
        <v>76.2</v>
      </c>
      <c r="AC48" s="9">
        <v>254</v>
      </c>
      <c r="AD48" s="9">
        <v>101.6</v>
      </c>
    </row>
    <row r="49" spans="18:30" x14ac:dyDescent="0.25">
      <c r="R49" s="7">
        <v>43</v>
      </c>
      <c r="S49" s="9">
        <v>295.58999999999997</v>
      </c>
      <c r="T49" s="9">
        <v>76.2</v>
      </c>
      <c r="U49" s="9">
        <v>76.2</v>
      </c>
      <c r="V49" s="9">
        <v>76.2</v>
      </c>
      <c r="W49" s="9">
        <v>76.2</v>
      </c>
      <c r="X49" s="9">
        <v>76.2</v>
      </c>
      <c r="Y49" s="9">
        <v>152.4</v>
      </c>
      <c r="Z49" s="9">
        <v>76.2</v>
      </c>
      <c r="AA49" s="9">
        <v>76.2</v>
      </c>
      <c r="AB49" s="9">
        <v>152.4</v>
      </c>
      <c r="AC49" s="9">
        <v>254</v>
      </c>
      <c r="AD49" s="9">
        <v>152.4</v>
      </c>
    </row>
    <row r="50" spans="18:30" x14ac:dyDescent="0.25">
      <c r="R50" s="7">
        <v>44</v>
      </c>
      <c r="S50" s="9">
        <v>4.87</v>
      </c>
      <c r="T50" s="9">
        <v>76.2</v>
      </c>
      <c r="U50" s="9">
        <v>152.4</v>
      </c>
      <c r="V50" s="9">
        <v>152.4</v>
      </c>
      <c r="W50" s="9">
        <v>76.2</v>
      </c>
      <c r="X50" s="9">
        <v>76.2</v>
      </c>
      <c r="Y50" s="9">
        <v>76.2</v>
      </c>
      <c r="Z50" s="9">
        <v>152.4</v>
      </c>
      <c r="AA50" s="9">
        <v>76.2</v>
      </c>
      <c r="AB50" s="9">
        <v>152.4</v>
      </c>
      <c r="AC50" s="9">
        <v>914.4</v>
      </c>
      <c r="AD50" s="9">
        <v>609.6</v>
      </c>
    </row>
    <row r="51" spans="18:30" x14ac:dyDescent="0.25">
      <c r="R51" s="7">
        <v>45</v>
      </c>
      <c r="S51" s="9">
        <v>307.13</v>
      </c>
      <c r="T51" s="9">
        <v>76.2</v>
      </c>
      <c r="U51" s="9">
        <v>76.2</v>
      </c>
      <c r="V51" s="9">
        <v>76.2</v>
      </c>
      <c r="W51" s="9">
        <v>76.2</v>
      </c>
      <c r="X51" s="9">
        <v>76.2</v>
      </c>
      <c r="Y51" s="9">
        <v>76.2</v>
      </c>
      <c r="Z51" s="9">
        <v>76.2</v>
      </c>
      <c r="AA51" s="9">
        <v>76.2</v>
      </c>
      <c r="AB51" s="9">
        <v>76.2</v>
      </c>
      <c r="AC51" s="9">
        <v>355.6</v>
      </c>
      <c r="AD51" s="9">
        <v>152.4</v>
      </c>
    </row>
    <row r="52" spans="18:30" x14ac:dyDescent="0.25">
      <c r="R52" s="7">
        <v>46</v>
      </c>
      <c r="S52" s="9">
        <v>3.76</v>
      </c>
      <c r="T52" s="9">
        <v>76.2</v>
      </c>
      <c r="U52" s="9">
        <v>76.2</v>
      </c>
      <c r="V52" s="9">
        <v>76.2</v>
      </c>
      <c r="W52" s="9">
        <v>76.2</v>
      </c>
      <c r="X52" s="9">
        <v>152.4</v>
      </c>
      <c r="Y52" s="9">
        <v>76.2</v>
      </c>
      <c r="Z52" s="9">
        <v>152.4</v>
      </c>
      <c r="AA52" s="9">
        <v>76.2</v>
      </c>
      <c r="AB52" s="9">
        <v>76.2</v>
      </c>
      <c r="AC52" s="9">
        <v>254</v>
      </c>
      <c r="AD52" s="9">
        <v>762</v>
      </c>
    </row>
    <row r="53" spans="18:30" x14ac:dyDescent="0.25">
      <c r="R53" s="7">
        <v>47</v>
      </c>
      <c r="S53" s="9">
        <v>8</v>
      </c>
      <c r="T53" s="9">
        <v>76.2</v>
      </c>
      <c r="U53" s="9">
        <v>76.2</v>
      </c>
      <c r="V53" s="9">
        <v>76.2</v>
      </c>
      <c r="W53" s="9">
        <v>152.4</v>
      </c>
      <c r="X53" s="9">
        <v>152.4</v>
      </c>
      <c r="Y53" s="9">
        <v>76.2</v>
      </c>
      <c r="Z53" s="9">
        <v>76.2</v>
      </c>
      <c r="AA53" s="9">
        <v>76.2</v>
      </c>
      <c r="AB53" s="9">
        <v>152.4</v>
      </c>
      <c r="AC53" s="9">
        <v>203.2</v>
      </c>
      <c r="AD53" s="9">
        <v>101.6</v>
      </c>
    </row>
    <row r="54" spans="18:30" x14ac:dyDescent="0.25">
      <c r="R54" s="7">
        <v>48</v>
      </c>
      <c r="S54" s="9">
        <v>17.239999999999998</v>
      </c>
      <c r="T54" s="9">
        <v>76.2</v>
      </c>
      <c r="U54" s="9">
        <v>76.2</v>
      </c>
      <c r="V54" s="9">
        <v>152.4</v>
      </c>
      <c r="W54" s="9">
        <v>152.4</v>
      </c>
      <c r="X54" s="9">
        <v>152.4</v>
      </c>
      <c r="Y54" s="9">
        <v>152.4</v>
      </c>
      <c r="Z54" s="9">
        <v>76.2</v>
      </c>
      <c r="AA54" s="9">
        <v>76.2</v>
      </c>
      <c r="AB54" s="9">
        <v>152.4</v>
      </c>
      <c r="AC54" s="9">
        <v>914.4</v>
      </c>
      <c r="AD54" s="9">
        <v>101.6</v>
      </c>
    </row>
    <row r="55" spans="18:30" x14ac:dyDescent="0.25">
      <c r="R55" s="7">
        <v>49</v>
      </c>
      <c r="S55" s="9">
        <v>67.13</v>
      </c>
      <c r="T55" s="9">
        <v>76.2</v>
      </c>
      <c r="U55" s="9">
        <v>76.2</v>
      </c>
      <c r="V55" s="9">
        <v>76.2</v>
      </c>
      <c r="W55" s="9">
        <v>152.4</v>
      </c>
      <c r="X55" s="9">
        <v>76.2</v>
      </c>
      <c r="Y55" s="9">
        <v>76.2</v>
      </c>
      <c r="Z55" s="9">
        <v>76.2</v>
      </c>
      <c r="AA55" s="9">
        <v>76.2</v>
      </c>
      <c r="AB55" s="9">
        <v>76.2</v>
      </c>
      <c r="AC55" s="9">
        <v>254</v>
      </c>
      <c r="AD55" s="9">
        <v>609.6</v>
      </c>
    </row>
    <row r="56" spans="18:30" x14ac:dyDescent="0.25">
      <c r="R56" s="12" t="s">
        <v>13</v>
      </c>
      <c r="S56" s="14"/>
      <c r="T56" s="3">
        <f>6.7543*SUM(T60:T108)</f>
        <v>194473008.29600728</v>
      </c>
      <c r="U56" s="3">
        <f>6.7543*SUM(U60:U108)</f>
        <v>195061557.64002043</v>
      </c>
      <c r="V56" s="3">
        <f t="shared" ref="V56:AD56" si="2">6.7543*SUM(V60:V108)</f>
        <v>216788204.42685649</v>
      </c>
      <c r="W56" s="3">
        <f t="shared" si="2"/>
        <v>233048998.7159659</v>
      </c>
      <c r="X56" s="3">
        <f t="shared" si="2"/>
        <v>270707192.33965421</v>
      </c>
      <c r="Y56" s="3">
        <f t="shared" si="2"/>
        <v>280728896.01571494</v>
      </c>
      <c r="Z56" s="3">
        <f t="shared" si="2"/>
        <v>294810245.91175085</v>
      </c>
      <c r="AA56" s="3">
        <f t="shared" si="2"/>
        <v>325681324.71092987</v>
      </c>
      <c r="AB56" s="3">
        <f t="shared" si="2"/>
        <v>378842467.94106483</v>
      </c>
      <c r="AC56" s="3">
        <f>6.7543*SUM(AC60:AC108)</f>
        <v>2292230122.1787648</v>
      </c>
      <c r="AD56" s="3">
        <f t="shared" si="2"/>
        <v>3559998410.7855554</v>
      </c>
    </row>
    <row r="58" spans="18:30" x14ac:dyDescent="0.25"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8:30" x14ac:dyDescent="0.25">
      <c r="T59" s="12" t="s">
        <v>14</v>
      </c>
      <c r="U59" s="13"/>
      <c r="V59" s="13"/>
      <c r="W59" s="13"/>
      <c r="X59" s="13"/>
      <c r="Y59" s="13"/>
      <c r="Z59" s="13"/>
      <c r="AA59" s="13"/>
      <c r="AB59" s="13"/>
      <c r="AC59" s="13"/>
      <c r="AD59" s="14"/>
    </row>
    <row r="60" spans="18:30" x14ac:dyDescent="0.25">
      <c r="T60" s="2">
        <f>$S7*T7^1.8673</f>
        <v>346354.91305120912</v>
      </c>
      <c r="U60" s="2">
        <f>$S7*U7^1.8673</f>
        <v>346354.91305120912</v>
      </c>
      <c r="V60" s="2">
        <f>$S7*V7^1.8673</f>
        <v>346354.91305120912</v>
      </c>
      <c r="W60" s="2">
        <f>$S7*W7^1.8673</f>
        <v>346354.91305120912</v>
      </c>
      <c r="X60" s="2">
        <f>$S7*X7^1.8673</f>
        <v>1263672.8750764066</v>
      </c>
      <c r="Y60" s="2">
        <f>$S7*Y7^1.8673</f>
        <v>1263672.8750764066</v>
      </c>
      <c r="Z60" s="2">
        <f>$S7*Z7^1.8673</f>
        <v>1263672.8750764066</v>
      </c>
      <c r="AA60" s="2">
        <f>$S7*AA7^1.8673</f>
        <v>346354.91305120912</v>
      </c>
      <c r="AB60" s="2">
        <f>$S7*AB7^1.8673</f>
        <v>1263672.8750764066</v>
      </c>
      <c r="AC60" s="2">
        <f>$S7*AC7^1.8673</f>
        <v>7889438.1743444987</v>
      </c>
      <c r="AD60" s="2">
        <f>$S7*AD7^1.8673</f>
        <v>16821366.963802237</v>
      </c>
    </row>
    <row r="61" spans="18:30" x14ac:dyDescent="0.25">
      <c r="T61" s="2">
        <f>$S8*T8^1.8673</f>
        <v>7377932.4376086826</v>
      </c>
      <c r="U61" s="2">
        <f>$S8*U8^1.8673</f>
        <v>7377932.4376086826</v>
      </c>
      <c r="V61" s="2">
        <f>$S8*V8^1.8673</f>
        <v>7377932.4376086826</v>
      </c>
      <c r="W61" s="2">
        <f>$S8*W8^1.8673</f>
        <v>7377932.4376086826</v>
      </c>
      <c r="X61" s="2">
        <f>$S8*X8^1.8673</f>
        <v>4311581.2145755924</v>
      </c>
      <c r="Y61" s="2">
        <f>$S8*Y8^1.8673</f>
        <v>4311581.2145755924</v>
      </c>
      <c r="Z61" s="2">
        <f>$S8*Z8^1.8673</f>
        <v>4311581.2145755924</v>
      </c>
      <c r="AA61" s="2">
        <f>$S8*AA8^1.8673</f>
        <v>15730766.402446287</v>
      </c>
      <c r="AB61" s="2">
        <f>$S8*AB8^1.8673</f>
        <v>15730766.402446287</v>
      </c>
      <c r="AC61" s="2">
        <f>$S8*AC8^1.8673</f>
        <v>7377932.4376086826</v>
      </c>
      <c r="AD61" s="2">
        <f>$S8*AD8^1.8673</f>
        <v>26918322.057045519</v>
      </c>
    </row>
    <row r="62" spans="18:30" x14ac:dyDescent="0.25">
      <c r="T62" s="2">
        <f>$S9*T9^1.8673</f>
        <v>24275.228789458386</v>
      </c>
      <c r="U62" s="2">
        <f>$S9*U9^1.8673</f>
        <v>24275.228789458386</v>
      </c>
      <c r="V62" s="2">
        <f>$S9*V9^1.8673</f>
        <v>24275.228789458386</v>
      </c>
      <c r="W62" s="2">
        <f>$S9*W9^1.8673</f>
        <v>88567.960209581186</v>
      </c>
      <c r="X62" s="2">
        <f>$S9*X9^1.8673</f>
        <v>24275.228789458386</v>
      </c>
      <c r="Y62" s="2">
        <f>$S9*Y9^1.8673</f>
        <v>88567.960209581186</v>
      </c>
      <c r="Z62" s="2">
        <f>$S9*Z9^1.8673</f>
        <v>24275.228789458386</v>
      </c>
      <c r="AA62" s="2">
        <f>$S9*AA9^1.8673</f>
        <v>24275.228789458386</v>
      </c>
      <c r="AB62" s="2">
        <f>$S9*AB9^1.8673</f>
        <v>88567.960209581186</v>
      </c>
      <c r="AC62" s="2">
        <f>$S9*AC9^1.8673</f>
        <v>1788394.5253965361</v>
      </c>
      <c r="AD62" s="2">
        <f>$S9*AD9^1.8673</f>
        <v>151556.56220833259</v>
      </c>
    </row>
    <row r="63" spans="18:30" x14ac:dyDescent="0.25">
      <c r="T63" s="2">
        <f>$S10*T10^1.8673</f>
        <v>1151913.5147105441</v>
      </c>
      <c r="U63" s="2">
        <f>$S10*U10^1.8673</f>
        <v>1151913.5147105441</v>
      </c>
      <c r="V63" s="2">
        <f>$S10*V10^1.8673</f>
        <v>1151913.5147105441</v>
      </c>
      <c r="W63" s="2">
        <f>$S10*W10^1.8673</f>
        <v>1151913.5147105441</v>
      </c>
      <c r="X63" s="2">
        <f>$S10*X10^1.8673</f>
        <v>4202746.3971860083</v>
      </c>
      <c r="Y63" s="2">
        <f>$S10*Y10^1.8673</f>
        <v>1151913.5147105441</v>
      </c>
      <c r="Z63" s="2">
        <f>$S10*Z10^1.8673</f>
        <v>4202746.3971860083</v>
      </c>
      <c r="AA63" s="2">
        <f>$S10*AA10^1.8673</f>
        <v>1151913.5147105441</v>
      </c>
      <c r="AB63" s="2">
        <f>$S10*AB10^1.8673</f>
        <v>1151913.5147105441</v>
      </c>
      <c r="AC63" s="2">
        <f>$S10*AC10^1.8673</f>
        <v>15333683.521803625</v>
      </c>
      <c r="AD63" s="2">
        <f>$S10*AD10^1.8673</f>
        <v>1151913.5147105441</v>
      </c>
    </row>
    <row r="64" spans="18:30" x14ac:dyDescent="0.25">
      <c r="T64" s="2">
        <f>$S11*T11^1.8673</f>
        <v>516640.90558237612</v>
      </c>
      <c r="U64" s="2">
        <f>$S11*U11^1.8673</f>
        <v>516640.90558237612</v>
      </c>
      <c r="V64" s="2">
        <f>$S11*V11^1.8673</f>
        <v>516640.90558237612</v>
      </c>
      <c r="W64" s="2">
        <f>$S11*W11^1.8673</f>
        <v>516640.90558237612</v>
      </c>
      <c r="X64" s="2">
        <f>$S11*X11^1.8673</f>
        <v>516640.90558237612</v>
      </c>
      <c r="Y64" s="2">
        <f>$S11*Y11^1.8673</f>
        <v>1884959.8314860126</v>
      </c>
      <c r="Z64" s="2">
        <f>$S11*Z11^1.8673</f>
        <v>1884959.8314860126</v>
      </c>
      <c r="AA64" s="2">
        <f>$S11*AA11^1.8673</f>
        <v>1884959.8314860126</v>
      </c>
      <c r="AB64" s="2">
        <f>$S11*AB11^1.8673</f>
        <v>516640.90558237612</v>
      </c>
      <c r="AC64" s="2">
        <f>$S11*AC11^1.8673</f>
        <v>11768294.109132115</v>
      </c>
      <c r="AD64" s="2">
        <f>$S11*AD11^1.8673</f>
        <v>38061753.203358583</v>
      </c>
    </row>
    <row r="65" spans="20:30" x14ac:dyDescent="0.25">
      <c r="T65" s="2">
        <f>$S12*T12^1.8673</f>
        <v>347106.36697066738</v>
      </c>
      <c r="U65" s="2">
        <f>$S12*U12^1.8673</f>
        <v>347106.36697066738</v>
      </c>
      <c r="V65" s="2">
        <f>$S12*V12^1.8673</f>
        <v>347106.36697066738</v>
      </c>
      <c r="W65" s="2">
        <f>$S12*W12^1.8673</f>
        <v>347106.36697066738</v>
      </c>
      <c r="X65" s="2">
        <f>$S12*X12^1.8673</f>
        <v>347106.36697066738</v>
      </c>
      <c r="Y65" s="2">
        <f>$S12*Y12^1.8673</f>
        <v>347106.36697066738</v>
      </c>
      <c r="Z65" s="2">
        <f>$S12*Z12^1.8673</f>
        <v>1266414.548138076</v>
      </c>
      <c r="AA65" s="2">
        <f>$S12*AA12^1.8673</f>
        <v>1266414.548138076</v>
      </c>
      <c r="AB65" s="2">
        <f>$S12*AB12^1.8673</f>
        <v>1266414.548138076</v>
      </c>
      <c r="AC65" s="2">
        <f>$S12*AC12^1.8673</f>
        <v>7906555.1518003913</v>
      </c>
      <c r="AD65" s="2">
        <f>$S12*AD12^1.8673</f>
        <v>16857862.71327563</v>
      </c>
    </row>
    <row r="66" spans="20:30" x14ac:dyDescent="0.25">
      <c r="T66" s="2">
        <f>$S13*T13^1.8673</f>
        <v>121735.53495225025</v>
      </c>
      <c r="U66" s="2">
        <f>$S13*U13^1.8673</f>
        <v>121735.53495225025</v>
      </c>
      <c r="V66" s="2">
        <f>$S13*V13^1.8673</f>
        <v>444151.03599044343</v>
      </c>
      <c r="W66" s="2">
        <f>$S13*W13^1.8673</f>
        <v>121735.53495225025</v>
      </c>
      <c r="X66" s="2">
        <f>$S13*X13^1.8673</f>
        <v>121735.53495225025</v>
      </c>
      <c r="Y66" s="2">
        <f>$S13*Y13^1.8673</f>
        <v>121735.53495225025</v>
      </c>
      <c r="Z66" s="2">
        <f>$S13*Z13^1.8673</f>
        <v>444151.03599044343</v>
      </c>
      <c r="AA66" s="2">
        <f>$S13*AA13^1.8673</f>
        <v>121735.53495225025</v>
      </c>
      <c r="AB66" s="2">
        <f>$S13*AB13^1.8673</f>
        <v>121735.53495225025</v>
      </c>
      <c r="AC66" s="2">
        <f>$S13*AC13^1.8673</f>
        <v>4206318.5618514884</v>
      </c>
      <c r="AD66" s="2">
        <f>$S13*AD13^1.8673</f>
        <v>5912311.4146898529</v>
      </c>
    </row>
    <row r="67" spans="20:30" x14ac:dyDescent="0.25">
      <c r="T67" s="2">
        <f>$S14*T14^1.8673</f>
        <v>466130.13343095931</v>
      </c>
      <c r="U67" s="2">
        <f>$S14*U14^1.8673</f>
        <v>466130.13343095931</v>
      </c>
      <c r="V67" s="2">
        <f>$S14*V14^1.8673</f>
        <v>1700671.7204711908</v>
      </c>
      <c r="W67" s="2">
        <f>$S14*W14^1.8673</f>
        <v>466130.13343095931</v>
      </c>
      <c r="X67" s="2">
        <f>$S14*X14^1.8673</f>
        <v>1700671.7204711908</v>
      </c>
      <c r="Y67" s="2">
        <f>$S14*Y14^1.8673</f>
        <v>466130.13343095931</v>
      </c>
      <c r="Z67" s="2">
        <f>$S14*Z14^1.8673</f>
        <v>1700671.7204711908</v>
      </c>
      <c r="AA67" s="2">
        <f>$S14*AA14^1.8673</f>
        <v>1700671.7204711908</v>
      </c>
      <c r="AB67" s="2">
        <f>$S14*AB14^1.8673</f>
        <v>1700671.7204711908</v>
      </c>
      <c r="AC67" s="2">
        <f>$S14*AC14^1.8673</f>
        <v>2910171.5653112801</v>
      </c>
      <c r="AD67" s="2">
        <f>$S14*AD14^1.8673</f>
        <v>2910171.5653112801</v>
      </c>
    </row>
    <row r="68" spans="20:30" x14ac:dyDescent="0.25">
      <c r="T68" s="2">
        <f>$S15*T15^1.8673</f>
        <v>735117.96468750155</v>
      </c>
      <c r="U68" s="2">
        <f>$S15*U15^1.8673</f>
        <v>735117.96468750155</v>
      </c>
      <c r="V68" s="2">
        <f>$S15*V15^1.8673</f>
        <v>735117.96468750155</v>
      </c>
      <c r="W68" s="2">
        <f>$S15*W15^1.8673</f>
        <v>735117.96468750155</v>
      </c>
      <c r="X68" s="2">
        <f>$S15*X15^1.8673</f>
        <v>735117.96468750155</v>
      </c>
      <c r="Y68" s="2">
        <f>$S15*Y15^1.8673</f>
        <v>735117.96468750155</v>
      </c>
      <c r="Z68" s="2">
        <f>$S15*Z15^1.8673</f>
        <v>735117.96468750155</v>
      </c>
      <c r="AA68" s="2">
        <f>$S15*AA15^1.8673</f>
        <v>735117.96468750155</v>
      </c>
      <c r="AB68" s="2">
        <f>$S15*AB15^1.8673</f>
        <v>735117.96468750155</v>
      </c>
      <c r="AC68" s="2">
        <f>$S15*AC15^1.8673</f>
        <v>16744869.250330273</v>
      </c>
      <c r="AD68" s="2">
        <f>$S15*AD15^1.8673</f>
        <v>20864062.063635219</v>
      </c>
    </row>
    <row r="69" spans="20:30" x14ac:dyDescent="0.25">
      <c r="T69" s="2">
        <f>$S16*T16^1.8673</f>
        <v>130687.63816666695</v>
      </c>
      <c r="U69" s="2">
        <f>$S16*U16^1.8673</f>
        <v>130687.63816666695</v>
      </c>
      <c r="V69" s="2">
        <f>$S16*V16^1.8673</f>
        <v>130687.63816666695</v>
      </c>
      <c r="W69" s="2">
        <f>$S16*W16^1.8673</f>
        <v>476812.70637728769</v>
      </c>
      <c r="X69" s="2">
        <f>$S16*X16^1.8673</f>
        <v>130687.63816666695</v>
      </c>
      <c r="Y69" s="2">
        <f>$S16*Y16^1.8673</f>
        <v>476812.70637728769</v>
      </c>
      <c r="Z69" s="2">
        <f>$S16*Z16^1.8673</f>
        <v>476812.70637728769</v>
      </c>
      <c r="AA69" s="2">
        <f>$S16*AA16^1.8673</f>
        <v>476812.70637728769</v>
      </c>
      <c r="AB69" s="2">
        <f>$S16*AB16^1.8673</f>
        <v>130687.63816666695</v>
      </c>
      <c r="AC69" s="2">
        <f>$S16*AC16^1.8673</f>
        <v>9627965.1434537619</v>
      </c>
      <c r="AD69" s="2">
        <f>$S16*AD16^1.8673</f>
        <v>13532861.903075088</v>
      </c>
    </row>
    <row r="70" spans="20:30" x14ac:dyDescent="0.25">
      <c r="T70" s="2">
        <f>$S17*T17^1.8673</f>
        <v>23197.055774583383</v>
      </c>
      <c r="U70" s="2">
        <f>$S17*U17^1.8673</f>
        <v>23197.055774583383</v>
      </c>
      <c r="V70" s="2">
        <f>$S17*V17^1.8673</f>
        <v>23197.055774583383</v>
      </c>
      <c r="W70" s="2">
        <f>$S17*W17^1.8673</f>
        <v>23197.055774583383</v>
      </c>
      <c r="X70" s="2">
        <f>$S17*X17^1.8673</f>
        <v>84634.255381968556</v>
      </c>
      <c r="Y70" s="2">
        <f>$S17*Y17^1.8673</f>
        <v>23197.055774583383</v>
      </c>
      <c r="Z70" s="2">
        <f>$S17*Z17^1.8673</f>
        <v>84634.255381968556</v>
      </c>
      <c r="AA70" s="2">
        <f>$S17*AA17^1.8673</f>
        <v>23197.055774583383</v>
      </c>
      <c r="AB70" s="2">
        <f>$S17*AB17^1.8673</f>
        <v>23197.055774583383</v>
      </c>
      <c r="AC70" s="2">
        <f>$S17*AC17^1.8673</f>
        <v>144825.24787068123</v>
      </c>
      <c r="AD70" s="2">
        <f>$S17*AD17^1.8673</f>
        <v>144825.24787068123</v>
      </c>
    </row>
    <row r="71" spans="20:30" x14ac:dyDescent="0.25">
      <c r="T71" s="2">
        <f>$S18*T18^1.8673</f>
        <v>416762.87811350089</v>
      </c>
      <c r="U71" s="2">
        <f>$S18*U18^1.8673</f>
        <v>416762.87811350089</v>
      </c>
      <c r="V71" s="2">
        <f>$S18*V18^1.8673</f>
        <v>416762.87811350089</v>
      </c>
      <c r="W71" s="2">
        <f>$S18*W18^1.8673</f>
        <v>416762.87811350089</v>
      </c>
      <c r="X71" s="2">
        <f>$S18*X18^1.8673</f>
        <v>1520555.7206371704</v>
      </c>
      <c r="Y71" s="2">
        <f>$S18*Y18^1.8673</f>
        <v>416762.87811350089</v>
      </c>
      <c r="Z71" s="2">
        <f>$S18*Z18^1.8673</f>
        <v>416762.87811350089</v>
      </c>
      <c r="AA71" s="2">
        <f>$S18*AA18^1.8673</f>
        <v>416762.87811350089</v>
      </c>
      <c r="AB71" s="2">
        <f>$S18*AB18^1.8673</f>
        <v>416762.87811350089</v>
      </c>
      <c r="AC71" s="2">
        <f>$S18*AC18^1.8673</f>
        <v>7398188.4665528601</v>
      </c>
      <c r="AD71" s="2">
        <f>$S18*AD18^1.8673</f>
        <v>2601958.9603357883</v>
      </c>
    </row>
    <row r="72" spans="20:30" x14ac:dyDescent="0.25">
      <c r="T72" s="2">
        <f>$S19*T19^1.8673</f>
        <v>584696.49315766792</v>
      </c>
      <c r="U72" s="2">
        <f>$S19*U19^1.8673</f>
        <v>584696.49315766792</v>
      </c>
      <c r="V72" s="2">
        <f>$S19*V19^1.8673</f>
        <v>584696.49315766792</v>
      </c>
      <c r="W72" s="2">
        <f>$S19*W19^1.8673</f>
        <v>584696.49315766792</v>
      </c>
      <c r="X72" s="2">
        <f>$S19*X19^1.8673</f>
        <v>2133260.0483319853</v>
      </c>
      <c r="Y72" s="2">
        <f>$S19*Y19^1.8673</f>
        <v>584696.49315766792</v>
      </c>
      <c r="Z72" s="2">
        <f>$S19*Z19^1.8673</f>
        <v>2133260.0483319853</v>
      </c>
      <c r="AA72" s="2">
        <f>$S19*AA19^1.8673</f>
        <v>584696.49315766792</v>
      </c>
      <c r="AB72" s="2">
        <f>$S19*AB19^1.8673</f>
        <v>2133260.0483319853</v>
      </c>
      <c r="AC72" s="2">
        <f>$S19*AC19^1.8673</f>
        <v>10379270.993840545</v>
      </c>
      <c r="AD72" s="2">
        <f>$S19*AD19^1.8673</f>
        <v>5537349.9393829824</v>
      </c>
    </row>
    <row r="73" spans="20:30" x14ac:dyDescent="0.25">
      <c r="T73" s="2">
        <f>$S20*T20^1.8673</f>
        <v>36592.53868666674</v>
      </c>
      <c r="U73" s="2">
        <f>$S20*U20^1.8673</f>
        <v>36592.53868666674</v>
      </c>
      <c r="V73" s="2">
        <f>$S20*V20^1.8673</f>
        <v>36592.53868666674</v>
      </c>
      <c r="W73" s="2">
        <f>$S20*W20^1.8673</f>
        <v>36592.53868666674</v>
      </c>
      <c r="X73" s="2">
        <f>$S20*X20^1.8673</f>
        <v>133507.55778564056</v>
      </c>
      <c r="Y73" s="2">
        <f>$S20*Y20^1.8673</f>
        <v>36592.53868666674</v>
      </c>
      <c r="Z73" s="2">
        <f>$S20*Z20^1.8673</f>
        <v>133507.55778564056</v>
      </c>
      <c r="AA73" s="2">
        <f>$S20*AA20^1.8673</f>
        <v>133507.55778564056</v>
      </c>
      <c r="AB73" s="2">
        <f>$S20*AB20^1.8673</f>
        <v>133507.55778564056</v>
      </c>
      <c r="AC73" s="2">
        <f>$S20*AC20^1.8673</f>
        <v>487101.1584768999</v>
      </c>
      <c r="AD73" s="2">
        <f>$S20*AD20^1.8673</f>
        <v>1038566.6449453974</v>
      </c>
    </row>
    <row r="74" spans="20:30" x14ac:dyDescent="0.25">
      <c r="T74" s="2">
        <f>$S21*T21^1.8673</f>
        <v>11108.44924416669</v>
      </c>
      <c r="U74" s="2">
        <f>$S21*U21^1.8673</f>
        <v>11108.44924416669</v>
      </c>
      <c r="V74" s="2">
        <f>$S21*V21^1.8673</f>
        <v>11108.44924416669</v>
      </c>
      <c r="W74" s="2">
        <f>$S21*W21^1.8673</f>
        <v>11108.44924416669</v>
      </c>
      <c r="X74" s="2">
        <f>$S21*X21^1.8673</f>
        <v>40529.08004206945</v>
      </c>
      <c r="Y74" s="2">
        <f>$S21*Y21^1.8673</f>
        <v>11108.44924416669</v>
      </c>
      <c r="Z74" s="2">
        <f>$S21*Z21^1.8673</f>
        <v>40529.08004206945</v>
      </c>
      <c r="AA74" s="2">
        <f>$S21*AA21^1.8673</f>
        <v>40529.08004206945</v>
      </c>
      <c r="AB74" s="2">
        <f>$S21*AB21^1.8673</f>
        <v>40529.08004206945</v>
      </c>
      <c r="AC74" s="2">
        <f>$S21*AC21^1.8673</f>
        <v>69352.935600044526</v>
      </c>
      <c r="AD74" s="2">
        <f>$S21*AD21^1.8673</f>
        <v>253033.57978276856</v>
      </c>
    </row>
    <row r="75" spans="20:30" x14ac:dyDescent="0.25">
      <c r="T75" s="2">
        <f>$S22*T22^1.8673</f>
        <v>13036.091907125028</v>
      </c>
      <c r="U75" s="2">
        <f>$S22*U22^1.8673</f>
        <v>13036.091907125028</v>
      </c>
      <c r="V75" s="2">
        <f>$S22*V22^1.8673</f>
        <v>47562.067461134451</v>
      </c>
      <c r="W75" s="2">
        <f>$S22*W22^1.8673</f>
        <v>13036.091907125028</v>
      </c>
      <c r="X75" s="2">
        <f>$S22*X22^1.8673</f>
        <v>47562.067461134451</v>
      </c>
      <c r="Y75" s="2">
        <f>$S22*Y22^1.8673</f>
        <v>13036.091907125028</v>
      </c>
      <c r="Z75" s="2">
        <f>$S22*Z22^1.8673</f>
        <v>47562.067461134451</v>
      </c>
      <c r="AA75" s="2">
        <f>$S22*AA22^1.8673</f>
        <v>47562.067461134451</v>
      </c>
      <c r="AB75" s="2">
        <f>$S22*AB22^1.8673</f>
        <v>13036.091907125028</v>
      </c>
      <c r="AC75" s="2">
        <f>$S22*AC22^1.8673</f>
        <v>123457.90264940825</v>
      </c>
      <c r="AD75" s="2">
        <f>$S22*AD22^1.8673</f>
        <v>47562.067461134451</v>
      </c>
    </row>
    <row r="76" spans="20:30" x14ac:dyDescent="0.25">
      <c r="T76" s="2">
        <f>$S23*T23^1.8673</f>
        <v>28653.264668041727</v>
      </c>
      <c r="U76" s="2">
        <f>$S23*U23^1.8673</f>
        <v>28653.264668041727</v>
      </c>
      <c r="V76" s="2">
        <f>$S23*V23^1.8673</f>
        <v>28653.264668041727</v>
      </c>
      <c r="W76" s="2">
        <f>$S23*W23^1.8673</f>
        <v>104541.18587322033</v>
      </c>
      <c r="X76" s="2">
        <f>$S23*X23^1.8673</f>
        <v>28653.264668041727</v>
      </c>
      <c r="Y76" s="2">
        <f>$S23*Y23^1.8673</f>
        <v>28653.264668041727</v>
      </c>
      <c r="Z76" s="2">
        <f>$S23*Z23^1.8673</f>
        <v>28653.264668041727</v>
      </c>
      <c r="AA76" s="2">
        <f>$S23*AA23^1.8673</f>
        <v>28653.264668041727</v>
      </c>
      <c r="AB76" s="2">
        <f>$S23*AB23^1.8673</f>
        <v>104541.18587322033</v>
      </c>
      <c r="AC76" s="2">
        <f>$S23*AC23^1.8673</f>
        <v>381417.6035573582</v>
      </c>
      <c r="AD76" s="2">
        <f>$S23*AD23^1.8673</f>
        <v>49031.165207574784</v>
      </c>
    </row>
    <row r="77" spans="20:30" x14ac:dyDescent="0.25">
      <c r="T77" s="2">
        <f>$S24*T24^1.8673</f>
        <v>1197392.8127925443</v>
      </c>
      <c r="U77" s="2">
        <f>$S24*U24^1.8673</f>
        <v>1197392.8127925443</v>
      </c>
      <c r="V77" s="2">
        <f>$S24*V24^1.8673</f>
        <v>1197392.8127925443</v>
      </c>
      <c r="W77" s="2">
        <f>$S24*W24^1.8673</f>
        <v>4368677.2190053044</v>
      </c>
      <c r="X77" s="2">
        <f>$S24*X24^1.8673</f>
        <v>1197392.8127925443</v>
      </c>
      <c r="Y77" s="2">
        <f>$S24*Y24^1.8673</f>
        <v>1197392.8127925443</v>
      </c>
      <c r="Z77" s="2">
        <f>$S24*Z24^1.8673</f>
        <v>1197392.8127925443</v>
      </c>
      <c r="AA77" s="2">
        <f>$S24*AA24^1.8673</f>
        <v>1197392.8127925443</v>
      </c>
      <c r="AB77" s="2">
        <f>$S24*AB24^1.8673</f>
        <v>4368677.2190053044</v>
      </c>
      <c r="AC77" s="2">
        <f>$S24*AC24^1.8673</f>
        <v>1197392.8127925443</v>
      </c>
      <c r="AD77" s="2">
        <f>$S24*AD24^1.8673</f>
        <v>58153596.628279239</v>
      </c>
    </row>
    <row r="78" spans="20:30" x14ac:dyDescent="0.25">
      <c r="T78" s="2">
        <f>$S25*T25^1.8673</f>
        <v>1591448.7137745868</v>
      </c>
      <c r="U78" s="2">
        <f>$S25*U25^1.8673</f>
        <v>1591448.7137745868</v>
      </c>
      <c r="V78" s="2">
        <f>$S25*V25^1.8673</f>
        <v>1591448.7137745868</v>
      </c>
      <c r="W78" s="2">
        <f>$S25*W25^1.8673</f>
        <v>1591448.7137745868</v>
      </c>
      <c r="X78" s="2">
        <f>$S25*X25^1.8673</f>
        <v>1591448.7137745868</v>
      </c>
      <c r="Y78" s="2">
        <f>$S25*Y25^1.8673</f>
        <v>1591448.7137745868</v>
      </c>
      <c r="Z78" s="2">
        <f>$S25*Z25^1.8673</f>
        <v>1591448.7137745868</v>
      </c>
      <c r="AA78" s="2">
        <f>$S25*AA25^1.8673</f>
        <v>5806386.7319094213</v>
      </c>
      <c r="AB78" s="2">
        <f>$S25*AB25^1.8673</f>
        <v>1591448.7137745868</v>
      </c>
      <c r="AC78" s="2">
        <f>$S25*AC25^1.8673</f>
        <v>21184551.276258748</v>
      </c>
      <c r="AD78" s="2">
        <f>$S25*AD25^1.8673</f>
        <v>28250686.751786597</v>
      </c>
    </row>
    <row r="79" spans="20:30" x14ac:dyDescent="0.25">
      <c r="T79" s="2">
        <f>$S26*T26^1.8673</f>
        <v>183583.45971462538</v>
      </c>
      <c r="U79" s="2">
        <f>$S26*U26^1.8673</f>
        <v>183583.45971462538</v>
      </c>
      <c r="V79" s="2">
        <f>$S26*V26^1.8673</f>
        <v>183583.45971462538</v>
      </c>
      <c r="W79" s="2">
        <f>$S26*W26^1.8673</f>
        <v>183583.45971462538</v>
      </c>
      <c r="X79" s="2">
        <f>$S26*X26^1.8673</f>
        <v>183583.45971462538</v>
      </c>
      <c r="Y79" s="2">
        <f>$S26*Y26^1.8673</f>
        <v>669802.6492834948</v>
      </c>
      <c r="Z79" s="2">
        <f>$S26*Z26^1.8673</f>
        <v>669802.6492834948</v>
      </c>
      <c r="AA79" s="2">
        <f>$S26*AA26^1.8673</f>
        <v>183583.45971462538</v>
      </c>
      <c r="AB79" s="2">
        <f>$S26*AB26^1.8673</f>
        <v>669802.6492834948</v>
      </c>
      <c r="AC79" s="2">
        <f>$S26*AC26^1.8673</f>
        <v>1738621.4410702379</v>
      </c>
      <c r="AD79" s="2">
        <f>$S26*AD26^1.8673</f>
        <v>13524884.035266671</v>
      </c>
    </row>
    <row r="80" spans="20:30" x14ac:dyDescent="0.25">
      <c r="T80" s="2">
        <f>$S27*T27^1.8673</f>
        <v>998551.57132196042</v>
      </c>
      <c r="U80" s="2">
        <f>$S27*U27^1.8673</f>
        <v>998551.57132196042</v>
      </c>
      <c r="V80" s="2">
        <f>$S27*V27^1.8673</f>
        <v>998551.57132196042</v>
      </c>
      <c r="W80" s="2">
        <f>$S27*W27^1.8673</f>
        <v>998551.57132196042</v>
      </c>
      <c r="X80" s="2">
        <f>$S27*X27^1.8673</f>
        <v>998551.57132196042</v>
      </c>
      <c r="Y80" s="2">
        <f>$S27*Y27^1.8673</f>
        <v>998551.57132196042</v>
      </c>
      <c r="Z80" s="2">
        <f>$S27*Z27^1.8673</f>
        <v>998551.57132196042</v>
      </c>
      <c r="AA80" s="2">
        <f>$S27*AA27^1.8673</f>
        <v>998551.57132196042</v>
      </c>
      <c r="AB80" s="2">
        <f>$S27*AB27^1.8673</f>
        <v>998551.57132196042</v>
      </c>
      <c r="AC80" s="2">
        <f>$S27*AC27^1.8673</f>
        <v>6234216.9727769438</v>
      </c>
      <c r="AD80" s="2">
        <f>$S27*AD27^1.8673</f>
        <v>22745486.173237517</v>
      </c>
    </row>
    <row r="81" spans="20:30" x14ac:dyDescent="0.25">
      <c r="T81" s="2">
        <f>$S28*T28^1.8673</f>
        <v>22870.336679166714</v>
      </c>
      <c r="U81" s="2">
        <f>$S28*U28^1.8673</f>
        <v>22870.336679166714</v>
      </c>
      <c r="V81" s="2">
        <f>$S28*V28^1.8673</f>
        <v>22870.336679166714</v>
      </c>
      <c r="W81" s="2">
        <f>$S28*W28^1.8673</f>
        <v>83442.223616025352</v>
      </c>
      <c r="X81" s="2">
        <f>$S28*X28^1.8673</f>
        <v>83442.223616025352</v>
      </c>
      <c r="Y81" s="2">
        <f>$S28*Y28^1.8673</f>
        <v>22870.336679166714</v>
      </c>
      <c r="Z81" s="2">
        <f>$S28*Z28^1.8673</f>
        <v>83442.223616025352</v>
      </c>
      <c r="AA81" s="2">
        <f>$S28*AA28^1.8673</f>
        <v>83442.223616025352</v>
      </c>
      <c r="AB81" s="2">
        <f>$S28*AB28^1.8673</f>
        <v>22870.336679166714</v>
      </c>
      <c r="AC81" s="2">
        <f>$S28*AC28^1.8673</f>
        <v>1684893.9001044084</v>
      </c>
      <c r="AD81" s="2">
        <f>$S28*AD28^1.8673</f>
        <v>1684893.9001044084</v>
      </c>
    </row>
    <row r="82" spans="20:30" x14ac:dyDescent="0.25">
      <c r="T82" s="2">
        <f>$S29*T29^1.8673</f>
        <v>1708610.1813910038</v>
      </c>
      <c r="U82" s="2">
        <f>$S29*U29^1.8673</f>
        <v>1708610.1813910038</v>
      </c>
      <c r="V82" s="2">
        <f>$S29*V29^1.8673</f>
        <v>1708610.1813910038</v>
      </c>
      <c r="W82" s="2">
        <f>$S29*W29^1.8673</f>
        <v>1708610.1813910038</v>
      </c>
      <c r="X82" s="2">
        <f>$S29*X29^1.8673</f>
        <v>6233849.3231766596</v>
      </c>
      <c r="Y82" s="2">
        <f>$S29*Y29^1.8673</f>
        <v>1708610.1813910038</v>
      </c>
      <c r="Z82" s="2">
        <f>$S29*Z29^1.8673</f>
        <v>1708610.1813910038</v>
      </c>
      <c r="AA82" s="2">
        <f>$S29*AA29^1.8673</f>
        <v>1708610.1813910038</v>
      </c>
      <c r="AB82" s="2">
        <f>$S29*AB29^1.8673</f>
        <v>1708610.1813910038</v>
      </c>
      <c r="AC82" s="2">
        <f>$S29*AC29^1.8673</f>
        <v>48493643.985771887</v>
      </c>
      <c r="AD82" s="2">
        <f>$S29*AD29^1.8673</f>
        <v>10667297.412176263</v>
      </c>
    </row>
    <row r="83" spans="20:30" x14ac:dyDescent="0.25">
      <c r="T83" s="2">
        <f>$S30*T30^1.8673</f>
        <v>11565.855977750025</v>
      </c>
      <c r="U83" s="2">
        <f>$S30*U30^1.8673</f>
        <v>11565.855977750025</v>
      </c>
      <c r="V83" s="2">
        <f>$S30*V30^1.8673</f>
        <v>11565.855977750025</v>
      </c>
      <c r="W83" s="2">
        <f>$S30*W30^1.8673</f>
        <v>42197.924514389961</v>
      </c>
      <c r="X83" s="2">
        <f>$S30*X30^1.8673</f>
        <v>11565.855977750025</v>
      </c>
      <c r="Y83" s="2">
        <f>$S30*Y30^1.8673</f>
        <v>11565.855977750025</v>
      </c>
      <c r="Z83" s="2">
        <f>$S30*Z30^1.8673</f>
        <v>42197.924514389961</v>
      </c>
      <c r="AA83" s="2">
        <f>$S30*AA30^1.8673</f>
        <v>42197.924514389961</v>
      </c>
      <c r="AB83" s="2">
        <f>$S30*AB30^1.8673</f>
        <v>42197.924514389961</v>
      </c>
      <c r="AC83" s="2">
        <f>$S30*AC30^1.8673</f>
        <v>852074.91519565787</v>
      </c>
      <c r="AD83" s="2">
        <f>$S30*AD30^1.8673</f>
        <v>19791.371132818098</v>
      </c>
    </row>
    <row r="84" spans="20:30" x14ac:dyDescent="0.25">
      <c r="T84" s="2">
        <f>$S31*T31^1.8673</f>
        <v>1756572.5445981703</v>
      </c>
      <c r="U84" s="2">
        <f>$S31*U31^1.8673</f>
        <v>1756572.5445981703</v>
      </c>
      <c r="V84" s="2">
        <f>$S31*V31^1.8673</f>
        <v>1756572.5445981703</v>
      </c>
      <c r="W84" s="2">
        <f>$S31*W31^1.8673</f>
        <v>1756572.5445981703</v>
      </c>
      <c r="X84" s="2">
        <f>$S31*X31^1.8673</f>
        <v>1756572.5445981703</v>
      </c>
      <c r="Y84" s="2">
        <f>$S31*Y31^1.8673</f>
        <v>6408839.5864171237</v>
      </c>
      <c r="Z84" s="2">
        <f>$S31*Z31^1.8673</f>
        <v>1756572.5445981703</v>
      </c>
      <c r="AA84" s="2">
        <f>$S31*AA31^1.8673</f>
        <v>1756572.5445981703</v>
      </c>
      <c r="AB84" s="2">
        <f>$S31*AB31^1.8673</f>
        <v>1756572.5445981703</v>
      </c>
      <c r="AC84" s="2">
        <f>$S31*AC31^1.8673</f>
        <v>3005828.4677537633</v>
      </c>
      <c r="AD84" s="2">
        <f>$S31*AD31^1.8673</f>
        <v>10966738.91059057</v>
      </c>
    </row>
    <row r="85" spans="20:30" x14ac:dyDescent="0.25">
      <c r="T85" s="2">
        <f>$S32*T32^1.8673</f>
        <v>13068.763816666695</v>
      </c>
      <c r="U85" s="2">
        <f>$S32*U32^1.8673</f>
        <v>13068.763816666695</v>
      </c>
      <c r="V85" s="2">
        <f>$S32*V32^1.8673</f>
        <v>47681.270637728769</v>
      </c>
      <c r="W85" s="2">
        <f>$S32*W32^1.8673</f>
        <v>13068.763816666695</v>
      </c>
      <c r="X85" s="2">
        <f>$S32*X32^1.8673</f>
        <v>13068.763816666695</v>
      </c>
      <c r="Y85" s="2">
        <f>$S32*Y32^1.8673</f>
        <v>13068.763816666695</v>
      </c>
      <c r="Z85" s="2">
        <f>$S32*Z32^1.8673</f>
        <v>47681.270637728769</v>
      </c>
      <c r="AA85" s="2">
        <f>$S32*AA32^1.8673</f>
        <v>13068.763816666695</v>
      </c>
      <c r="AB85" s="2">
        <f>$S32*AB32^1.8673</f>
        <v>47681.270637728769</v>
      </c>
      <c r="AC85" s="2">
        <f>$S32*AC32^1.8673</f>
        <v>13068.763816666695</v>
      </c>
      <c r="AD85" s="2">
        <f>$S32*AD32^1.8673</f>
        <v>634708.68649381143</v>
      </c>
    </row>
    <row r="86" spans="20:30" x14ac:dyDescent="0.25">
      <c r="T86" s="2">
        <f>$S33*T33^1.8673</f>
        <v>16989.392961666705</v>
      </c>
      <c r="U86" s="2">
        <f>$S33*U33^1.8673</f>
        <v>61985.651829047398</v>
      </c>
      <c r="V86" s="2">
        <f>$S33*V33^1.8673</f>
        <v>61985.651829047398</v>
      </c>
      <c r="W86" s="2">
        <f>$S33*W33^1.8673</f>
        <v>16989.392961666705</v>
      </c>
      <c r="X86" s="2">
        <f>$S33*X33^1.8673</f>
        <v>61985.651829047398</v>
      </c>
      <c r="Y86" s="2">
        <f>$S33*Y33^1.8673</f>
        <v>16989.392961666705</v>
      </c>
      <c r="Z86" s="2">
        <f>$S33*Z33^1.8673</f>
        <v>16989.392961666705</v>
      </c>
      <c r="AA86" s="2">
        <f>$S33*AA33^1.8673</f>
        <v>16989.392961666705</v>
      </c>
      <c r="AB86" s="2">
        <f>$S33*AB33^1.8673</f>
        <v>61985.651829047398</v>
      </c>
      <c r="AC86" s="2">
        <f>$S33*AC33^1.8673</f>
        <v>16989.392961666705</v>
      </c>
      <c r="AD86" s="2">
        <f>$S33*AD33^1.8673</f>
        <v>482191.6565817917</v>
      </c>
    </row>
    <row r="87" spans="20:30" x14ac:dyDescent="0.25">
      <c r="T87" s="2">
        <f>$S34*T34^1.8673</f>
        <v>212857.4906639588</v>
      </c>
      <c r="U87" s="2">
        <f>$S34*U34^1.8673</f>
        <v>212857.4906639588</v>
      </c>
      <c r="V87" s="2">
        <f>$S34*V34^1.8673</f>
        <v>212857.4906639588</v>
      </c>
      <c r="W87" s="2">
        <f>$S34*W34^1.8673</f>
        <v>212857.4906639588</v>
      </c>
      <c r="X87" s="2">
        <f>$S34*X34^1.8673</f>
        <v>776608.69551200734</v>
      </c>
      <c r="Y87" s="2">
        <f>$S34*Y34^1.8673</f>
        <v>212857.4906639588</v>
      </c>
      <c r="Z87" s="2">
        <f>$S34*Z34^1.8673</f>
        <v>212857.4906639588</v>
      </c>
      <c r="AA87" s="2">
        <f>$S34*AA34^1.8673</f>
        <v>212857.4906639588</v>
      </c>
      <c r="AB87" s="2">
        <f>$S34*AB34^1.8673</f>
        <v>776608.69551200734</v>
      </c>
      <c r="AC87" s="2">
        <f>$S34*AC34^1.8673</f>
        <v>2833450.0423901812</v>
      </c>
      <c r="AD87" s="2">
        <f>$S34*AD34^1.8673</f>
        <v>4848569.918484522</v>
      </c>
    </row>
    <row r="88" spans="20:30" x14ac:dyDescent="0.25">
      <c r="T88" s="2">
        <f>$S35*T35^1.8673</f>
        <v>547907.92301375116</v>
      </c>
      <c r="U88" s="2">
        <f>$S35*U35^1.8673</f>
        <v>547907.92301375116</v>
      </c>
      <c r="V88" s="2">
        <f>$S35*V35^1.8673</f>
        <v>547907.92301375116</v>
      </c>
      <c r="W88" s="2">
        <f>$S35*W35^1.8673</f>
        <v>547907.92301375116</v>
      </c>
      <c r="X88" s="2">
        <f>$S35*X35^1.8673</f>
        <v>547907.92301375116</v>
      </c>
      <c r="Y88" s="2">
        <f>$S35*Y35^1.8673</f>
        <v>547907.92301375116</v>
      </c>
      <c r="Z88" s="2">
        <f>$S35*Z35^1.8673</f>
        <v>1999037.2714867785</v>
      </c>
      <c r="AA88" s="2">
        <f>$S35*AA35^1.8673</f>
        <v>547907.92301375116</v>
      </c>
      <c r="AB88" s="2">
        <f>$S35*AB35^1.8673</f>
        <v>1999037.2714867785</v>
      </c>
      <c r="AC88" s="2">
        <f>$S35*AC35^1.8673</f>
        <v>5188944.9309036992</v>
      </c>
      <c r="AD88" s="2">
        <f>$S35*AD35^1.8673</f>
        <v>12480509.214579497</v>
      </c>
    </row>
    <row r="89" spans="20:30" x14ac:dyDescent="0.25">
      <c r="T89" s="2">
        <f>$S36*T36^1.8673</f>
        <v>1107610.4053720441</v>
      </c>
      <c r="U89" s="2">
        <f>$S36*U36^1.8673</f>
        <v>1107610.4053720441</v>
      </c>
      <c r="V89" s="2">
        <f>$S36*V36^1.8673</f>
        <v>1107610.4053720441</v>
      </c>
      <c r="W89" s="2">
        <f>$S36*W36^1.8673</f>
        <v>1107610.4053720441</v>
      </c>
      <c r="X89" s="2">
        <f>$S36*X36^1.8673</f>
        <v>1107610.4053720441</v>
      </c>
      <c r="Y89" s="2">
        <f>$S36*Y36^1.8673</f>
        <v>1107610.4053720441</v>
      </c>
      <c r="Z89" s="2">
        <f>$S36*Z36^1.8673</f>
        <v>1107610.4053720441</v>
      </c>
      <c r="AA89" s="2">
        <f>$S36*AA36^1.8673</f>
        <v>1107610.4053720441</v>
      </c>
      <c r="AB89" s="2">
        <f>$S36*AB36^1.8673</f>
        <v>1107610.4053720441</v>
      </c>
      <c r="AC89" s="2">
        <f>$S36*AC36^1.8673</f>
        <v>6915099.6169914985</v>
      </c>
      <c r="AD89" s="2">
        <f>$S36*AD36^1.8673</f>
        <v>81599411.582056493</v>
      </c>
    </row>
    <row r="90" spans="20:30" x14ac:dyDescent="0.25">
      <c r="T90" s="2">
        <f>$S37*T37^1.8673</f>
        <v>374387.41143795918</v>
      </c>
      <c r="U90" s="2">
        <f>$S37*U37^1.8673</f>
        <v>374387.41143795918</v>
      </c>
      <c r="V90" s="2">
        <f>$S37*V37^1.8673</f>
        <v>374387.41143795918</v>
      </c>
      <c r="W90" s="2">
        <f>$S37*W37^1.8673</f>
        <v>1365949.2005943349</v>
      </c>
      <c r="X90" s="2">
        <f>$S37*X37^1.8673</f>
        <v>374387.41143795918</v>
      </c>
      <c r="Y90" s="2">
        <f>$S37*Y37^1.8673</f>
        <v>374387.41143795918</v>
      </c>
      <c r="Z90" s="2">
        <f>$S37*Z37^1.8673</f>
        <v>1365949.2005943349</v>
      </c>
      <c r="AA90" s="2">
        <f>$S37*AA37^1.8673</f>
        <v>1365949.2005943349</v>
      </c>
      <c r="AB90" s="2">
        <f>$S37*AB37^1.8673</f>
        <v>374387.41143795918</v>
      </c>
      <c r="AC90" s="2">
        <f>$S37*AC37^1.8673</f>
        <v>4983653.7276667822</v>
      </c>
      <c r="AD90" s="2">
        <f>$S37*AD37^1.8673</f>
        <v>10625834.986097598</v>
      </c>
    </row>
    <row r="91" spans="20:30" x14ac:dyDescent="0.25">
      <c r="T91" s="2">
        <f>$S38*T38^1.8673</f>
        <v>213968.33558837546</v>
      </c>
      <c r="U91" s="2">
        <f>$S38*U38^1.8673</f>
        <v>213968.33558837546</v>
      </c>
      <c r="V91" s="2">
        <f>$S38*V38^1.8673</f>
        <v>213968.33558837546</v>
      </c>
      <c r="W91" s="2">
        <f>$S38*W38^1.8673</f>
        <v>213968.33558837546</v>
      </c>
      <c r="X91" s="2">
        <f>$S38*X38^1.8673</f>
        <v>213968.33558837546</v>
      </c>
      <c r="Y91" s="2">
        <f>$S38*Y38^1.8673</f>
        <v>780661.60351621418</v>
      </c>
      <c r="Z91" s="2">
        <f>$S38*Z38^1.8673</f>
        <v>780661.60351621418</v>
      </c>
      <c r="AA91" s="2">
        <f>$S38*AA38^1.8673</f>
        <v>780661.60351621418</v>
      </c>
      <c r="AB91" s="2">
        <f>$S38*AB38^1.8673</f>
        <v>780661.60351621418</v>
      </c>
      <c r="AC91" s="2">
        <f>$S38*AC38^1.8673</f>
        <v>3798270.325137557</v>
      </c>
      <c r="AD91" s="2">
        <f>$S38*AD38^1.8673</f>
        <v>15763385.931119669</v>
      </c>
    </row>
    <row r="92" spans="20:30" x14ac:dyDescent="0.25">
      <c r="T92" s="2">
        <f>$S39*T39^1.8673</f>
        <v>432380.05087441759</v>
      </c>
      <c r="U92" s="2">
        <f>$S39*U39^1.8673</f>
        <v>432380.05087441759</v>
      </c>
      <c r="V92" s="2">
        <f>$S39*V39^1.8673</f>
        <v>432380.05087441759</v>
      </c>
      <c r="W92" s="2">
        <f>$S39*W39^1.8673</f>
        <v>432380.05087441759</v>
      </c>
      <c r="X92" s="2">
        <f>$S39*X39^1.8673</f>
        <v>432380.05087441759</v>
      </c>
      <c r="Y92" s="2">
        <f>$S39*Y39^1.8673</f>
        <v>432380.05087441759</v>
      </c>
      <c r="Z92" s="2">
        <f>$S39*Z39^1.8673</f>
        <v>1577534.8390492564</v>
      </c>
      <c r="AA92" s="2">
        <f>$S39*AA39^1.8673</f>
        <v>432380.05087441759</v>
      </c>
      <c r="AB92" s="2">
        <f>$S39*AB39^1.8673</f>
        <v>432380.05087441759</v>
      </c>
      <c r="AC92" s="2">
        <f>$S39*AC39^1.8673</f>
        <v>31854122.67711677</v>
      </c>
      <c r="AD92" s="2">
        <f>$S39*AD39^1.8673</f>
        <v>5755622.0815029405</v>
      </c>
    </row>
    <row r="93" spans="20:30" x14ac:dyDescent="0.25">
      <c r="T93" s="2">
        <f>$S40*T40^1.8673</f>
        <v>548201.97019962617</v>
      </c>
      <c r="U93" s="2">
        <f>$S40*U40^1.8673</f>
        <v>548201.97019962617</v>
      </c>
      <c r="V93" s="2">
        <f>$S40*V40^1.8673</f>
        <v>548201.97019962617</v>
      </c>
      <c r="W93" s="2">
        <f>$S40*W40^1.8673</f>
        <v>548201.97019962617</v>
      </c>
      <c r="X93" s="2">
        <f>$S40*X40^1.8673</f>
        <v>548201.97019962617</v>
      </c>
      <c r="Y93" s="2">
        <f>$S40*Y40^1.8673</f>
        <v>2000110.1000761273</v>
      </c>
      <c r="Z93" s="2">
        <f>$S40*Z40^1.8673</f>
        <v>2000110.1000761273</v>
      </c>
      <c r="AA93" s="2">
        <f>$S40*AA40^1.8673</f>
        <v>548201.97019962617</v>
      </c>
      <c r="AB93" s="2">
        <f>$S40*AB40^1.8673</f>
        <v>548201.97019962617</v>
      </c>
      <c r="AC93" s="2">
        <f>$S40*AC40^1.8673</f>
        <v>7297384.2304320568</v>
      </c>
      <c r="AD93" s="2">
        <f>$S40*AD40^1.8673</f>
        <v>2000110.1000761273</v>
      </c>
    </row>
    <row r="94" spans="20:30" x14ac:dyDescent="0.25">
      <c r="T94" s="2">
        <f>$S41*T41^1.8673</f>
        <v>1344743.1248254611</v>
      </c>
      <c r="U94" s="2">
        <f>$S41*U41^1.8673</f>
        <v>1344743.1248254611</v>
      </c>
      <c r="V94" s="2">
        <f>$S41*V41^1.8673</f>
        <v>1344743.1248254611</v>
      </c>
      <c r="W94" s="2">
        <f>$S41*W41^1.8673</f>
        <v>1344743.1248254611</v>
      </c>
      <c r="X94" s="2">
        <f>$S41*X41^1.8673</f>
        <v>1344743.1248254611</v>
      </c>
      <c r="Y94" s="2">
        <f>$S41*Y41^1.8673</f>
        <v>1344743.1248254611</v>
      </c>
      <c r="Z94" s="2">
        <f>$S41*Z41^1.8673</f>
        <v>1344743.1248254611</v>
      </c>
      <c r="AA94" s="2">
        <f>$S41*AA41^1.8673</f>
        <v>1344743.1248254611</v>
      </c>
      <c r="AB94" s="2">
        <f>$S41*AB41^1.8673</f>
        <v>1344743.1248254611</v>
      </c>
      <c r="AC94" s="2">
        <f>$S41*AC41^1.8673</f>
        <v>23871279.326971553</v>
      </c>
      <c r="AD94" s="2">
        <f>$S41*AD41^1.8673</f>
        <v>46464805.605809294</v>
      </c>
    </row>
    <row r="95" spans="20:30" x14ac:dyDescent="0.25">
      <c r="T95" s="2">
        <f>$S42*T42^1.8673</f>
        <v>413005.60851620923</v>
      </c>
      <c r="U95" s="2">
        <f>$S42*U42^1.8673</f>
        <v>413005.60851620923</v>
      </c>
      <c r="V95" s="2">
        <f>$S42*V42^1.8673</f>
        <v>413005.60851620923</v>
      </c>
      <c r="W95" s="2">
        <f>$S42*W42^1.8673</f>
        <v>413005.60851620923</v>
      </c>
      <c r="X95" s="2">
        <f>$S42*X42^1.8673</f>
        <v>413005.60851620923</v>
      </c>
      <c r="Y95" s="2">
        <f>$S42*Y42^1.8673</f>
        <v>1506847.3553288234</v>
      </c>
      <c r="Z95" s="2">
        <f>$S42*Z42^1.8673</f>
        <v>413005.60851620923</v>
      </c>
      <c r="AA95" s="2">
        <f>$S42*AA42^1.8673</f>
        <v>1506847.3553288234</v>
      </c>
      <c r="AB95" s="2">
        <f>$S42*AB42^1.8673</f>
        <v>1506847.3553288234</v>
      </c>
      <c r="AC95" s="2">
        <f>$S42*AC42^1.8673</f>
        <v>706730.85449139436</v>
      </c>
      <c r="AD95" s="2">
        <f>$S42*AD42^1.8673</f>
        <v>1506847.3553288234</v>
      </c>
    </row>
    <row r="96" spans="20:30" x14ac:dyDescent="0.25">
      <c r="T96" s="2">
        <f>$S43*T43^1.8673</f>
        <v>64821.068530666802</v>
      </c>
      <c r="U96" s="2">
        <f>$S43*U43^1.8673</f>
        <v>64821.068530666802</v>
      </c>
      <c r="V96" s="2">
        <f>$S43*V43^1.8673</f>
        <v>64821.068530666802</v>
      </c>
      <c r="W96" s="2">
        <f>$S43*W43^1.8673</f>
        <v>236499.10236313471</v>
      </c>
      <c r="X96" s="2">
        <f>$S43*X43^1.8673</f>
        <v>64821.068530666802</v>
      </c>
      <c r="Y96" s="2">
        <f>$S43*Y43^1.8673</f>
        <v>64821.068530666802</v>
      </c>
      <c r="Z96" s="2">
        <f>$S43*Z43^1.8673</f>
        <v>236499.10236313471</v>
      </c>
      <c r="AA96" s="2">
        <f>$S43*AA43^1.8673</f>
        <v>64821.068530666802</v>
      </c>
      <c r="AB96" s="2">
        <f>$S43*AB43^1.8673</f>
        <v>236499.10236313471</v>
      </c>
      <c r="AC96" s="2">
        <f>$S43*AC43^1.8673</f>
        <v>2239757.3877384202</v>
      </c>
      <c r="AD96" s="2">
        <f>$S43*AD43^1.8673</f>
        <v>3148155.0850093048</v>
      </c>
    </row>
    <row r="97" spans="20:30" x14ac:dyDescent="0.25">
      <c r="T97" s="2">
        <f>$S44*T44^1.8673</f>
        <v>544248.66914508457</v>
      </c>
      <c r="U97" s="2">
        <f>$S44*U44^1.8673</f>
        <v>544248.66914508457</v>
      </c>
      <c r="V97" s="2">
        <f>$S44*V44^1.8673</f>
        <v>1985686.5157082146</v>
      </c>
      <c r="W97" s="2">
        <f>$S44*W44^1.8673</f>
        <v>544248.66914508457</v>
      </c>
      <c r="X97" s="2">
        <f>$S44*X44^1.8673</f>
        <v>544248.66914508457</v>
      </c>
      <c r="Y97" s="2">
        <f>$S44*Y44^1.8673</f>
        <v>544248.66914508457</v>
      </c>
      <c r="Z97" s="2">
        <f>$S44*Z44^1.8673</f>
        <v>1985686.5157082146</v>
      </c>
      <c r="AA97" s="2">
        <f>$S44*AA44^1.8673</f>
        <v>544248.66914508457</v>
      </c>
      <c r="AB97" s="2">
        <f>$S44*AB44^1.8673</f>
        <v>1985686.5157082146</v>
      </c>
      <c r="AC97" s="2">
        <f>$S44*AC44^1.8673</f>
        <v>3397885.8859574762</v>
      </c>
      <c r="AD97" s="2">
        <f>$S44*AD44^1.8673</f>
        <v>544248.66914508457</v>
      </c>
    </row>
    <row r="98" spans="20:30" x14ac:dyDescent="0.25">
      <c r="T98" s="2">
        <f>$S45*T45^1.8673</f>
        <v>266243.39085504221</v>
      </c>
      <c r="U98" s="2">
        <f>$S45*U45^1.8673</f>
        <v>266243.39085504221</v>
      </c>
      <c r="V98" s="2">
        <f>$S45*V45^1.8673</f>
        <v>266243.39085504221</v>
      </c>
      <c r="W98" s="2">
        <f>$S45*W45^1.8673</f>
        <v>266243.39085504221</v>
      </c>
      <c r="X98" s="2">
        <f>$S45*X45^1.8673</f>
        <v>266243.39085504221</v>
      </c>
      <c r="Y98" s="2">
        <f>$S45*Y45^1.8673</f>
        <v>971386.68606712925</v>
      </c>
      <c r="Z98" s="2">
        <f>$S45*Z45^1.8673</f>
        <v>266243.39085504221</v>
      </c>
      <c r="AA98" s="2">
        <f>$S45*AA45^1.8673</f>
        <v>266243.39085504221</v>
      </c>
      <c r="AB98" s="2">
        <f>$S45*AB45^1.8673</f>
        <v>971386.68606712925</v>
      </c>
      <c r="AC98" s="2">
        <f>$S45*AC45^1.8673</f>
        <v>266243.39085504221</v>
      </c>
      <c r="AD98" s="2">
        <f>$S45*AD45^1.8673</f>
        <v>12930602.715595173</v>
      </c>
    </row>
    <row r="99" spans="20:30" x14ac:dyDescent="0.25">
      <c r="T99" s="2">
        <f>$S46*T46^1.8673</f>
        <v>276829.08954654227</v>
      </c>
      <c r="U99" s="2">
        <f>$S46*U46^1.8673</f>
        <v>276829.08954654227</v>
      </c>
      <c r="V99" s="2">
        <f>$S46*V46^1.8673</f>
        <v>276829.08954654227</v>
      </c>
      <c r="W99" s="2">
        <f>$S46*W46^1.8673</f>
        <v>276829.08954654227</v>
      </c>
      <c r="X99" s="2">
        <f>$S46*X46^1.8673</f>
        <v>276829.08954654227</v>
      </c>
      <c r="Y99" s="2">
        <f>$S46*Y46^1.8673</f>
        <v>1010008.5152836897</v>
      </c>
      <c r="Z99" s="2">
        <f>$S46*Z46^1.8673</f>
        <v>276829.08954654227</v>
      </c>
      <c r="AA99" s="2">
        <f>$S46*AA46^1.8673</f>
        <v>276829.08954654227</v>
      </c>
      <c r="AB99" s="2">
        <f>$S46*AB46^1.8673</f>
        <v>1010008.5152836897</v>
      </c>
      <c r="AC99" s="2">
        <f>$S46*AC46^1.8673</f>
        <v>6305745.6514688181</v>
      </c>
      <c r="AD99" s="2">
        <f>$S46*AD46^1.8673</f>
        <v>1728315.9509975803</v>
      </c>
    </row>
    <row r="100" spans="20:30" x14ac:dyDescent="0.25">
      <c r="T100" s="2">
        <f>$S47*T47^1.8673</f>
        <v>281141.78160604223</v>
      </c>
      <c r="U100" s="2">
        <f>$S47*U47^1.8673</f>
        <v>281141.78160604223</v>
      </c>
      <c r="V100" s="2">
        <f>$S47*V47^1.8673</f>
        <v>281141.78160604223</v>
      </c>
      <c r="W100" s="2">
        <f>$S47*W47^1.8673</f>
        <v>281141.78160604223</v>
      </c>
      <c r="X100" s="2">
        <f>$S47*X47^1.8673</f>
        <v>1025743.3345941401</v>
      </c>
      <c r="Y100" s="2">
        <f>$S47*Y47^1.8673</f>
        <v>1025743.3345941401</v>
      </c>
      <c r="Z100" s="2">
        <f>$S47*Z47^1.8673</f>
        <v>281141.78160604223</v>
      </c>
      <c r="AA100" s="2">
        <f>$S47*AA47^1.8673</f>
        <v>281141.78160604223</v>
      </c>
      <c r="AB100" s="2">
        <f>$S47*AB47^1.8673</f>
        <v>1025743.3345941401</v>
      </c>
      <c r="AC100" s="2">
        <f>$S47*AC47^1.8673</f>
        <v>13654170.618198117</v>
      </c>
      <c r="AD100" s="2">
        <f>$S47*AD47^1.8673</f>
        <v>7979344.6247813795</v>
      </c>
    </row>
    <row r="101" spans="20:30" x14ac:dyDescent="0.25">
      <c r="T101" s="2">
        <f>$S48*T48^1.8673</f>
        <v>32345.190446250072</v>
      </c>
      <c r="U101" s="2">
        <f>$S48*U48^1.8673</f>
        <v>32345.190446250072</v>
      </c>
      <c r="V101" s="2">
        <f>$S48*V48^1.8673</f>
        <v>32345.190446250072</v>
      </c>
      <c r="W101" s="2">
        <f>$S48*W48^1.8673</f>
        <v>32345.190446250072</v>
      </c>
      <c r="X101" s="2">
        <f>$S48*X48^1.8673</f>
        <v>118011.1448283787</v>
      </c>
      <c r="Y101" s="2">
        <f>$S48*Y48^1.8673</f>
        <v>32345.190446250072</v>
      </c>
      <c r="Z101" s="2">
        <f>$S48*Z48^1.8673</f>
        <v>118011.1448283787</v>
      </c>
      <c r="AA101" s="2">
        <f>$S48*AA48^1.8673</f>
        <v>118011.1448283787</v>
      </c>
      <c r="AB101" s="2">
        <f>$S48*AB48^1.8673</f>
        <v>32345.190446250072</v>
      </c>
      <c r="AC101" s="2">
        <f>$S48*AC48^1.8673</f>
        <v>306324.1193556746</v>
      </c>
      <c r="AD101" s="2">
        <f>$S48*AD48^1.8673</f>
        <v>55348.74977822011</v>
      </c>
    </row>
    <row r="102" spans="20:30" x14ac:dyDescent="0.25">
      <c r="T102" s="2">
        <f>$S49*T49^1.8673</f>
        <v>965748.97414212697</v>
      </c>
      <c r="U102" s="2">
        <f>$S49*U49^1.8673</f>
        <v>965748.97414212697</v>
      </c>
      <c r="V102" s="2">
        <f>$S49*V49^1.8673</f>
        <v>965748.97414212697</v>
      </c>
      <c r="W102" s="2">
        <f>$S49*W49^1.8673</f>
        <v>965748.97414212697</v>
      </c>
      <c r="X102" s="2">
        <f>$S49*X49^1.8673</f>
        <v>965748.97414212697</v>
      </c>
      <c r="Y102" s="2">
        <f>$S49*Y49^1.8673</f>
        <v>3523526.6969515616</v>
      </c>
      <c r="Z102" s="2">
        <f>$S49*Z49^1.8673</f>
        <v>965748.97414212697</v>
      </c>
      <c r="AA102" s="2">
        <f>$S49*AA49^1.8673</f>
        <v>965748.97414212697</v>
      </c>
      <c r="AB102" s="2">
        <f>$S49*AB49^1.8673</f>
        <v>3523526.6969515616</v>
      </c>
      <c r="AC102" s="2">
        <f>$S49*AC49^1.8673</f>
        <v>9146095.6000347324</v>
      </c>
      <c r="AD102" s="2">
        <f>$S49*AD49^1.8673</f>
        <v>3523526.6969515616</v>
      </c>
    </row>
    <row r="103" spans="20:30" x14ac:dyDescent="0.25">
      <c r="T103" s="2">
        <f>$S50*T50^1.8673</f>
        <v>15911.219946791702</v>
      </c>
      <c r="U103" s="2">
        <f>$S50*U50^1.8673</f>
        <v>58051.947001434775</v>
      </c>
      <c r="V103" s="2">
        <f>$S50*V50^1.8673</f>
        <v>58051.947001434775</v>
      </c>
      <c r="W103" s="2">
        <f>$S50*W50^1.8673</f>
        <v>15911.219946791702</v>
      </c>
      <c r="X103" s="2">
        <f>$S50*X50^1.8673</f>
        <v>15911.219946791702</v>
      </c>
      <c r="Y103" s="2">
        <f>$S50*Y50^1.8673</f>
        <v>15911.219946791702</v>
      </c>
      <c r="Z103" s="2">
        <f>$S50*Z50^1.8673</f>
        <v>58051.947001434775</v>
      </c>
      <c r="AA103" s="2">
        <f>$S50*AA50^1.8673</f>
        <v>15911.219946791702</v>
      </c>
      <c r="AB103" s="2">
        <f>$S50*AB50^1.8673</f>
        <v>58051.947001434775</v>
      </c>
      <c r="AC103" s="2">
        <f>$S50*AC50^1.8673</f>
        <v>1647625.9366993918</v>
      </c>
      <c r="AD103" s="2">
        <f>$S50*AD50^1.8673</f>
        <v>772757.82580621541</v>
      </c>
    </row>
    <row r="104" spans="20:30" x14ac:dyDescent="0.25">
      <c r="T104" s="2">
        <f>$S51*T51^1.8673</f>
        <v>1003452.3577532105</v>
      </c>
      <c r="U104" s="2">
        <f>$S51*U51^1.8673</f>
        <v>1003452.3577532105</v>
      </c>
      <c r="V104" s="2">
        <f>$S51*V51^1.8673</f>
        <v>1003452.3577532105</v>
      </c>
      <c r="W104" s="2">
        <f>$S51*W51^1.8673</f>
        <v>1003452.3577532105</v>
      </c>
      <c r="X104" s="2">
        <f>$S51*X51^1.8673</f>
        <v>1003452.3577532105</v>
      </c>
      <c r="Y104" s="2">
        <f>$S51*Y51^1.8673</f>
        <v>1003452.3577532105</v>
      </c>
      <c r="Z104" s="2">
        <f>$S51*Z51^1.8673</f>
        <v>1003452.3577532105</v>
      </c>
      <c r="AA104" s="2">
        <f>$S51*AA51^1.8673</f>
        <v>1003452.3577532105</v>
      </c>
      <c r="AB104" s="2">
        <f>$S51*AB51^1.8673</f>
        <v>1003452.3577532105</v>
      </c>
      <c r="AC104" s="2">
        <f>$S51*AC51^1.8673</f>
        <v>17812838.066261996</v>
      </c>
      <c r="AD104" s="2">
        <f>$S51*AD51^1.8673</f>
        <v>3661087.1627414091</v>
      </c>
    </row>
    <row r="105" spans="20:30" x14ac:dyDescent="0.25">
      <c r="T105" s="2">
        <f>$S52*T52^1.8673</f>
        <v>12284.637987666692</v>
      </c>
      <c r="U105" s="2">
        <f>$S52*U52^1.8673</f>
        <v>12284.637987666692</v>
      </c>
      <c r="V105" s="2">
        <f>$S52*V52^1.8673</f>
        <v>12284.637987666692</v>
      </c>
      <c r="W105" s="2">
        <f>$S52*W52^1.8673</f>
        <v>12284.637987666692</v>
      </c>
      <c r="X105" s="2">
        <f>$S52*X52^1.8673</f>
        <v>44820.39439946504</v>
      </c>
      <c r="Y105" s="2">
        <f>$S52*Y52^1.8673</f>
        <v>12284.637987666692</v>
      </c>
      <c r="Z105" s="2">
        <f>$S52*Z52^1.8673</f>
        <v>44820.39439946504</v>
      </c>
      <c r="AA105" s="2">
        <f>$S52*AA52^1.8673</f>
        <v>12284.637987666692</v>
      </c>
      <c r="AB105" s="2">
        <f>$S52*AB52^1.8673</f>
        <v>12284.637987666692</v>
      </c>
      <c r="AC105" s="2">
        <f>$S52*AC52^1.8673</f>
        <v>116341.28169468044</v>
      </c>
      <c r="AD105" s="2">
        <f>$S52*AD52^1.8673</f>
        <v>905028.72348465351</v>
      </c>
    </row>
    <row r="106" spans="20:30" x14ac:dyDescent="0.25">
      <c r="T106" s="2">
        <f>$S53*T53^1.8673</f>
        <v>26137.52763333339</v>
      </c>
      <c r="U106" s="2">
        <f>$S53*U53^1.8673</f>
        <v>26137.52763333339</v>
      </c>
      <c r="V106" s="2">
        <f>$S53*V53^1.8673</f>
        <v>26137.52763333339</v>
      </c>
      <c r="W106" s="2">
        <f>$S53*W53^1.8673</f>
        <v>95362.541275457537</v>
      </c>
      <c r="X106" s="2">
        <f>$S53*X53^1.8673</f>
        <v>95362.541275457537</v>
      </c>
      <c r="Y106" s="2">
        <f>$S53*Y53^1.8673</f>
        <v>26137.52763333339</v>
      </c>
      <c r="Z106" s="2">
        <f>$S53*Z53^1.8673</f>
        <v>26137.52763333339</v>
      </c>
      <c r="AA106" s="2">
        <f>$S53*AA53^1.8673</f>
        <v>26137.52763333339</v>
      </c>
      <c r="AB106" s="2">
        <f>$S53*AB53^1.8673</f>
        <v>95362.541275457537</v>
      </c>
      <c r="AC106" s="2">
        <f>$S53*AC53^1.8673</f>
        <v>163183.37788245772</v>
      </c>
      <c r="AD106" s="2">
        <f>$S53*AD53^1.8673</f>
        <v>44726.262447046553</v>
      </c>
    </row>
    <row r="107" spans="20:30" x14ac:dyDescent="0.25">
      <c r="T107" s="2">
        <f>$S54*T54^1.8673</f>
        <v>56326.372049833451</v>
      </c>
      <c r="U107" s="2">
        <f>$S54*U54^1.8673</f>
        <v>56326.372049833451</v>
      </c>
      <c r="V107" s="2">
        <f>$S54*V54^1.8673</f>
        <v>205506.27644861097</v>
      </c>
      <c r="W107" s="2">
        <f>$S54*W54^1.8673</f>
        <v>205506.27644861097</v>
      </c>
      <c r="X107" s="2">
        <f>$S54*X54^1.8673</f>
        <v>205506.27644861097</v>
      </c>
      <c r="Y107" s="2">
        <f>$S54*Y54^1.8673</f>
        <v>205506.27644861097</v>
      </c>
      <c r="Z107" s="2">
        <f>$S54*Z54^1.8673</f>
        <v>56326.372049833451</v>
      </c>
      <c r="AA107" s="2">
        <f>$S54*AA54^1.8673</f>
        <v>56326.372049833451</v>
      </c>
      <c r="AB107" s="2">
        <f>$S54*AB54^1.8673</f>
        <v>205506.27644861097</v>
      </c>
      <c r="AC107" s="2">
        <f>$S54*AC54^1.8673</f>
        <v>5832663.4802253619</v>
      </c>
      <c r="AD107" s="2">
        <f>$S54*AD54^1.8673</f>
        <v>96385.095573385319</v>
      </c>
    </row>
    <row r="108" spans="20:30" x14ac:dyDescent="0.25">
      <c r="T108" s="2">
        <f>$S55*T55^1.8673</f>
        <v>219326.52875320878</v>
      </c>
      <c r="U108" s="2">
        <f>$S55*U55^1.8673</f>
        <v>219326.52875320878</v>
      </c>
      <c r="V108" s="2">
        <f>$S55*V55^1.8673</f>
        <v>219326.52875320878</v>
      </c>
      <c r="W108" s="2">
        <f>$S55*W55^1.8673</f>
        <v>800210.92447768303</v>
      </c>
      <c r="X108" s="2">
        <f>$S55*X55^1.8673</f>
        <v>219326.52875320878</v>
      </c>
      <c r="Y108" s="2">
        <f>$S55*Y55^1.8673</f>
        <v>219326.52875320878</v>
      </c>
      <c r="Z108" s="2">
        <f>$S55*Z55^1.8673</f>
        <v>219326.52875320878</v>
      </c>
      <c r="AA108" s="2">
        <f>$S55*AA55^1.8673</f>
        <v>219326.52875320878</v>
      </c>
      <c r="AB108" s="2">
        <f>$S55*AB55^1.8673</f>
        <v>219326.52875320878</v>
      </c>
      <c r="AC108" s="2">
        <f>$S55*AC55^1.8673</f>
        <v>2077125.0638733772</v>
      </c>
      <c r="AD108" s="2">
        <f>$S55*AD55^1.8673</f>
        <v>10651998.53108239</v>
      </c>
    </row>
  </sheetData>
  <mergeCells count="3">
    <mergeCell ref="T5:AD5"/>
    <mergeCell ref="R56:S56"/>
    <mergeCell ref="T59:AD5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Jaramillo</dc:creator>
  <cp:lastModifiedBy>Andrés Jaramillo</cp:lastModifiedBy>
  <dcterms:created xsi:type="dcterms:W3CDTF">2015-06-05T18:19:34Z</dcterms:created>
  <dcterms:modified xsi:type="dcterms:W3CDTF">2021-02-19T01:01:49Z</dcterms:modified>
</cp:coreProperties>
</file>