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UARIO\Documents\GitHub\MisMateriales\Códigos\Comsol\union\"/>
    </mc:Choice>
  </mc:AlternateContent>
  <xr:revisionPtr revIDLastSave="0" documentId="13_ncr:1_{54F04377-9D57-43BD-BA0F-BD4A969B2C5A}" xr6:coauthVersionLast="47" xr6:coauthVersionMax="47" xr10:uidLastSave="{00000000-0000-0000-0000-000000000000}"/>
  <bookViews>
    <workbookView xWindow="-120" yWindow="-120" windowWidth="20730" windowHeight="11160" xr2:uid="{65401341-CB63-4598-85E4-2525DE4BA99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24" i="1" l="1"/>
  <c r="L224" i="1"/>
  <c r="I225" i="1"/>
  <c r="I224" i="1"/>
  <c r="G227" i="1"/>
  <c r="G226" i="1"/>
  <c r="G225" i="1"/>
  <c r="G224" i="1"/>
  <c r="E225" i="1"/>
  <c r="E224" i="1"/>
  <c r="C225" i="1"/>
  <c r="C224" i="1"/>
  <c r="C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</calcChain>
</file>

<file path=xl/sharedStrings.xml><?xml version="1.0" encoding="utf-8"?>
<sst xmlns="http://schemas.openxmlformats.org/spreadsheetml/2006/main" count="28" uniqueCount="23">
  <si>
    <t>Mass loss rate</t>
  </si>
  <si>
    <t>masa_A</t>
  </si>
  <si>
    <t>masa_B</t>
  </si>
  <si>
    <t>Parafina</t>
  </si>
  <si>
    <t>t [s]</t>
  </si>
  <si>
    <t>y [m]</t>
  </si>
  <si>
    <t>vy [m/s]</t>
  </si>
  <si>
    <t>PROMEDIO</t>
  </si>
  <si>
    <t>STD</t>
  </si>
  <si>
    <t>Uvela [m/s]</t>
  </si>
  <si>
    <t>M [kg]</t>
  </si>
  <si>
    <t>H [m]</t>
  </si>
  <si>
    <t>D [m]</t>
  </si>
  <si>
    <t>rho [kg/m^3]</t>
  </si>
  <si>
    <t>Area_base [m^2]</t>
  </si>
  <si>
    <t>Parámetros vela</t>
  </si>
  <si>
    <t>Parámetros vela simulacion</t>
  </si>
  <si>
    <t>Ujet [m/s]</t>
  </si>
  <si>
    <t>Uaire* [m/s]</t>
  </si>
  <si>
    <t>*Sacado de la velocidad de respiracion humana: https://reader.elsevier.com/reader/sd/pii/S2215098616300830?token=1305A2BA8832582051B7AC74BFC0B16CA56BF4B8C5A11CD2655271E7326D2F5A7BE1AFACB9826B0029D15287DC4C95B7&amp;originRegion=us-east-1&amp;originCreation=20230102171534</t>
  </si>
  <si>
    <t>.</t>
  </si>
  <si>
    <t>rho** [kg/m^3]</t>
  </si>
  <si>
    <t>**Tomada como aproximadamente la densidad del 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</si>
</sst>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6" formatCode="0.0"/>
    <numFmt numFmtId="170" formatCode="0.00000000"/>
    <numFmt numFmtId="174" formatCode="0.0000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6" fontId="0" fillId="0" borderId="0" xfId="0" applyNumberFormat="1"/>
    <xf numFmtId="170" fontId="0" fillId="0" borderId="0" xfId="0" applyNumberFormat="1"/>
    <xf numFmtId="174" fontId="0" fillId="0" borderId="0" xfId="0" applyNumberFormat="1"/>
    <xf numFmtId="170" fontId="0" fillId="2" borderId="1" xfId="0" applyNumberFormat="1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8E4BF-8FE1-49A0-B966-C2723858AA06}">
  <dimension ref="A1:P230"/>
  <sheetViews>
    <sheetView tabSelected="1" topLeftCell="I220" zoomScaleNormal="100" workbookViewId="0">
      <selection activeCell="L236" sqref="L236"/>
    </sheetView>
  </sheetViews>
  <sheetFormatPr baseColWidth="10" defaultRowHeight="15" x14ac:dyDescent="0.25"/>
  <cols>
    <col min="1" max="1" width="14.140625" customWidth="1"/>
    <col min="2" max="2" width="11.7109375" bestFit="1" customWidth="1"/>
    <col min="3" max="3" width="17.42578125" bestFit="1" customWidth="1"/>
    <col min="4" max="4" width="18.7109375" bestFit="1" customWidth="1"/>
    <col min="5" max="5" width="16.7109375" customWidth="1"/>
    <col min="10" max="10" width="16.7109375" customWidth="1"/>
    <col min="13" max="13" width="17.42578125" customWidth="1"/>
  </cols>
  <sheetData>
    <row r="1" spans="1:5" x14ac:dyDescent="0.25">
      <c r="A1" t="s">
        <v>0</v>
      </c>
      <c r="B1" t="s">
        <v>3</v>
      </c>
    </row>
    <row r="2" spans="1:5" x14ac:dyDescent="0.25">
      <c r="A2" s="2"/>
      <c r="B2" s="2" t="s">
        <v>1</v>
      </c>
      <c r="C2" s="2"/>
      <c r="D2" s="2" t="s">
        <v>2</v>
      </c>
      <c r="E2" s="2"/>
    </row>
    <row r="3" spans="1:5" x14ac:dyDescent="0.25">
      <c r="A3" s="2" t="s">
        <v>4</v>
      </c>
      <c r="B3" s="2" t="s">
        <v>5</v>
      </c>
      <c r="C3" s="2" t="s">
        <v>6</v>
      </c>
      <c r="D3" s="2" t="s">
        <v>5</v>
      </c>
      <c r="E3" s="2" t="s">
        <v>6</v>
      </c>
    </row>
    <row r="4" spans="1:5" x14ac:dyDescent="0.25">
      <c r="A4" s="2">
        <v>0</v>
      </c>
      <c r="B4" s="1">
        <v>5.7927110000000004E-2</v>
      </c>
      <c r="C4" s="4"/>
      <c r="D4" s="1">
        <v>5.9839499999999997E-2</v>
      </c>
      <c r="E4" s="2"/>
    </row>
    <row r="5" spans="1:5" x14ac:dyDescent="0.25">
      <c r="A5" s="2">
        <f>A4+1321.8/218</f>
        <v>6.0633027522935778</v>
      </c>
      <c r="B5" s="1">
        <v>5.7685129999999994E-2</v>
      </c>
      <c r="C5" s="3">
        <f>(B6-B4)/(2*$A$5)</f>
        <v>-1.1267786351944349E-5</v>
      </c>
      <c r="D5" s="1">
        <v>5.9830750000000002E-2</v>
      </c>
      <c r="E5" s="3">
        <f>(D6-D4)/(2*$A$5)</f>
        <v>2.6132622181879655E-6</v>
      </c>
    </row>
    <row r="6" spans="1:5" x14ac:dyDescent="0.25">
      <c r="A6" s="2">
        <f t="shared" ref="A6:A69" si="0">A5+1321.8/218</f>
        <v>12.126605504587156</v>
      </c>
      <c r="B6" s="1">
        <v>5.7790470000000004E-2</v>
      </c>
      <c r="C6" s="3">
        <f t="shared" ref="C6:C69" si="1">(B7-B5)/(2*$A$5)</f>
        <v>1.6751596308065127E-5</v>
      </c>
      <c r="D6" s="1">
        <v>5.9871190000000005E-2</v>
      </c>
      <c r="E6" s="3">
        <f t="shared" ref="E6:E69" si="2">(D7-D5)/(2*$A$5)</f>
        <v>-4.3656075049176453E-6</v>
      </c>
    </row>
    <row r="7" spans="1:5" x14ac:dyDescent="0.25">
      <c r="A7" s="2">
        <f t="shared" si="0"/>
        <v>18.189908256880734</v>
      </c>
      <c r="B7" s="1">
        <v>5.7888269999999999E-2</v>
      </c>
      <c r="C7" s="3">
        <f t="shared" si="1"/>
        <v>1.0547057043424507E-6</v>
      </c>
      <c r="D7" s="1">
        <v>5.9777810000000001E-2</v>
      </c>
      <c r="E7" s="3">
        <f t="shared" si="2"/>
        <v>2.9159025571189291E-6</v>
      </c>
    </row>
    <row r="8" spans="1:5" x14ac:dyDescent="0.25">
      <c r="A8" s="2">
        <f t="shared" si="0"/>
        <v>24.253211009174311</v>
      </c>
      <c r="B8" s="1">
        <v>5.7803260000000002E-2</v>
      </c>
      <c r="C8" s="3">
        <f t="shared" si="1"/>
        <v>-5.7279013466485387E-6</v>
      </c>
      <c r="D8" s="1">
        <v>5.9906550000000003E-2</v>
      </c>
      <c r="E8" s="3">
        <f t="shared" si="2"/>
        <v>3.99699651989669E-6</v>
      </c>
    </row>
    <row r="9" spans="1:5" x14ac:dyDescent="0.25">
      <c r="A9" s="2">
        <f t="shared" si="0"/>
        <v>30.316513761467888</v>
      </c>
      <c r="B9" s="1">
        <v>5.7818809999999998E-2</v>
      </c>
      <c r="C9" s="3">
        <f t="shared" si="1"/>
        <v>1.3441519140563315E-6</v>
      </c>
      <c r="D9" s="1">
        <v>5.9826279999999996E-2</v>
      </c>
      <c r="E9" s="3">
        <f t="shared" si="2"/>
        <v>-6.8584732939936502E-6</v>
      </c>
    </row>
    <row r="10" spans="1:5" x14ac:dyDescent="0.25">
      <c r="A10" s="2">
        <f t="shared" si="0"/>
        <v>36.379816513761469</v>
      </c>
      <c r="B10" s="1">
        <v>5.7819559999999999E-2</v>
      </c>
      <c r="C10" s="3">
        <f t="shared" si="1"/>
        <v>2.8433348464218266E-6</v>
      </c>
      <c r="D10" s="1">
        <v>5.9823379999999995E-2</v>
      </c>
      <c r="E10" s="3">
        <f t="shared" si="2"/>
        <v>-2.4079285822357771E-6</v>
      </c>
    </row>
    <row r="11" spans="1:5" x14ac:dyDescent="0.25">
      <c r="A11" s="2">
        <f t="shared" si="0"/>
        <v>42.443119266055049</v>
      </c>
      <c r="B11" s="1">
        <v>5.7853290000000002E-2</v>
      </c>
      <c r="C11" s="3">
        <f t="shared" si="1"/>
        <v>-1.5247465577239864E-6</v>
      </c>
      <c r="D11" s="1">
        <v>5.9797080000000002E-2</v>
      </c>
      <c r="E11" s="3">
        <f t="shared" si="2"/>
        <v>2.4161749130016753E-7</v>
      </c>
    </row>
    <row r="12" spans="1:5" x14ac:dyDescent="0.25">
      <c r="A12" s="2">
        <f t="shared" si="0"/>
        <v>48.50642201834863</v>
      </c>
      <c r="B12" s="1">
        <v>5.7801070000000003E-2</v>
      </c>
      <c r="C12" s="3">
        <f t="shared" si="1"/>
        <v>4.7639052806777525E-6</v>
      </c>
      <c r="D12" s="1">
        <v>5.9826310000000001E-2</v>
      </c>
      <c r="E12" s="3">
        <f t="shared" si="2"/>
        <v>2.7691178695716585E-6</v>
      </c>
    </row>
    <row r="13" spans="1:5" x14ac:dyDescent="0.25">
      <c r="A13" s="2">
        <f t="shared" si="0"/>
        <v>54.56972477064221</v>
      </c>
      <c r="B13" s="1">
        <v>5.791106E-2</v>
      </c>
      <c r="C13" s="3">
        <f t="shared" si="1"/>
        <v>2.4590558329550489E-6</v>
      </c>
      <c r="D13" s="1">
        <v>5.9830660000000001E-2</v>
      </c>
      <c r="E13" s="3">
        <f t="shared" si="2"/>
        <v>-7.85215615070416E-6</v>
      </c>
    </row>
    <row r="14" spans="1:5" x14ac:dyDescent="0.25">
      <c r="A14" s="2">
        <f t="shared" si="0"/>
        <v>60.633027522935791</v>
      </c>
      <c r="B14" s="1">
        <v>5.7830890000000003E-2</v>
      </c>
      <c r="C14" s="3">
        <f t="shared" si="1"/>
        <v>2.2908306854288024E-6</v>
      </c>
      <c r="D14" s="1">
        <v>5.9731089999999994E-2</v>
      </c>
      <c r="E14" s="3">
        <f t="shared" si="2"/>
        <v>-1.368808443032268E-5</v>
      </c>
    </row>
    <row r="15" spans="1:5" x14ac:dyDescent="0.25">
      <c r="A15" s="2">
        <f t="shared" si="0"/>
        <v>66.696330275229371</v>
      </c>
      <c r="B15" s="1">
        <v>5.7938839999999998E-2</v>
      </c>
      <c r="C15" s="3">
        <f t="shared" si="1"/>
        <v>-7.339234377369252E-7</v>
      </c>
      <c r="D15" s="1">
        <v>5.9664669999999996E-2</v>
      </c>
      <c r="E15" s="3">
        <f t="shared" si="2"/>
        <v>5.6239975790592191E-6</v>
      </c>
    </row>
    <row r="16" spans="1:5" x14ac:dyDescent="0.25">
      <c r="A16" s="2">
        <f t="shared" si="0"/>
        <v>72.759633027522952</v>
      </c>
      <c r="B16" s="1">
        <v>5.7821989999999997E-2</v>
      </c>
      <c r="C16" s="3">
        <f t="shared" si="1"/>
        <v>4.6344378877270809E-7</v>
      </c>
      <c r="D16" s="1">
        <v>5.9799289999999998E-2</v>
      </c>
      <c r="E16" s="3">
        <f t="shared" si="2"/>
        <v>1.1944810107429421E-5</v>
      </c>
    </row>
    <row r="17" spans="1:5" x14ac:dyDescent="0.25">
      <c r="A17" s="2">
        <f t="shared" si="0"/>
        <v>78.822935779816532</v>
      </c>
      <c r="B17" s="1">
        <v>5.7944459999999996E-2</v>
      </c>
      <c r="C17" s="3">
        <f t="shared" si="1"/>
        <v>6.3768875775458086E-6</v>
      </c>
      <c r="D17" s="1">
        <v>5.9809519999999998E-2</v>
      </c>
      <c r="E17" s="3">
        <f t="shared" si="2"/>
        <v>-3.5921016795277555E-6</v>
      </c>
    </row>
    <row r="18" spans="1:5" x14ac:dyDescent="0.25">
      <c r="A18" s="2">
        <f t="shared" si="0"/>
        <v>84.886238532110113</v>
      </c>
      <c r="B18" s="1">
        <v>5.7899319999999997E-2</v>
      </c>
      <c r="C18" s="3">
        <f t="shared" si="1"/>
        <v>1.6500907852934258E-6</v>
      </c>
      <c r="D18" s="1">
        <v>5.975573E-2</v>
      </c>
      <c r="E18" s="3">
        <f t="shared" si="2"/>
        <v>-2.8903389317592934E-6</v>
      </c>
    </row>
    <row r="19" spans="1:5" x14ac:dyDescent="0.25">
      <c r="A19" s="2">
        <f t="shared" si="0"/>
        <v>90.949541284403693</v>
      </c>
      <c r="B19" s="1">
        <v>5.7964470000000004E-2</v>
      </c>
      <c r="C19" s="3">
        <f t="shared" si="1"/>
        <v>2.4409139052804871E-6</v>
      </c>
      <c r="D19" s="1">
        <v>5.9774470000000003E-2</v>
      </c>
      <c r="E19" s="3">
        <f t="shared" si="2"/>
        <v>3.2226660614311255E-6</v>
      </c>
    </row>
    <row r="20" spans="1:5" x14ac:dyDescent="0.25">
      <c r="A20" s="2">
        <f t="shared" si="0"/>
        <v>97.012844036697274</v>
      </c>
      <c r="B20" s="1">
        <v>5.7928919999999995E-2</v>
      </c>
      <c r="C20" s="3">
        <f t="shared" si="1"/>
        <v>8.1523225904069568E-6</v>
      </c>
      <c r="D20" s="1">
        <v>5.9794809999999997E-2</v>
      </c>
      <c r="E20" s="3">
        <f t="shared" si="2"/>
        <v>-1.6995687698596322E-6</v>
      </c>
    </row>
    <row r="21" spans="1:5" x14ac:dyDescent="0.25">
      <c r="A21" s="2">
        <f t="shared" si="0"/>
        <v>103.07614678899085</v>
      </c>
      <c r="B21" s="1">
        <v>5.8063330000000003E-2</v>
      </c>
      <c r="C21" s="3">
        <f t="shared" si="1"/>
        <v>-1.8785141473742216E-6</v>
      </c>
      <c r="D21" s="1">
        <v>5.9753859999999999E-2</v>
      </c>
      <c r="E21" s="3">
        <f t="shared" si="2"/>
        <v>-4.9065668028443633E-6</v>
      </c>
    </row>
    <row r="22" spans="1:5" x14ac:dyDescent="0.25">
      <c r="A22" s="2">
        <f t="shared" si="0"/>
        <v>109.13944954128443</v>
      </c>
      <c r="B22" s="1">
        <v>5.7906140000000002E-2</v>
      </c>
      <c r="C22" s="3">
        <f t="shared" si="1"/>
        <v>-1.2388462702376219E-5</v>
      </c>
      <c r="D22" s="1">
        <v>5.973531E-2</v>
      </c>
      <c r="E22" s="3">
        <f t="shared" si="2"/>
        <v>1.3103419579365197E-6</v>
      </c>
    </row>
    <row r="23" spans="1:5" x14ac:dyDescent="0.25">
      <c r="A23" s="2">
        <f t="shared" si="0"/>
        <v>115.20275229357802</v>
      </c>
      <c r="B23" s="1">
        <v>5.7913099999999995E-2</v>
      </c>
      <c r="C23" s="3">
        <f t="shared" si="1"/>
        <v>8.3040550764105619E-6</v>
      </c>
      <c r="D23" s="1">
        <v>5.9769750000000003E-2</v>
      </c>
      <c r="E23" s="3">
        <f t="shared" si="2"/>
        <v>-1.2905507641094649E-6</v>
      </c>
    </row>
    <row r="24" spans="1:5" x14ac:dyDescent="0.25">
      <c r="A24" s="2">
        <f t="shared" si="0"/>
        <v>121.2660550458716</v>
      </c>
      <c r="B24" s="1">
        <v>5.8006839999999997E-2</v>
      </c>
      <c r="C24" s="3">
        <f t="shared" si="1"/>
        <v>1.1014623997579592E-5</v>
      </c>
      <c r="D24" s="1">
        <v>5.9719660000000001E-2</v>
      </c>
      <c r="E24" s="3">
        <f t="shared" si="2"/>
        <v>-2.3452564684524878E-6</v>
      </c>
    </row>
    <row r="25" spans="1:5" x14ac:dyDescent="0.25">
      <c r="A25" s="2">
        <f t="shared" si="0"/>
        <v>127.32935779816518</v>
      </c>
      <c r="B25" s="1">
        <v>5.8046670000000002E-2</v>
      </c>
      <c r="C25" s="3">
        <f t="shared" si="1"/>
        <v>-9.3851490391888958E-6</v>
      </c>
      <c r="D25" s="1">
        <v>5.9741309999999999E-2</v>
      </c>
      <c r="E25" s="3">
        <f t="shared" si="2"/>
        <v>1.8653200181571387E-6</v>
      </c>
    </row>
    <row r="26" spans="1:5" x14ac:dyDescent="0.25">
      <c r="A26" s="2">
        <f t="shared" si="0"/>
        <v>133.39266055045874</v>
      </c>
      <c r="B26" s="1">
        <v>5.7893029999999998E-2</v>
      </c>
      <c r="C26" s="3">
        <f t="shared" si="1"/>
        <v>-1.2790059010437307E-6</v>
      </c>
      <c r="D26" s="1">
        <v>5.9742280000000002E-2</v>
      </c>
      <c r="E26" s="3">
        <f t="shared" si="2"/>
        <v>1.1346951127251997E-6</v>
      </c>
    </row>
    <row r="27" spans="1:5" x14ac:dyDescent="0.25">
      <c r="A27" s="2">
        <f t="shared" si="0"/>
        <v>139.45596330275231</v>
      </c>
      <c r="B27" s="1">
        <v>5.8031160000000005E-2</v>
      </c>
      <c r="C27" s="3">
        <f t="shared" si="1"/>
        <v>4.9651157512481368E-6</v>
      </c>
      <c r="D27" s="1">
        <v>5.975507E-2</v>
      </c>
      <c r="E27" s="3">
        <f t="shared" si="2"/>
        <v>6.9442351339078362E-6</v>
      </c>
    </row>
    <row r="28" spans="1:5" x14ac:dyDescent="0.25">
      <c r="A28" s="2">
        <f t="shared" si="0"/>
        <v>145.51926605504588</v>
      </c>
      <c r="B28" s="1">
        <v>5.7953239999999996E-2</v>
      </c>
      <c r="C28" s="3">
        <f t="shared" si="1"/>
        <v>1.6162808291718972E-6</v>
      </c>
      <c r="D28" s="1">
        <v>5.9826489999999996E-2</v>
      </c>
      <c r="E28" s="3">
        <f t="shared" si="2"/>
        <v>3.2399833560294408E-6</v>
      </c>
    </row>
    <row r="29" spans="1:5" x14ac:dyDescent="0.25">
      <c r="A29" s="2">
        <f t="shared" si="0"/>
        <v>151.58256880733944</v>
      </c>
      <c r="B29" s="1">
        <v>5.805076E-2</v>
      </c>
      <c r="C29" s="3">
        <f t="shared" si="1"/>
        <v>2.6091390528067332E-6</v>
      </c>
      <c r="D29" s="1">
        <v>5.9794359999999998E-2</v>
      </c>
      <c r="E29" s="3">
        <f t="shared" si="2"/>
        <v>1.9585035557575429E-6</v>
      </c>
    </row>
    <row r="30" spans="1:5" x14ac:dyDescent="0.25">
      <c r="A30" s="2">
        <f t="shared" si="0"/>
        <v>157.64587155963301</v>
      </c>
      <c r="B30" s="1">
        <v>5.7984879999999996E-2</v>
      </c>
      <c r="C30" s="3">
        <f t="shared" si="1"/>
        <v>7.0176274776788965E-7</v>
      </c>
      <c r="D30" s="1">
        <v>5.9850239999999999E-2</v>
      </c>
      <c r="E30" s="3">
        <f t="shared" si="2"/>
        <v>4.5907323346951724E-6</v>
      </c>
    </row>
    <row r="31" spans="1:5" x14ac:dyDescent="0.25">
      <c r="A31" s="2">
        <f t="shared" si="0"/>
        <v>163.70917431192657</v>
      </c>
      <c r="B31" s="1">
        <v>5.8059269999999996E-2</v>
      </c>
      <c r="C31" s="3">
        <f t="shared" si="1"/>
        <v>1.0472840066576056E-5</v>
      </c>
      <c r="D31" s="1">
        <v>5.9850029999999999E-2</v>
      </c>
      <c r="E31" s="3">
        <f t="shared" si="2"/>
        <v>-3.4131563020125936E-6</v>
      </c>
    </row>
    <row r="32" spans="1:5" x14ac:dyDescent="0.25">
      <c r="A32" s="2">
        <f t="shared" si="0"/>
        <v>169.77247706422014</v>
      </c>
      <c r="B32" s="1">
        <v>5.8111879999999998E-2</v>
      </c>
      <c r="C32" s="3">
        <f t="shared" si="1"/>
        <v>8.1341806627329668E-6</v>
      </c>
      <c r="D32" s="1">
        <v>5.9808849999999997E-2</v>
      </c>
      <c r="E32" s="3">
        <f t="shared" si="2"/>
        <v>-4.393645029504876E-6</v>
      </c>
    </row>
    <row r="33" spans="1:5" x14ac:dyDescent="0.25">
      <c r="A33" s="2">
        <f t="shared" si="0"/>
        <v>175.83577981651371</v>
      </c>
      <c r="B33" s="1">
        <v>5.815791E-2</v>
      </c>
      <c r="C33" s="3">
        <f t="shared" si="1"/>
        <v>-3.7512558632164344E-6</v>
      </c>
      <c r="D33" s="1">
        <v>5.9796750000000003E-2</v>
      </c>
      <c r="E33" s="3">
        <f t="shared" si="2"/>
        <v>-2.2207368739598671E-6</v>
      </c>
    </row>
    <row r="34" spans="1:5" x14ac:dyDescent="0.25">
      <c r="A34" s="2">
        <f t="shared" si="0"/>
        <v>181.89908256880727</v>
      </c>
      <c r="B34" s="1">
        <v>5.8066390000000002E-2</v>
      </c>
      <c r="C34" s="3">
        <f t="shared" si="1"/>
        <v>-9.9442502647907466E-6</v>
      </c>
      <c r="D34" s="1">
        <v>5.9781919999999995E-2</v>
      </c>
      <c r="E34" s="3">
        <f t="shared" si="2"/>
        <v>-3.5145861703743181E-6</v>
      </c>
    </row>
    <row r="35" spans="1:5" x14ac:dyDescent="0.25">
      <c r="A35" s="2">
        <f t="shared" si="0"/>
        <v>187.96238532110084</v>
      </c>
      <c r="B35" s="1">
        <v>5.8037319999999996E-2</v>
      </c>
      <c r="C35" s="3">
        <f t="shared" si="1"/>
        <v>5.0970570434252588E-6</v>
      </c>
      <c r="D35" s="1">
        <v>5.9754129999999996E-2</v>
      </c>
      <c r="E35" s="3">
        <f t="shared" si="2"/>
        <v>-1.8834619458311284E-6</v>
      </c>
    </row>
    <row r="36" spans="1:5" x14ac:dyDescent="0.25">
      <c r="A36" s="2">
        <f t="shared" si="0"/>
        <v>194.02568807339441</v>
      </c>
      <c r="B36" s="1">
        <v>5.8128199999999998E-2</v>
      </c>
      <c r="C36" s="3">
        <f t="shared" si="1"/>
        <v>1.5569072476924496E-6</v>
      </c>
      <c r="D36" s="1">
        <v>5.9759079999999999E-2</v>
      </c>
      <c r="E36" s="3">
        <f t="shared" si="2"/>
        <v>1.7597669844158984E-6</v>
      </c>
    </row>
    <row r="37" spans="1:5" x14ac:dyDescent="0.25">
      <c r="A37" s="2">
        <f t="shared" si="0"/>
        <v>200.08899082568797</v>
      </c>
      <c r="B37" s="1">
        <v>5.8056199999999995E-2</v>
      </c>
      <c r="C37" s="3">
        <f t="shared" si="1"/>
        <v>-5.8623165380538292E-6</v>
      </c>
      <c r="D37" s="1">
        <v>5.9775470000000004E-2</v>
      </c>
      <c r="E37" s="3">
        <f t="shared" si="2"/>
        <v>2.3089726130896315E-8</v>
      </c>
    </row>
    <row r="38" spans="1:5" x14ac:dyDescent="0.25">
      <c r="A38" s="2">
        <f t="shared" si="0"/>
        <v>206.15229357798154</v>
      </c>
      <c r="B38" s="1">
        <v>5.8057110000000002E-2</v>
      </c>
      <c r="C38" s="3">
        <f t="shared" si="1"/>
        <v>2.647979270691477E-5</v>
      </c>
      <c r="D38" s="1">
        <v>5.9759359999999997E-2</v>
      </c>
      <c r="E38" s="3">
        <f t="shared" si="2"/>
        <v>-1.5420638523234461E-6</v>
      </c>
    </row>
    <row r="39" spans="1:5" x14ac:dyDescent="0.25">
      <c r="A39" s="2">
        <f t="shared" si="0"/>
        <v>212.2155963302751</v>
      </c>
      <c r="B39" s="1">
        <v>5.8377309999999995E-2</v>
      </c>
      <c r="C39" s="3">
        <f t="shared" si="1"/>
        <v>9.1847632016941854E-6</v>
      </c>
      <c r="D39" s="1">
        <v>5.9756769999999994E-2</v>
      </c>
      <c r="E39" s="3">
        <f t="shared" si="2"/>
        <v>3.6300348010287994E-6</v>
      </c>
    </row>
    <row r="40" spans="1:5" x14ac:dyDescent="0.25">
      <c r="A40" s="2">
        <f t="shared" si="0"/>
        <v>218.27889908256867</v>
      </c>
      <c r="B40" s="1">
        <v>5.8168489999999996E-2</v>
      </c>
      <c r="C40" s="3">
        <f t="shared" si="1"/>
        <v>-1.4796391284611425E-5</v>
      </c>
      <c r="D40" s="1">
        <v>5.9803379999999996E-2</v>
      </c>
      <c r="E40" s="3">
        <f t="shared" si="2"/>
        <v>2.7996292933882012E-6</v>
      </c>
    </row>
    <row r="41" spans="1:5" x14ac:dyDescent="0.25">
      <c r="A41" s="2">
        <f t="shared" si="0"/>
        <v>224.34220183486224</v>
      </c>
      <c r="B41" s="1">
        <v>5.819788E-2</v>
      </c>
      <c r="C41" s="3">
        <f t="shared" si="1"/>
        <v>-9.260629444691697E-7</v>
      </c>
      <c r="D41" s="1">
        <v>5.9790719999999999E-2</v>
      </c>
      <c r="E41" s="3">
        <f t="shared" si="2"/>
        <v>-8.3503169919806094E-5</v>
      </c>
    </row>
    <row r="42" spans="1:5" x14ac:dyDescent="0.25">
      <c r="A42" s="2">
        <f t="shared" si="0"/>
        <v>230.4055045871558</v>
      </c>
      <c r="B42" s="1">
        <v>5.8157260000000002E-2</v>
      </c>
      <c r="C42" s="3">
        <f t="shared" si="1"/>
        <v>-1.0034959903162411E-5</v>
      </c>
      <c r="D42" s="1">
        <v>5.8790769999999999E-2</v>
      </c>
      <c r="E42" s="3">
        <f t="shared" si="2"/>
        <v>-1.0163850052958052E-4</v>
      </c>
    </row>
    <row r="43" spans="1:5" x14ac:dyDescent="0.25">
      <c r="A43" s="2">
        <f t="shared" si="0"/>
        <v>236.46880733944937</v>
      </c>
      <c r="B43" s="1">
        <v>5.807619E-2</v>
      </c>
      <c r="C43" s="3">
        <f t="shared" si="1"/>
        <v>2.941466182477993E-6</v>
      </c>
      <c r="D43" s="1">
        <v>5.8558190000000003E-2</v>
      </c>
      <c r="E43" s="3">
        <f t="shared" si="2"/>
        <v>-3.661453321228584E-5</v>
      </c>
    </row>
    <row r="44" spans="1:5" x14ac:dyDescent="0.25">
      <c r="A44" s="2">
        <f t="shared" si="0"/>
        <v>242.53211009174294</v>
      </c>
      <c r="B44" s="1">
        <v>5.8192929999999997E-2</v>
      </c>
      <c r="C44" s="3">
        <f t="shared" si="1"/>
        <v>-2.7501513088214224E-6</v>
      </c>
      <c r="D44" s="1">
        <v>5.8346760000000004E-2</v>
      </c>
      <c r="E44" s="3">
        <f t="shared" si="2"/>
        <v>-1.2777689514299332E-5</v>
      </c>
    </row>
    <row r="45" spans="1:5" x14ac:dyDescent="0.25">
      <c r="A45" s="2">
        <f t="shared" si="0"/>
        <v>248.5954128440365</v>
      </c>
      <c r="B45" s="1">
        <v>5.8042839999999998E-2</v>
      </c>
      <c r="C45" s="3">
        <f t="shared" si="1"/>
        <v>-5.109426539566668E-6</v>
      </c>
      <c r="D45" s="1">
        <v>5.8403239999999995E-2</v>
      </c>
      <c r="E45" s="3">
        <f t="shared" si="2"/>
        <v>3.4279996973821695E-6</v>
      </c>
    </row>
    <row r="46" spans="1:5" x14ac:dyDescent="0.25">
      <c r="A46" s="2">
        <f t="shared" si="0"/>
        <v>254.65871559633007</v>
      </c>
      <c r="B46" s="1">
        <v>5.8130970000000004E-2</v>
      </c>
      <c r="C46" s="3">
        <f t="shared" si="1"/>
        <v>3.8724769254052136E-6</v>
      </c>
      <c r="D46" s="1">
        <v>5.8388330000000002E-2</v>
      </c>
      <c r="E46" s="3">
        <f t="shared" si="2"/>
        <v>-5.6157512482944656E-7</v>
      </c>
    </row>
    <row r="47" spans="1:5" x14ac:dyDescent="0.25">
      <c r="A47" s="2">
        <f t="shared" si="0"/>
        <v>260.72201834862364</v>
      </c>
      <c r="B47" s="1">
        <v>5.8089800000000004E-2</v>
      </c>
      <c r="C47" s="3">
        <f t="shared" si="1"/>
        <v>-6.6094341050084086E-6</v>
      </c>
      <c r="D47" s="1">
        <v>5.8396429999999999E-2</v>
      </c>
      <c r="E47" s="3">
        <f t="shared" si="2"/>
        <v>6.6745801180204377E-6</v>
      </c>
    </row>
    <row r="48" spans="1:5" x14ac:dyDescent="0.25">
      <c r="A48" s="2">
        <f t="shared" si="0"/>
        <v>266.7853211009172</v>
      </c>
      <c r="B48" s="1">
        <v>5.8050820000000003E-2</v>
      </c>
      <c r="C48" s="3">
        <f t="shared" si="1"/>
        <v>2.9436926917838583E-5</v>
      </c>
      <c r="D48" s="1">
        <v>5.8469269999999997E-2</v>
      </c>
      <c r="E48" s="3">
        <f t="shared" si="2"/>
        <v>2.7312672113784108E-5</v>
      </c>
    </row>
    <row r="49" spans="1:5" x14ac:dyDescent="0.25">
      <c r="A49" s="2">
        <f t="shared" si="0"/>
        <v>272.84862385321077</v>
      </c>
      <c r="B49" s="1">
        <v>5.8446769999999995E-2</v>
      </c>
      <c r="C49" s="3">
        <f t="shared" si="1"/>
        <v>2.8219768497503039E-5</v>
      </c>
      <c r="D49" s="1">
        <v>5.8727639999999998E-2</v>
      </c>
      <c r="E49" s="3">
        <f t="shared" si="2"/>
        <v>2.2104289605084455E-5</v>
      </c>
    </row>
    <row r="50" spans="1:5" x14ac:dyDescent="0.25">
      <c r="A50" s="2">
        <f t="shared" si="0"/>
        <v>278.91192660550433</v>
      </c>
      <c r="B50" s="1">
        <v>5.8393029999999999E-2</v>
      </c>
      <c r="C50" s="3">
        <f t="shared" si="1"/>
        <v>-2.75913980935085E-5</v>
      </c>
      <c r="D50" s="1">
        <v>5.8737320000000003E-2</v>
      </c>
      <c r="E50" s="3">
        <f t="shared" si="2"/>
        <v>8.1036692389169966E-6</v>
      </c>
    </row>
    <row r="51" spans="1:5" x14ac:dyDescent="0.25">
      <c r="A51" s="2">
        <f t="shared" si="0"/>
        <v>284.9752293577979</v>
      </c>
      <c r="B51" s="1">
        <v>5.8112179999999999E-2</v>
      </c>
      <c r="C51" s="3">
        <f t="shared" si="1"/>
        <v>-3.3334142835527189E-5</v>
      </c>
      <c r="D51" s="1">
        <v>5.8825910000000002E-2</v>
      </c>
      <c r="E51" s="3">
        <f t="shared" si="2"/>
        <v>4.9379028597360073E-6</v>
      </c>
    </row>
    <row r="52" spans="1:5" x14ac:dyDescent="0.25">
      <c r="A52" s="2">
        <f t="shared" si="0"/>
        <v>291.03853211009147</v>
      </c>
      <c r="B52" s="1">
        <v>5.79888E-2</v>
      </c>
      <c r="C52" s="3">
        <f t="shared" si="1"/>
        <v>-5.0871614465125899E-6</v>
      </c>
      <c r="D52" s="1">
        <v>5.8797199999999994E-2</v>
      </c>
      <c r="E52" s="3">
        <f t="shared" si="2"/>
        <v>-1.3547896807383664E-5</v>
      </c>
    </row>
    <row r="53" spans="1:5" x14ac:dyDescent="0.25">
      <c r="A53" s="2">
        <f t="shared" si="0"/>
        <v>297.10183486238503</v>
      </c>
      <c r="B53" s="1">
        <v>5.8050489999999996E-2</v>
      </c>
      <c r="C53" s="3">
        <f t="shared" si="1"/>
        <v>5.0871614465120182E-6</v>
      </c>
      <c r="D53" s="1">
        <v>5.8661620000000005E-2</v>
      </c>
      <c r="E53" s="3">
        <f t="shared" si="2"/>
        <v>-3.7570282947490153E-6</v>
      </c>
    </row>
    <row r="54" spans="1:5" x14ac:dyDescent="0.25">
      <c r="A54" s="2">
        <f t="shared" si="0"/>
        <v>303.1651376146786</v>
      </c>
      <c r="B54" s="1">
        <v>5.8050489999999996E-2</v>
      </c>
      <c r="C54" s="3">
        <f t="shared" si="1"/>
        <v>0</v>
      </c>
      <c r="D54" s="1">
        <v>5.8751640000000001E-2</v>
      </c>
      <c r="E54" s="3">
        <f t="shared" si="2"/>
        <v>1.8207898320466948E-6</v>
      </c>
    </row>
    <row r="55" spans="1:5" x14ac:dyDescent="0.25">
      <c r="A55" s="2">
        <f t="shared" si="0"/>
        <v>309.22844036697217</v>
      </c>
      <c r="B55" s="1">
        <v>5.8050489999999996E-2</v>
      </c>
      <c r="C55" s="3">
        <f t="shared" si="1"/>
        <v>2.0348645786049787E-5</v>
      </c>
      <c r="D55" s="1">
        <v>5.8683699999999998E-2</v>
      </c>
      <c r="E55" s="3">
        <f t="shared" si="2"/>
        <v>8.4541382962628192E-6</v>
      </c>
    </row>
    <row r="56" spans="1:5" x14ac:dyDescent="0.25">
      <c r="A56" s="2">
        <f t="shared" si="0"/>
        <v>315.29174311926573</v>
      </c>
      <c r="B56" s="1">
        <v>5.8297250000000002E-2</v>
      </c>
      <c r="C56" s="3">
        <f t="shared" si="1"/>
        <v>0</v>
      </c>
      <c r="D56" s="1">
        <v>5.8854160000000003E-2</v>
      </c>
      <c r="E56" s="3">
        <f t="shared" si="2"/>
        <v>-8.7658495990296324E-7</v>
      </c>
    </row>
    <row r="57" spans="1:5" x14ac:dyDescent="0.25">
      <c r="A57" s="2">
        <f t="shared" si="0"/>
        <v>321.3550458715593</v>
      </c>
      <c r="B57" s="1">
        <v>5.8050489999999996E-2</v>
      </c>
      <c r="C57" s="3">
        <f t="shared" si="1"/>
        <v>-6.6133923437737056E-5</v>
      </c>
      <c r="D57" s="1">
        <v>5.8673070000000001E-2</v>
      </c>
      <c r="E57" s="3">
        <f t="shared" si="2"/>
        <v>-4.8059615675600296E-6</v>
      </c>
    </row>
    <row r="58" spans="1:5" x14ac:dyDescent="0.25">
      <c r="A58" s="2">
        <f t="shared" si="0"/>
        <v>327.41834862385286</v>
      </c>
      <c r="B58" s="1">
        <v>5.7495269999999994E-2</v>
      </c>
      <c r="C58" s="3">
        <f t="shared" si="1"/>
        <v>-8.1395407777273105E-5</v>
      </c>
      <c r="D58" s="1">
        <v>5.8795879999999995E-2</v>
      </c>
      <c r="E58" s="3">
        <f t="shared" si="2"/>
        <v>1.1714737479194988E-5</v>
      </c>
    </row>
    <row r="59" spans="1:5" x14ac:dyDescent="0.25">
      <c r="A59" s="2">
        <f t="shared" si="0"/>
        <v>333.48165137614643</v>
      </c>
      <c r="B59" s="1">
        <v>5.706344E-2</v>
      </c>
      <c r="C59" s="3">
        <f t="shared" si="1"/>
        <v>-1.5261484339536625E-5</v>
      </c>
      <c r="D59" s="1">
        <v>5.881513E-2</v>
      </c>
      <c r="E59" s="3">
        <f t="shared" si="2"/>
        <v>1.4249659555158992E-6</v>
      </c>
    </row>
    <row r="60" spans="1:5" x14ac:dyDescent="0.25">
      <c r="A60" s="2">
        <f t="shared" si="0"/>
        <v>339.54495412844</v>
      </c>
      <c r="B60" s="1">
        <v>5.7310199999999999E-2</v>
      </c>
      <c r="C60" s="3">
        <f t="shared" si="1"/>
        <v>-1.0174322893024607E-5</v>
      </c>
      <c r="D60" s="1">
        <v>5.8813160000000003E-2</v>
      </c>
      <c r="E60" s="3">
        <f t="shared" si="2"/>
        <v>4.8117339990926106E-6</v>
      </c>
    </row>
    <row r="61" spans="1:5" x14ac:dyDescent="0.25">
      <c r="A61" s="2">
        <f t="shared" si="0"/>
        <v>345.60825688073356</v>
      </c>
      <c r="B61" s="1">
        <v>5.6940060000000001E-2</v>
      </c>
      <c r="C61" s="3">
        <f t="shared" si="1"/>
        <v>-3.052296867907382E-5</v>
      </c>
      <c r="D61" s="1">
        <v>5.8873480000000006E-2</v>
      </c>
      <c r="E61" s="3">
        <f t="shared" si="2"/>
        <v>-1.2136949614162239E-5</v>
      </c>
    </row>
    <row r="62" spans="1:5" x14ac:dyDescent="0.25">
      <c r="A62" s="2">
        <f t="shared" si="0"/>
        <v>351.67155963302713</v>
      </c>
      <c r="B62" s="1">
        <v>5.6940060000000001E-2</v>
      </c>
      <c r="C62" s="3">
        <f t="shared" si="1"/>
        <v>-5.0871614465120182E-6</v>
      </c>
      <c r="D62" s="1">
        <v>5.8665980000000006E-2</v>
      </c>
      <c r="E62" s="3">
        <f t="shared" si="2"/>
        <v>-1.1125949462854558E-5</v>
      </c>
    </row>
    <row r="63" spans="1:5" x14ac:dyDescent="0.25">
      <c r="A63" s="2">
        <f t="shared" si="0"/>
        <v>357.7348623853207</v>
      </c>
      <c r="B63" s="1">
        <v>5.6878370000000004E-2</v>
      </c>
      <c r="C63" s="3">
        <f t="shared" si="1"/>
        <v>-1.5261484339537198E-5</v>
      </c>
      <c r="D63" s="1">
        <v>5.8738559999999995E-2</v>
      </c>
      <c r="E63" s="3">
        <f t="shared" si="2"/>
        <v>-6.0662482977758261E-5</v>
      </c>
    </row>
    <row r="64" spans="1:5" x14ac:dyDescent="0.25">
      <c r="A64" s="2">
        <f t="shared" si="0"/>
        <v>363.79816513761426</v>
      </c>
      <c r="B64" s="1">
        <v>5.6754989999999998E-2</v>
      </c>
      <c r="C64" s="3">
        <f t="shared" si="1"/>
        <v>1.0174322893024036E-5</v>
      </c>
      <c r="D64" s="1">
        <v>5.7930349999999999E-2</v>
      </c>
      <c r="E64" s="3">
        <f t="shared" si="2"/>
        <v>-1.4831025873808399E-4</v>
      </c>
    </row>
    <row r="65" spans="1:5" x14ac:dyDescent="0.25">
      <c r="A65" s="2">
        <f t="shared" si="0"/>
        <v>369.86146788990783</v>
      </c>
      <c r="B65" s="1">
        <v>5.7001749999999997E-2</v>
      </c>
      <c r="C65" s="3">
        <f t="shared" si="1"/>
        <v>3.5610130125586412E-5</v>
      </c>
      <c r="D65" s="1">
        <v>5.6940060000000001E-2</v>
      </c>
      <c r="E65" s="3">
        <f t="shared" si="2"/>
        <v>-1.0709839612649415E-4</v>
      </c>
    </row>
    <row r="66" spans="1:5" x14ac:dyDescent="0.25">
      <c r="A66" s="2">
        <f t="shared" si="0"/>
        <v>375.92477064220139</v>
      </c>
      <c r="B66" s="1">
        <v>5.7186819999999999E-2</v>
      </c>
      <c r="C66" s="3">
        <f t="shared" si="1"/>
        <v>4.5784453018611021E-5</v>
      </c>
      <c r="D66" s="1">
        <v>5.6631609999999999E-2</v>
      </c>
      <c r="E66" s="3">
        <f t="shared" si="2"/>
        <v>-2.5435807232561807E-5</v>
      </c>
    </row>
    <row r="67" spans="1:5" x14ac:dyDescent="0.25">
      <c r="A67" s="2">
        <f t="shared" si="0"/>
        <v>381.98807339449496</v>
      </c>
      <c r="B67" s="1">
        <v>5.7556959999999997E-2</v>
      </c>
      <c r="C67" s="3">
        <f t="shared" si="1"/>
        <v>1.0174322893024607E-5</v>
      </c>
      <c r="D67" s="1">
        <v>5.6631609999999999E-2</v>
      </c>
      <c r="E67" s="3">
        <f t="shared" si="2"/>
        <v>2.7317619912241012E-5</v>
      </c>
    </row>
    <row r="68" spans="1:5" x14ac:dyDescent="0.25">
      <c r="A68" s="2">
        <f t="shared" si="0"/>
        <v>388.05137614678853</v>
      </c>
      <c r="B68" s="1">
        <v>5.7310199999999999E-2</v>
      </c>
      <c r="C68" s="3">
        <f t="shared" si="1"/>
        <v>-2.0348645786049214E-5</v>
      </c>
      <c r="D68" s="1">
        <v>5.696288E-2</v>
      </c>
      <c r="E68" s="3">
        <f t="shared" si="2"/>
        <v>-1.3466258132850711E-6</v>
      </c>
    </row>
    <row r="69" spans="1:5" x14ac:dyDescent="0.25">
      <c r="A69" s="2">
        <f t="shared" si="0"/>
        <v>394.11467889908209</v>
      </c>
      <c r="B69" s="1">
        <v>5.7310199999999999E-2</v>
      </c>
      <c r="C69" s="3">
        <f t="shared" si="1"/>
        <v>-4.0697291572098429E-5</v>
      </c>
      <c r="D69" s="1">
        <v>5.6615279999999997E-2</v>
      </c>
      <c r="E69" s="3">
        <f t="shared" si="2"/>
        <v>-2.9060069602057451E-5</v>
      </c>
    </row>
    <row r="70" spans="1:5" x14ac:dyDescent="0.25">
      <c r="A70" s="2">
        <f t="shared" ref="A70:A133" si="3">A69+1321.8/218</f>
        <v>400.17798165137566</v>
      </c>
      <c r="B70" s="1">
        <v>5.6816680000000001E-2</v>
      </c>
      <c r="C70" s="3">
        <f t="shared" ref="C70:C133" si="4">(B71-B69)/(2*$A$5)</f>
        <v>-3.5610130125585843E-5</v>
      </c>
      <c r="D70" s="1">
        <v>5.6610480000000005E-2</v>
      </c>
      <c r="E70" s="3">
        <f t="shared" ref="E70:E133" si="5">(D71-D69)/(2*$A$5)</f>
        <v>-2.0310712664546454E-6</v>
      </c>
    </row>
    <row r="71" spans="1:5" x14ac:dyDescent="0.25">
      <c r="A71" s="2">
        <f t="shared" si="3"/>
        <v>406.24128440366923</v>
      </c>
      <c r="B71" s="1">
        <v>5.6878370000000004E-2</v>
      </c>
      <c r="C71" s="3">
        <f t="shared" si="4"/>
        <v>0</v>
      </c>
      <c r="D71" s="1">
        <v>5.6590649999999999E-2</v>
      </c>
      <c r="E71" s="3">
        <f t="shared" si="5"/>
        <v>1.6429164775305964E-5</v>
      </c>
    </row>
    <row r="72" spans="1:5" x14ac:dyDescent="0.25">
      <c r="A72" s="2">
        <f t="shared" si="3"/>
        <v>412.30458715596279</v>
      </c>
      <c r="B72" s="1">
        <v>5.6816680000000001E-2</v>
      </c>
      <c r="C72" s="3">
        <f t="shared" si="4"/>
        <v>-1.017432289302518E-5</v>
      </c>
      <c r="D72" s="1">
        <v>5.6809709999999999E-2</v>
      </c>
      <c r="E72" s="3">
        <f t="shared" si="5"/>
        <v>5.7815024965959777E-6</v>
      </c>
    </row>
    <row r="73" spans="1:5" x14ac:dyDescent="0.25">
      <c r="A73" s="2">
        <f t="shared" si="3"/>
        <v>418.36788990825636</v>
      </c>
      <c r="B73" s="1">
        <v>5.6754989999999998E-2</v>
      </c>
      <c r="C73" s="3">
        <f t="shared" si="4"/>
        <v>5.0871614465125899E-6</v>
      </c>
      <c r="D73" s="1">
        <v>5.6660760000000004E-2</v>
      </c>
      <c r="E73" s="3">
        <f t="shared" si="5"/>
        <v>-1.0121546376153416E-5</v>
      </c>
    </row>
    <row r="74" spans="1:5" x14ac:dyDescent="0.25">
      <c r="A74" s="2">
        <f t="shared" si="3"/>
        <v>424.43119266054993</v>
      </c>
      <c r="B74" s="1">
        <v>5.6878370000000004E-2</v>
      </c>
      <c r="C74" s="3">
        <f t="shared" si="4"/>
        <v>1.5261484339537198E-5</v>
      </c>
      <c r="D74" s="1">
        <v>5.6686970000000003E-2</v>
      </c>
      <c r="E74" s="3">
        <f t="shared" si="5"/>
        <v>7.7358828869717152E-6</v>
      </c>
    </row>
    <row r="75" spans="1:5" x14ac:dyDescent="0.25">
      <c r="A75" s="2">
        <f t="shared" si="3"/>
        <v>430.49449541284349</v>
      </c>
      <c r="B75" s="1">
        <v>5.6940060000000001E-2</v>
      </c>
      <c r="C75" s="3">
        <f t="shared" si="4"/>
        <v>5.0871614465120182E-6</v>
      </c>
      <c r="D75" s="1">
        <v>5.6754569999999997E-2</v>
      </c>
      <c r="E75" s="3">
        <f t="shared" si="5"/>
        <v>4.3697306702977333E-6</v>
      </c>
    </row>
    <row r="76" spans="1:5" x14ac:dyDescent="0.25">
      <c r="A76" s="2">
        <f t="shared" si="3"/>
        <v>436.55779816513706</v>
      </c>
      <c r="B76" s="1">
        <v>5.6940060000000001E-2</v>
      </c>
      <c r="C76" s="3">
        <f t="shared" si="4"/>
        <v>4.2237706158267092E-6</v>
      </c>
      <c r="D76" s="1">
        <v>5.6739959999999999E-2</v>
      </c>
      <c r="E76" s="3">
        <f t="shared" si="5"/>
        <v>-1.8224390981957546E-7</v>
      </c>
    </row>
    <row r="77" spans="1:5" x14ac:dyDescent="0.25">
      <c r="A77" s="2">
        <f t="shared" si="3"/>
        <v>442.62110091743062</v>
      </c>
      <c r="B77" s="1">
        <v>5.6991279999999998E-2</v>
      </c>
      <c r="C77" s="3">
        <f t="shared" si="4"/>
        <v>2.4303586019064774E-5</v>
      </c>
      <c r="D77" s="1">
        <v>5.6752360000000002E-2</v>
      </c>
      <c r="E77" s="3">
        <f t="shared" si="5"/>
        <v>1.1682576789226525E-5</v>
      </c>
    </row>
    <row r="78" spans="1:5" x14ac:dyDescent="0.25">
      <c r="A78" s="2">
        <f t="shared" si="3"/>
        <v>448.68440366972419</v>
      </c>
      <c r="B78" s="1">
        <v>5.7234779999999999E-2</v>
      </c>
      <c r="C78" s="3">
        <f t="shared" si="4"/>
        <v>5.8309804811621843E-6</v>
      </c>
      <c r="D78" s="1">
        <v>5.6881629999999996E-2</v>
      </c>
      <c r="E78" s="3">
        <f t="shared" si="5"/>
        <v>1.2240028748675884E-5</v>
      </c>
    </row>
    <row r="79" spans="1:5" x14ac:dyDescent="0.25">
      <c r="A79" s="2">
        <f t="shared" si="3"/>
        <v>454.74770642201776</v>
      </c>
      <c r="B79" s="1">
        <v>5.706199E-2</v>
      </c>
      <c r="C79" s="3">
        <f t="shared" si="4"/>
        <v>-2.0575419881979234E-5</v>
      </c>
      <c r="D79" s="1">
        <v>5.690079E-2</v>
      </c>
      <c r="E79" s="3">
        <f t="shared" si="5"/>
        <v>-1.0503351490391454E-5</v>
      </c>
    </row>
    <row r="80" spans="1:5" x14ac:dyDescent="0.25">
      <c r="A80" s="2">
        <f t="shared" si="3"/>
        <v>460.81100917431132</v>
      </c>
      <c r="B80" s="1">
        <v>5.6985269999999998E-2</v>
      </c>
      <c r="C80" s="3">
        <f t="shared" si="4"/>
        <v>-6.1666061431384301E-6</v>
      </c>
      <c r="D80" s="1">
        <v>5.6754260000000001E-2</v>
      </c>
      <c r="E80" s="3">
        <f t="shared" si="5"/>
        <v>-1.4724648206989996E-5</v>
      </c>
    </row>
    <row r="81" spans="1:5" x14ac:dyDescent="0.25">
      <c r="A81" s="2">
        <f t="shared" si="3"/>
        <v>466.87431192660489</v>
      </c>
      <c r="B81" s="1">
        <v>5.6987209999999996E-2</v>
      </c>
      <c r="C81" s="3">
        <f t="shared" si="4"/>
        <v>-1.5461870177029619E-6</v>
      </c>
      <c r="D81" s="1">
        <v>5.6722230000000005E-2</v>
      </c>
      <c r="E81" s="3">
        <f t="shared" si="5"/>
        <v>-5.238893932516195E-6</v>
      </c>
    </row>
    <row r="82" spans="1:5" x14ac:dyDescent="0.25">
      <c r="A82" s="2">
        <f t="shared" si="3"/>
        <v>472.93761467889846</v>
      </c>
      <c r="B82" s="1">
        <v>5.696652E-2</v>
      </c>
      <c r="C82" s="3">
        <f t="shared" si="4"/>
        <v>8.8400665758820889E-6</v>
      </c>
      <c r="D82" s="1">
        <v>5.6690730000000002E-2</v>
      </c>
      <c r="E82" s="3">
        <f t="shared" si="5"/>
        <v>9.5492510213339083E-6</v>
      </c>
    </row>
    <row r="83" spans="1:5" x14ac:dyDescent="0.25">
      <c r="A83" s="2">
        <f t="shared" si="3"/>
        <v>479.00091743119202</v>
      </c>
      <c r="B83" s="1">
        <v>5.7094410000000005E-2</v>
      </c>
      <c r="C83" s="3">
        <f t="shared" si="4"/>
        <v>5.6462626721138689E-6</v>
      </c>
      <c r="D83" s="1">
        <v>5.6838029999999998E-2</v>
      </c>
      <c r="E83" s="3">
        <f t="shared" si="5"/>
        <v>1.6359070963837027E-5</v>
      </c>
    </row>
    <row r="84" spans="1:5" x14ac:dyDescent="0.25">
      <c r="A84" s="2">
        <f t="shared" si="3"/>
        <v>485.06422018348559</v>
      </c>
      <c r="B84" s="1">
        <v>5.7034990000000001E-2</v>
      </c>
      <c r="C84" s="3">
        <f t="shared" si="4"/>
        <v>-1.6426690876083517E-6</v>
      </c>
      <c r="D84" s="1">
        <v>5.688911E-2</v>
      </c>
      <c r="E84" s="3">
        <f t="shared" si="5"/>
        <v>-6.862596459373739E-6</v>
      </c>
    </row>
    <row r="85" spans="1:5" x14ac:dyDescent="0.25">
      <c r="A85" s="2">
        <f t="shared" si="3"/>
        <v>491.12752293577915</v>
      </c>
      <c r="B85" s="1">
        <v>5.7074489999999999E-2</v>
      </c>
      <c r="C85" s="3">
        <f t="shared" si="4"/>
        <v>-1.0371410198214332E-5</v>
      </c>
      <c r="D85" s="1">
        <v>5.6754809999999996E-2</v>
      </c>
      <c r="E85" s="3">
        <f t="shared" si="5"/>
        <v>-1.3471205931305901E-5</v>
      </c>
    </row>
    <row r="86" spans="1:5" x14ac:dyDescent="0.25">
      <c r="A86" s="2">
        <f t="shared" si="3"/>
        <v>497.19082568807272</v>
      </c>
      <c r="B86" s="1">
        <v>5.6909220000000003E-2</v>
      </c>
      <c r="C86" s="3">
        <f t="shared" si="4"/>
        <v>7.3639733696452026E-7</v>
      </c>
      <c r="D86" s="1">
        <v>5.6725749999999998E-2</v>
      </c>
      <c r="E86" s="3">
        <f t="shared" si="5"/>
        <v>1.0485209562718036E-5</v>
      </c>
    </row>
    <row r="87" spans="1:5" x14ac:dyDescent="0.25">
      <c r="A87" s="2">
        <f t="shared" si="3"/>
        <v>503.25412844036629</v>
      </c>
      <c r="B87" s="1">
        <v>5.7083419999999996E-2</v>
      </c>
      <c r="C87" s="3">
        <f t="shared" si="4"/>
        <v>1.0835678620059279E-6</v>
      </c>
      <c r="D87" s="1">
        <v>5.6881960000000002E-2</v>
      </c>
      <c r="E87" s="3">
        <f t="shared" si="5"/>
        <v>1.6192495082463273E-5</v>
      </c>
    </row>
    <row r="88" spans="1:5" x14ac:dyDescent="0.25">
      <c r="A88" s="2">
        <f t="shared" si="3"/>
        <v>509.31743119265985</v>
      </c>
      <c r="B88" s="1">
        <v>5.6922359999999998E-2</v>
      </c>
      <c r="C88" s="3">
        <f t="shared" si="4"/>
        <v>-6.9640263277343183E-6</v>
      </c>
      <c r="D88" s="1">
        <v>5.6922109999999998E-2</v>
      </c>
      <c r="E88" s="3">
        <f t="shared" si="5"/>
        <v>-1.5085012861250204E-5</v>
      </c>
    </row>
    <row r="89" spans="1:5" x14ac:dyDescent="0.25">
      <c r="A89" s="2">
        <f t="shared" si="3"/>
        <v>515.38073394495348</v>
      </c>
      <c r="B89" s="1">
        <v>5.6998970000000003E-2</v>
      </c>
      <c r="C89" s="3">
        <f t="shared" si="4"/>
        <v>8.1630428203964456E-6</v>
      </c>
      <c r="D89" s="1">
        <v>5.6699029999999997E-2</v>
      </c>
      <c r="E89" s="3">
        <f t="shared" si="5"/>
        <v>-3.3983129066424454E-6</v>
      </c>
    </row>
    <row r="90" spans="1:5" x14ac:dyDescent="0.25">
      <c r="A90" s="2">
        <f t="shared" si="3"/>
        <v>521.44403669724704</v>
      </c>
      <c r="B90" s="1">
        <v>5.7021349999999998E-2</v>
      </c>
      <c r="C90" s="3">
        <f t="shared" si="4"/>
        <v>1.845528824330084E-6</v>
      </c>
      <c r="D90" s="1">
        <v>5.6880899999999998E-2</v>
      </c>
      <c r="E90" s="3">
        <f t="shared" si="5"/>
        <v>1.6180125586321867E-5</v>
      </c>
    </row>
    <row r="91" spans="1:5" x14ac:dyDescent="0.25">
      <c r="A91" s="2">
        <f t="shared" si="3"/>
        <v>527.50733944954061</v>
      </c>
      <c r="B91" s="1">
        <v>5.7021349999999998E-2</v>
      </c>
      <c r="C91" s="3">
        <f t="shared" si="4"/>
        <v>3.1171130276910294E-7</v>
      </c>
      <c r="D91" s="1">
        <v>5.689524E-2</v>
      </c>
      <c r="E91" s="3">
        <f t="shared" si="5"/>
        <v>6.417294598275592E-6</v>
      </c>
    </row>
    <row r="92" spans="1:5" x14ac:dyDescent="0.25">
      <c r="A92" s="2">
        <f t="shared" si="3"/>
        <v>533.57064220183418</v>
      </c>
      <c r="B92" s="1">
        <v>5.702513E-2</v>
      </c>
      <c r="C92" s="3">
        <f t="shared" si="4"/>
        <v>-1.0452224239673326E-5</v>
      </c>
      <c r="D92" s="1">
        <v>5.6958720000000004E-2</v>
      </c>
      <c r="E92" s="3">
        <f t="shared" si="5"/>
        <v>-9.8758057194731599E-6</v>
      </c>
    </row>
    <row r="93" spans="1:5" x14ac:dyDescent="0.25">
      <c r="A93" s="2">
        <f t="shared" si="3"/>
        <v>539.63394495412774</v>
      </c>
      <c r="B93" s="1">
        <v>5.6894599999999997E-2</v>
      </c>
      <c r="C93" s="3">
        <f t="shared" si="4"/>
        <v>-1.4084732939926861E-6</v>
      </c>
      <c r="D93" s="1">
        <v>5.6775480000000003E-2</v>
      </c>
      <c r="E93" s="3">
        <f t="shared" si="5"/>
        <v>-5.5481313360571311E-6</v>
      </c>
    </row>
    <row r="94" spans="1:5" x14ac:dyDescent="0.25">
      <c r="A94" s="2">
        <f t="shared" si="3"/>
        <v>545.69724770642131</v>
      </c>
      <c r="B94" s="1">
        <v>5.7008050000000005E-2</v>
      </c>
      <c r="C94" s="3">
        <f t="shared" si="4"/>
        <v>8.95386594038465E-6</v>
      </c>
      <c r="D94" s="1">
        <v>5.6891440000000001E-2</v>
      </c>
      <c r="E94" s="3">
        <f t="shared" si="5"/>
        <v>9.9203359055830321E-6</v>
      </c>
    </row>
    <row r="95" spans="1:5" x14ac:dyDescent="0.25">
      <c r="A95" s="2">
        <f t="shared" si="3"/>
        <v>551.76055045871487</v>
      </c>
      <c r="B95" s="1">
        <v>5.7003180000000001E-2</v>
      </c>
      <c r="C95" s="3">
        <f t="shared" si="4"/>
        <v>3.9664850960807199E-6</v>
      </c>
      <c r="D95" s="1">
        <v>5.689578E-2</v>
      </c>
      <c r="E95" s="3">
        <f t="shared" si="5"/>
        <v>-2.120131638674389E-6</v>
      </c>
    </row>
    <row r="96" spans="1:5" x14ac:dyDescent="0.25">
      <c r="A96" s="2">
        <f t="shared" si="3"/>
        <v>557.82385321100844</v>
      </c>
      <c r="B96" s="1">
        <v>5.705615E-2</v>
      </c>
      <c r="C96" s="3">
        <f t="shared" si="4"/>
        <v>-1.0818361325465544E-5</v>
      </c>
      <c r="D96" s="1">
        <v>5.6865730000000003E-2</v>
      </c>
      <c r="E96" s="3">
        <f t="shared" si="5"/>
        <v>1.3476153729762236E-5</v>
      </c>
    </row>
    <row r="97" spans="1:5" x14ac:dyDescent="0.25">
      <c r="A97" s="2">
        <f t="shared" si="3"/>
        <v>563.88715596330201</v>
      </c>
      <c r="B97" s="1">
        <v>5.6871989999999997E-2</v>
      </c>
      <c r="C97" s="3">
        <f t="shared" si="4"/>
        <v>-9.3834997730369738E-6</v>
      </c>
      <c r="D97" s="1">
        <v>5.7059199999999997E-2</v>
      </c>
      <c r="E97" s="3">
        <f t="shared" si="5"/>
        <v>-1.979119382660272E-6</v>
      </c>
    </row>
    <row r="98" spans="1:5" x14ac:dyDescent="0.25">
      <c r="A98" s="2">
        <f t="shared" si="3"/>
        <v>569.95045871559557</v>
      </c>
      <c r="B98" s="1">
        <v>5.6942359999999997E-2</v>
      </c>
      <c r="C98" s="3">
        <f t="shared" si="4"/>
        <v>6.2053638977151488E-6</v>
      </c>
      <c r="D98" s="1">
        <v>5.684173E-2</v>
      </c>
      <c r="E98" s="3">
        <f t="shared" si="5"/>
        <v>-1.6725208049629245E-5</v>
      </c>
    </row>
    <row r="99" spans="1:5" x14ac:dyDescent="0.25">
      <c r="A99" s="2">
        <f t="shared" si="3"/>
        <v>576.01376146788914</v>
      </c>
      <c r="B99" s="1">
        <v>5.6947239999999996E-2</v>
      </c>
      <c r="C99" s="3">
        <f t="shared" si="4"/>
        <v>1.5272204569527258E-6</v>
      </c>
      <c r="D99" s="1">
        <v>5.6856379999999998E-2</v>
      </c>
      <c r="E99" s="3">
        <f t="shared" si="5"/>
        <v>8.526706006958205E-7</v>
      </c>
    </row>
    <row r="100" spans="1:5" x14ac:dyDescent="0.25">
      <c r="A100" s="2">
        <f t="shared" si="3"/>
        <v>582.07706422018271</v>
      </c>
      <c r="B100" s="1">
        <v>5.6960879999999998E-2</v>
      </c>
      <c r="C100" s="3">
        <f t="shared" si="4"/>
        <v>1.0810939627783329E-6</v>
      </c>
      <c r="D100" s="1">
        <v>5.6852069999999998E-2</v>
      </c>
      <c r="E100" s="3">
        <f t="shared" si="5"/>
        <v>-6.8527008624582086E-7</v>
      </c>
    </row>
    <row r="101" spans="1:5" x14ac:dyDescent="0.25">
      <c r="A101" s="2">
        <f t="shared" si="3"/>
        <v>588.14036697247627</v>
      </c>
      <c r="B101" s="1">
        <v>5.696035E-2</v>
      </c>
      <c r="C101" s="3">
        <f t="shared" si="4"/>
        <v>7.3392343773635292E-7</v>
      </c>
      <c r="D101" s="1">
        <v>5.6848070000000001E-2</v>
      </c>
      <c r="E101" s="3">
        <f t="shared" si="5"/>
        <v>8.0484188228210707E-7</v>
      </c>
    </row>
    <row r="102" spans="1:5" x14ac:dyDescent="0.25">
      <c r="A102" s="2">
        <f t="shared" si="3"/>
        <v>594.20366972476984</v>
      </c>
      <c r="B102" s="1">
        <v>5.6969779999999998E-2</v>
      </c>
      <c r="C102" s="3">
        <f t="shared" si="4"/>
        <v>9.5822363443820526E-7</v>
      </c>
      <c r="D102" s="1">
        <v>5.6861830000000002E-2</v>
      </c>
      <c r="E102" s="3">
        <f t="shared" si="5"/>
        <v>1.0489332728098696E-6</v>
      </c>
    </row>
    <row r="103" spans="1:5" x14ac:dyDescent="0.25">
      <c r="A103" s="2">
        <f t="shared" si="3"/>
        <v>600.2669724770634</v>
      </c>
      <c r="B103" s="1">
        <v>5.6971970000000004E-2</v>
      </c>
      <c r="C103" s="3">
        <f t="shared" si="4"/>
        <v>3.8246482069905275E-5</v>
      </c>
      <c r="D103" s="1">
        <v>5.6860790000000001E-2</v>
      </c>
      <c r="E103" s="3">
        <f t="shared" si="5"/>
        <v>1.2451959449233467E-6</v>
      </c>
    </row>
    <row r="104" spans="1:5" x14ac:dyDescent="0.25">
      <c r="A104" s="2">
        <f t="shared" si="3"/>
        <v>606.33027522935697</v>
      </c>
      <c r="B104" s="1">
        <v>5.7433580000000005E-2</v>
      </c>
      <c r="C104" s="3">
        <f t="shared" si="4"/>
        <v>2.7891564533211869E-5</v>
      </c>
      <c r="D104" s="1">
        <v>5.6876929999999999E-2</v>
      </c>
      <c r="E104" s="3">
        <f t="shared" si="5"/>
        <v>1.121830836737757E-5</v>
      </c>
    </row>
    <row r="105" spans="1:5" x14ac:dyDescent="0.25">
      <c r="A105" s="2">
        <f t="shared" si="3"/>
        <v>612.39357798165054</v>
      </c>
      <c r="B105" s="1">
        <v>5.7310199999999999E-2</v>
      </c>
      <c r="C105" s="3">
        <f t="shared" si="4"/>
        <v>2.0349470419124889E-5</v>
      </c>
      <c r="D105" s="1">
        <v>5.6996829999999998E-2</v>
      </c>
      <c r="E105" s="3">
        <f t="shared" si="5"/>
        <v>1.0065471326978381E-5</v>
      </c>
    </row>
    <row r="106" spans="1:5" x14ac:dyDescent="0.25">
      <c r="A106" s="2">
        <f t="shared" si="3"/>
        <v>618.4568807339441</v>
      </c>
      <c r="B106" s="1">
        <v>5.7680349999999998E-2</v>
      </c>
      <c r="C106" s="3">
        <f t="shared" si="4"/>
        <v>1.017432289302518E-5</v>
      </c>
      <c r="D106" s="1">
        <v>5.6998989999999999E-2</v>
      </c>
      <c r="E106" s="3">
        <f t="shared" si="5"/>
        <v>-1.2319193523982385E-5</v>
      </c>
    </row>
    <row r="107" spans="1:5" x14ac:dyDescent="0.25">
      <c r="A107" s="2">
        <f t="shared" si="3"/>
        <v>624.52018348623767</v>
      </c>
      <c r="B107" s="1">
        <v>5.7433580000000005E-2</v>
      </c>
      <c r="C107" s="3">
        <f t="shared" si="4"/>
        <v>-2.0349470419124889E-5</v>
      </c>
      <c r="D107" s="1">
        <v>5.6847439999999999E-2</v>
      </c>
      <c r="E107" s="3">
        <f t="shared" si="5"/>
        <v>-5.1127250718699373E-7</v>
      </c>
    </row>
    <row r="108" spans="1:5" x14ac:dyDescent="0.25">
      <c r="A108" s="2">
        <f t="shared" si="3"/>
        <v>630.58348623853124</v>
      </c>
      <c r="B108" s="1">
        <v>5.7433580000000005E-2</v>
      </c>
      <c r="C108" s="3">
        <f t="shared" si="4"/>
        <v>-1.017432289302518E-5</v>
      </c>
      <c r="D108" s="1">
        <v>5.6992790000000002E-2</v>
      </c>
      <c r="E108" s="3">
        <f t="shared" si="5"/>
        <v>2.3502042669088223E-6</v>
      </c>
    </row>
    <row r="109" spans="1:5" x14ac:dyDescent="0.25">
      <c r="A109" s="2">
        <f t="shared" si="3"/>
        <v>636.6467889908248</v>
      </c>
      <c r="B109" s="1">
        <v>5.7310199999999999E-2</v>
      </c>
      <c r="C109" s="3">
        <f t="shared" si="4"/>
        <v>2.0349470419124889E-5</v>
      </c>
      <c r="D109" s="1">
        <v>5.687594E-2</v>
      </c>
      <c r="E109" s="3">
        <f t="shared" si="5"/>
        <v>-8.8112044182174683E-6</v>
      </c>
    </row>
    <row r="110" spans="1:5" x14ac:dyDescent="0.25">
      <c r="A110" s="2">
        <f t="shared" si="3"/>
        <v>642.71009174311837</v>
      </c>
      <c r="B110" s="1">
        <v>5.7680349999999998E-2</v>
      </c>
      <c r="C110" s="3">
        <f t="shared" si="4"/>
        <v>3.561095475866266E-5</v>
      </c>
      <c r="D110" s="1">
        <v>5.6885940000000003E-2</v>
      </c>
      <c r="E110" s="3">
        <f t="shared" si="5"/>
        <v>6.5970646088275182E-8</v>
      </c>
    </row>
    <row r="111" spans="1:5" x14ac:dyDescent="0.25">
      <c r="A111" s="2">
        <f t="shared" si="3"/>
        <v>648.77339449541194</v>
      </c>
      <c r="B111" s="1">
        <v>5.7742040000000001E-2</v>
      </c>
      <c r="C111" s="3">
        <f t="shared" si="4"/>
        <v>5.0871614465125899E-6</v>
      </c>
      <c r="D111" s="1">
        <v>5.6876739999999995E-2</v>
      </c>
      <c r="E111" s="3">
        <f t="shared" si="5"/>
        <v>-1.6731805114237499E-6</v>
      </c>
    </row>
    <row r="112" spans="1:5" x14ac:dyDescent="0.25">
      <c r="A112" s="2">
        <f t="shared" si="3"/>
        <v>654.8366972477055</v>
      </c>
      <c r="B112" s="1">
        <v>5.7742040000000001E-2</v>
      </c>
      <c r="C112" s="3">
        <f t="shared" si="4"/>
        <v>-2.0349470419126034E-5</v>
      </c>
      <c r="D112" s="1">
        <v>5.6865650000000004E-2</v>
      </c>
      <c r="E112" s="3">
        <f t="shared" si="5"/>
        <v>-7.3944847934628894E-6</v>
      </c>
    </row>
    <row r="113" spans="1:5" x14ac:dyDescent="0.25">
      <c r="A113" s="2">
        <f t="shared" si="3"/>
        <v>660.89999999999907</v>
      </c>
      <c r="B113" s="1">
        <v>5.7495269999999994E-2</v>
      </c>
      <c r="C113" s="3">
        <f t="shared" si="4"/>
        <v>-6.104676199122447E-5</v>
      </c>
      <c r="D113" s="1">
        <v>5.6787070000000002E-2</v>
      </c>
      <c r="E113" s="3">
        <f t="shared" si="5"/>
        <v>6.1987668331063214E-6</v>
      </c>
    </row>
    <row r="114" spans="1:5" x14ac:dyDescent="0.25">
      <c r="A114" s="2">
        <f t="shared" si="3"/>
        <v>666.96330275229263</v>
      </c>
      <c r="B114" s="1">
        <v>5.7001749999999997E-2</v>
      </c>
      <c r="C114" s="3">
        <f t="shared" si="4"/>
        <v>-9.1568906037221474E-5</v>
      </c>
      <c r="D114" s="1">
        <v>5.6940820000000003E-2</v>
      </c>
      <c r="E114" s="3">
        <f t="shared" si="5"/>
        <v>3.8361930700555182E-6</v>
      </c>
    </row>
    <row r="115" spans="1:5" x14ac:dyDescent="0.25">
      <c r="A115" s="2">
        <f t="shared" si="3"/>
        <v>673.0266055045862</v>
      </c>
      <c r="B115" s="1">
        <v>5.638485E-2</v>
      </c>
      <c r="C115" s="3">
        <f t="shared" si="4"/>
        <v>-7.1220260251172825E-5</v>
      </c>
      <c r="D115" s="1">
        <v>5.6833589999999996E-2</v>
      </c>
      <c r="E115" s="3">
        <f t="shared" si="5"/>
        <v>-1.109626267211369E-5</v>
      </c>
    </row>
    <row r="116" spans="1:5" x14ac:dyDescent="0.25">
      <c r="A116" s="2">
        <f t="shared" si="3"/>
        <v>679.08990825687977</v>
      </c>
      <c r="B116" s="1">
        <v>5.6138089999999995E-2</v>
      </c>
      <c r="C116" s="3">
        <f t="shared" si="4"/>
        <v>-2.0348645786049787E-5</v>
      </c>
      <c r="D116" s="1">
        <v>5.6806260000000004E-2</v>
      </c>
      <c r="E116" s="3">
        <f t="shared" si="5"/>
        <v>5.7551142381600955E-6</v>
      </c>
    </row>
    <row r="117" spans="1:5" x14ac:dyDescent="0.25">
      <c r="A117" s="2">
        <f t="shared" si="3"/>
        <v>685.15321100917333</v>
      </c>
      <c r="B117" s="1">
        <v>5.6138089999999995E-2</v>
      </c>
      <c r="C117" s="3">
        <f t="shared" si="4"/>
        <v>-1.1033590558329256E-5</v>
      </c>
      <c r="D117" s="1">
        <v>5.6903379999999996E-2</v>
      </c>
      <c r="E117" s="3">
        <f t="shared" si="5"/>
        <v>9.7479875926761258E-6</v>
      </c>
    </row>
    <row r="118" spans="1:5" x14ac:dyDescent="0.25">
      <c r="A118" s="2">
        <f t="shared" si="3"/>
        <v>691.2165137614669</v>
      </c>
      <c r="B118" s="1">
        <v>5.6004289999999998E-2</v>
      </c>
      <c r="C118" s="3">
        <f t="shared" si="4"/>
        <v>-1.5585565138443704E-6</v>
      </c>
      <c r="D118" s="1">
        <v>5.6924469999999998E-2</v>
      </c>
      <c r="E118" s="3">
        <f t="shared" si="5"/>
        <v>-2.8969359963681208E-6</v>
      </c>
    </row>
    <row r="119" spans="1:5" x14ac:dyDescent="0.25">
      <c r="A119" s="2">
        <f t="shared" si="3"/>
        <v>697.27981651376047</v>
      </c>
      <c r="B119" s="1">
        <v>5.6119189999999999E-2</v>
      </c>
      <c r="C119" s="3">
        <f t="shared" si="4"/>
        <v>5.5811166591012681E-6</v>
      </c>
      <c r="D119" s="1">
        <v>5.6868250000000002E-2</v>
      </c>
      <c r="E119" s="3">
        <f t="shared" si="5"/>
        <v>-6.4049251021330393E-6</v>
      </c>
    </row>
    <row r="120" spans="1:5" x14ac:dyDescent="0.25">
      <c r="A120" s="2">
        <f t="shared" si="3"/>
        <v>703.34311926605403</v>
      </c>
      <c r="B120" s="1">
        <v>5.6071969999999999E-2</v>
      </c>
      <c r="C120" s="3">
        <f t="shared" si="4"/>
        <v>-1.3297208352246502E-5</v>
      </c>
      <c r="D120" s="1">
        <v>5.6846800000000003E-2</v>
      </c>
      <c r="E120" s="3">
        <f t="shared" si="5"/>
        <v>-7.8282417914964455E-6</v>
      </c>
    </row>
    <row r="121" spans="1:5" x14ac:dyDescent="0.25">
      <c r="A121" s="2">
        <f t="shared" si="3"/>
        <v>709.4064220183476</v>
      </c>
      <c r="B121" s="1">
        <v>5.5957940000000005E-2</v>
      </c>
      <c r="C121" s="3">
        <f t="shared" si="4"/>
        <v>5.1424118626119493E-6</v>
      </c>
      <c r="D121" s="1">
        <v>5.6773320000000002E-2</v>
      </c>
      <c r="E121" s="3">
        <f t="shared" si="5"/>
        <v>1.8595475866239856E-6</v>
      </c>
    </row>
    <row r="122" spans="1:5" x14ac:dyDescent="0.25">
      <c r="A122" s="2">
        <f t="shared" si="3"/>
        <v>715.46972477064116</v>
      </c>
      <c r="B122" s="1">
        <v>5.6134330000000003E-2</v>
      </c>
      <c r="C122" s="3">
        <f t="shared" si="4"/>
        <v>1.2419798759267292E-5</v>
      </c>
      <c r="D122" s="1">
        <v>5.6869349999999999E-2</v>
      </c>
      <c r="E122" s="3">
        <f t="shared" si="5"/>
        <v>2.121780904826882E-6</v>
      </c>
    </row>
    <row r="123" spans="1:5" x14ac:dyDescent="0.25">
      <c r="A123" s="2">
        <f t="shared" si="3"/>
        <v>721.53302752293473</v>
      </c>
      <c r="B123" s="1">
        <v>5.610855E-2</v>
      </c>
      <c r="C123" s="3">
        <f t="shared" si="4"/>
        <v>-1.1289226811926186E-6</v>
      </c>
      <c r="D123" s="1">
        <v>5.6799050000000004E-2</v>
      </c>
      <c r="E123" s="3">
        <f t="shared" si="5"/>
        <v>-1.6835708881827391E-5</v>
      </c>
    </row>
    <row r="124" spans="1:5" x14ac:dyDescent="0.25">
      <c r="A124" s="2">
        <f t="shared" si="3"/>
        <v>727.5963302752283</v>
      </c>
      <c r="B124" s="1">
        <v>5.6120639999999999E-2</v>
      </c>
      <c r="C124" s="3">
        <f t="shared" si="4"/>
        <v>-1.0620449387199001E-5</v>
      </c>
      <c r="D124" s="1">
        <v>5.6665190000000004E-2</v>
      </c>
      <c r="E124" s="3">
        <f t="shared" si="5"/>
        <v>-9.5946058405211713E-6</v>
      </c>
    </row>
    <row r="125" spans="1:5" x14ac:dyDescent="0.25">
      <c r="A125" s="2">
        <f t="shared" si="3"/>
        <v>733.65963302752186</v>
      </c>
      <c r="B125" s="1">
        <v>5.5979760000000003E-2</v>
      </c>
      <c r="C125" s="3">
        <f t="shared" si="4"/>
        <v>-1.4700733847782853E-5</v>
      </c>
      <c r="D125" s="1">
        <v>5.6682699999999996E-2</v>
      </c>
      <c r="E125" s="3">
        <f t="shared" si="5"/>
        <v>-1.0327704645181278E-5</v>
      </c>
    </row>
    <row r="126" spans="1:5" x14ac:dyDescent="0.25">
      <c r="A126" s="2">
        <f t="shared" si="3"/>
        <v>739.72293577981543</v>
      </c>
      <c r="B126" s="1">
        <v>5.5942370000000005E-2</v>
      </c>
      <c r="C126" s="3">
        <f t="shared" si="4"/>
        <v>-1.0225450143745596E-6</v>
      </c>
      <c r="D126" s="1">
        <v>5.6539949999999999E-2</v>
      </c>
      <c r="E126" s="3">
        <f t="shared" si="5"/>
        <v>-9.7628309880462735E-6</v>
      </c>
    </row>
    <row r="127" spans="1:5" x14ac:dyDescent="0.25">
      <c r="A127" s="2">
        <f t="shared" si="3"/>
        <v>745.786238532109</v>
      </c>
      <c r="B127" s="1">
        <v>5.5967360000000001E-2</v>
      </c>
      <c r="C127" s="3">
        <f t="shared" si="4"/>
        <v>5.442578302311313E-7</v>
      </c>
      <c r="D127" s="1">
        <v>5.656431E-2</v>
      </c>
      <c r="E127" s="3">
        <f t="shared" si="5"/>
        <v>-6.9541307308210777E-6</v>
      </c>
    </row>
    <row r="128" spans="1:5" x14ac:dyDescent="0.25">
      <c r="A128" s="2">
        <f t="shared" si="3"/>
        <v>751.84954128440256</v>
      </c>
      <c r="B128" s="1">
        <v>5.5948970000000001E-2</v>
      </c>
      <c r="C128" s="3">
        <f t="shared" si="4"/>
        <v>1.0101755182325789E-6</v>
      </c>
      <c r="D128" s="1">
        <v>5.6455620000000005E-2</v>
      </c>
      <c r="E128" s="3">
        <f t="shared" si="5"/>
        <v>-1.6131472234831333E-5</v>
      </c>
    </row>
    <row r="129" spans="1:5" x14ac:dyDescent="0.25">
      <c r="A129" s="2">
        <f t="shared" si="3"/>
        <v>757.91284403669613</v>
      </c>
      <c r="B129" s="1">
        <v>5.5979609999999999E-2</v>
      </c>
      <c r="C129" s="3">
        <f t="shared" si="4"/>
        <v>5.4211378423363427E-6</v>
      </c>
      <c r="D129" s="1">
        <v>5.6368689999999999E-2</v>
      </c>
      <c r="E129" s="3">
        <f t="shared" si="5"/>
        <v>-4.1338856105318635E-6</v>
      </c>
    </row>
    <row r="130" spans="1:5" x14ac:dyDescent="0.25">
      <c r="A130" s="2">
        <f t="shared" si="3"/>
        <v>763.97614678898969</v>
      </c>
      <c r="B130" s="1">
        <v>5.6014710000000002E-2</v>
      </c>
      <c r="C130" s="3">
        <f t="shared" si="4"/>
        <v>-1.3030851868664089E-5</v>
      </c>
      <c r="D130" s="1">
        <v>5.6405489999999996E-2</v>
      </c>
      <c r="E130" s="3">
        <f t="shared" si="5"/>
        <v>7.0588591314854991E-7</v>
      </c>
    </row>
    <row r="131" spans="1:5" x14ac:dyDescent="0.25">
      <c r="A131" s="2">
        <f t="shared" si="3"/>
        <v>770.03944954128326</v>
      </c>
      <c r="B131" s="1">
        <v>5.5821589999999997E-2</v>
      </c>
      <c r="C131" s="3">
        <f t="shared" si="4"/>
        <v>-2.6655439552126089E-5</v>
      </c>
      <c r="D131" s="1">
        <v>5.6377249999999997E-2</v>
      </c>
      <c r="E131" s="3">
        <f t="shared" si="5"/>
        <v>-1.4346966258132046E-5</v>
      </c>
    </row>
    <row r="132" spans="1:5" x14ac:dyDescent="0.25">
      <c r="A132" s="2">
        <f t="shared" si="3"/>
        <v>776.10275229357683</v>
      </c>
      <c r="B132" s="1">
        <v>5.569147E-2</v>
      </c>
      <c r="C132" s="3">
        <f t="shared" si="4"/>
        <v>-3.057409592979252E-5</v>
      </c>
      <c r="D132" s="1">
        <v>5.6231510000000005E-2</v>
      </c>
      <c r="E132" s="3">
        <f t="shared" si="5"/>
        <v>-3.1489438644272776E-5</v>
      </c>
    </row>
    <row r="133" spans="1:5" x14ac:dyDescent="0.25">
      <c r="A133" s="2">
        <f t="shared" si="3"/>
        <v>782.16605504587039</v>
      </c>
      <c r="B133" s="1">
        <v>5.545083E-2</v>
      </c>
      <c r="C133" s="3">
        <f t="shared" si="4"/>
        <v>-3.0856120441821905E-5</v>
      </c>
      <c r="D133" s="1">
        <v>5.5995389999999999E-2</v>
      </c>
      <c r="E133" s="3">
        <f t="shared" si="5"/>
        <v>-5.7154493871993338E-5</v>
      </c>
    </row>
    <row r="134" spans="1:5" x14ac:dyDescent="0.25">
      <c r="A134" s="2">
        <f t="shared" ref="A134:A197" si="6">A133+1321.8/218</f>
        <v>788.22935779816396</v>
      </c>
      <c r="B134" s="1">
        <v>5.5317289999999998E-2</v>
      </c>
      <c r="C134" s="3">
        <f t="shared" ref="C134:C197" si="7">(B135-B133)/(2*$A$5)</f>
        <v>-1.6469571796035746E-5</v>
      </c>
      <c r="D134" s="1">
        <v>5.5538419999999998E-2</v>
      </c>
      <c r="E134" s="3">
        <f t="shared" ref="E134:E197" si="8">(D135-D133)/(2*$A$5)</f>
        <v>-6.0083590558329351E-5</v>
      </c>
    </row>
    <row r="135" spans="1:5" x14ac:dyDescent="0.25">
      <c r="A135" s="2">
        <f t="shared" si="6"/>
        <v>794.29266055045753</v>
      </c>
      <c r="B135" s="1">
        <v>5.5251109999999999E-2</v>
      </c>
      <c r="C135" s="3">
        <f t="shared" si="7"/>
        <v>-7.9766757451962099E-6</v>
      </c>
      <c r="D135" s="1">
        <v>5.5266780000000001E-2</v>
      </c>
      <c r="E135" s="3">
        <f t="shared" si="8"/>
        <v>-4.7204471175669442E-5</v>
      </c>
    </row>
    <row r="136" spans="1:5" x14ac:dyDescent="0.25">
      <c r="A136" s="2">
        <f t="shared" si="6"/>
        <v>800.35596330275109</v>
      </c>
      <c r="B136" s="1">
        <v>5.5220559999999995E-2</v>
      </c>
      <c r="C136" s="3">
        <f t="shared" si="7"/>
        <v>-1.305888939325132E-5</v>
      </c>
      <c r="D136" s="1">
        <v>5.4965989999999999E-2</v>
      </c>
      <c r="E136" s="3">
        <f t="shared" si="8"/>
        <v>-4.6688250870025543E-5</v>
      </c>
    </row>
    <row r="137" spans="1:5" x14ac:dyDescent="0.25">
      <c r="A137" s="2">
        <f t="shared" si="6"/>
        <v>806.41926605504466</v>
      </c>
      <c r="B137" s="1">
        <v>5.5092750000000003E-2</v>
      </c>
      <c r="C137" s="3">
        <f t="shared" si="7"/>
        <v>3.9895748222127605E-6</v>
      </c>
      <c r="D137" s="1">
        <v>5.4700610000000004E-2</v>
      </c>
      <c r="E137" s="3">
        <f t="shared" si="8"/>
        <v>-2.652432289302464E-5</v>
      </c>
    </row>
    <row r="138" spans="1:5" x14ac:dyDescent="0.25">
      <c r="A138" s="2">
        <f t="shared" si="6"/>
        <v>812.48256880733823</v>
      </c>
      <c r="B138" s="1">
        <v>5.5268940000000003E-2</v>
      </c>
      <c r="C138" s="3">
        <f t="shared" si="7"/>
        <v>1.0390376758964567E-5</v>
      </c>
      <c r="D138" s="1">
        <v>5.464434E-2</v>
      </c>
      <c r="E138" s="3">
        <f t="shared" si="8"/>
        <v>-2.6746149190498325E-5</v>
      </c>
    </row>
    <row r="139" spans="1:5" x14ac:dyDescent="0.25">
      <c r="A139" s="2">
        <f t="shared" si="6"/>
        <v>818.54587155963179</v>
      </c>
      <c r="B139" s="1">
        <v>5.5218749999999997E-2</v>
      </c>
      <c r="C139" s="3">
        <f t="shared" si="7"/>
        <v>-3.0519670146772843E-6</v>
      </c>
      <c r="D139" s="1">
        <v>5.4376269999999997E-2</v>
      </c>
      <c r="E139" s="3">
        <f t="shared" si="8"/>
        <v>-3.6219533968830144E-5</v>
      </c>
    </row>
    <row r="140" spans="1:5" x14ac:dyDescent="0.25">
      <c r="A140" s="2">
        <f t="shared" si="6"/>
        <v>824.60917431192536</v>
      </c>
      <c r="B140" s="1">
        <v>5.5231929999999999E-2</v>
      </c>
      <c r="C140" s="3">
        <f t="shared" si="7"/>
        <v>-6.3744136783153527E-7</v>
      </c>
      <c r="D140" s="1">
        <v>5.4205120000000002E-2</v>
      </c>
      <c r="E140" s="3">
        <f t="shared" si="8"/>
        <v>-2.0201036465425699E-5</v>
      </c>
    </row>
    <row r="141" spans="1:5" x14ac:dyDescent="0.25">
      <c r="A141" s="2">
        <f t="shared" si="6"/>
        <v>830.67247706421892</v>
      </c>
      <c r="B141" s="1">
        <v>5.521102E-2</v>
      </c>
      <c r="C141" s="3">
        <f t="shared" si="7"/>
        <v>-6.8114692086544668E-6</v>
      </c>
      <c r="D141" s="1">
        <v>5.41313E-2</v>
      </c>
      <c r="E141" s="3">
        <f t="shared" si="8"/>
        <v>-2.1659812377061983E-5</v>
      </c>
    </row>
    <row r="142" spans="1:5" x14ac:dyDescent="0.25">
      <c r="A142" s="2">
        <f t="shared" si="6"/>
        <v>836.73577981651249</v>
      </c>
      <c r="B142" s="1">
        <v>5.5149330000000003E-2</v>
      </c>
      <c r="C142" s="3">
        <f t="shared" si="7"/>
        <v>7.4629293387833372E-7</v>
      </c>
      <c r="D142" s="1">
        <v>5.3942459999999998E-2</v>
      </c>
      <c r="E142" s="3">
        <f t="shared" si="8"/>
        <v>-2.2817597215918078E-5</v>
      </c>
    </row>
    <row r="143" spans="1:5" x14ac:dyDescent="0.25">
      <c r="A143" s="2">
        <f t="shared" si="6"/>
        <v>842.79908256880606</v>
      </c>
      <c r="B143" s="1">
        <v>5.5220070000000003E-2</v>
      </c>
      <c r="C143" s="3">
        <f t="shared" si="7"/>
        <v>4.3952942956556529E-7</v>
      </c>
      <c r="D143" s="1">
        <v>5.3854599999999996E-2</v>
      </c>
      <c r="E143" s="3">
        <f t="shared" si="8"/>
        <v>-1.5626796792252596E-5</v>
      </c>
    </row>
    <row r="144" spans="1:5" x14ac:dyDescent="0.25">
      <c r="A144" s="2">
        <f t="shared" si="6"/>
        <v>848.86238532109962</v>
      </c>
      <c r="B144" s="1">
        <v>5.5154660000000001E-2</v>
      </c>
      <c r="C144" s="3">
        <f t="shared" si="7"/>
        <v>-1.166855802693663E-6</v>
      </c>
      <c r="D144" s="1">
        <v>5.3752960000000002E-2</v>
      </c>
      <c r="E144" s="3">
        <f t="shared" si="8"/>
        <v>-1.0832380087758871E-5</v>
      </c>
    </row>
    <row r="145" spans="1:5" x14ac:dyDescent="0.25">
      <c r="A145" s="2">
        <f t="shared" si="6"/>
        <v>854.92568807339319</v>
      </c>
      <c r="B145" s="1">
        <v>5.5205919999999999E-2</v>
      </c>
      <c r="C145" s="3">
        <f t="shared" si="7"/>
        <v>8.6883340898773404E-6</v>
      </c>
      <c r="D145" s="1">
        <v>5.3723239999999998E-2</v>
      </c>
      <c r="E145" s="3">
        <f t="shared" si="8"/>
        <v>-2.8919881979123585E-6</v>
      </c>
    </row>
    <row r="146" spans="1:5" x14ac:dyDescent="0.25">
      <c r="A146" s="2">
        <f t="shared" si="6"/>
        <v>860.98899082568676</v>
      </c>
      <c r="B146" s="1">
        <v>5.526002E-2</v>
      </c>
      <c r="C146" s="3">
        <f t="shared" si="7"/>
        <v>1.0909895596915742E-6</v>
      </c>
      <c r="D146" s="1">
        <v>5.3717889999999997E-2</v>
      </c>
      <c r="E146" s="3">
        <f t="shared" si="8"/>
        <v>-1.6234551369344405E-5</v>
      </c>
    </row>
    <row r="147" spans="1:5" x14ac:dyDescent="0.25">
      <c r="A147" s="2">
        <f t="shared" si="6"/>
        <v>867.05229357798032</v>
      </c>
      <c r="B147" s="1">
        <v>5.5219150000000002E-2</v>
      </c>
      <c r="C147" s="3">
        <f t="shared" si="7"/>
        <v>1.5272204569527258E-6</v>
      </c>
      <c r="D147" s="1">
        <v>5.3526370000000004E-2</v>
      </c>
      <c r="E147" s="3">
        <f t="shared" si="8"/>
        <v>-1.0879384173096911E-5</v>
      </c>
    </row>
    <row r="148" spans="1:5" x14ac:dyDescent="0.25">
      <c r="A148" s="2">
        <f t="shared" si="6"/>
        <v>873.11559633027389</v>
      </c>
      <c r="B148" s="1">
        <v>5.5278540000000001E-2</v>
      </c>
      <c r="C148" s="3">
        <f t="shared" si="7"/>
        <v>-5.5250416099302401E-7</v>
      </c>
      <c r="D148" s="1">
        <v>5.3585960000000002E-2</v>
      </c>
      <c r="E148" s="3">
        <f t="shared" si="8"/>
        <v>-1.0034959903162411E-5</v>
      </c>
    </row>
    <row r="149" spans="1:5" x14ac:dyDescent="0.25">
      <c r="A149" s="2">
        <f t="shared" si="6"/>
        <v>879.17889908256745</v>
      </c>
      <c r="B149" s="1">
        <v>5.5212449999999996E-2</v>
      </c>
      <c r="C149" s="3">
        <f t="shared" si="7"/>
        <v>-2.2454758662432563E-6</v>
      </c>
      <c r="D149" s="1">
        <v>5.3404680000000003E-2</v>
      </c>
      <c r="E149" s="3">
        <f t="shared" si="8"/>
        <v>-8.2108715388107311E-6</v>
      </c>
    </row>
    <row r="150" spans="1:5" x14ac:dyDescent="0.25">
      <c r="A150" s="2">
        <f t="shared" si="6"/>
        <v>885.24220183486102</v>
      </c>
      <c r="B150" s="1">
        <v>5.5251309999999998E-2</v>
      </c>
      <c r="C150" s="3">
        <f t="shared" si="7"/>
        <v>-4.5760538659403881E-5</v>
      </c>
      <c r="D150" s="1">
        <v>5.3486390000000002E-2</v>
      </c>
      <c r="E150" s="3">
        <f t="shared" si="8"/>
        <v>2.2713693448328186E-5</v>
      </c>
    </row>
    <row r="151" spans="1:5" x14ac:dyDescent="0.25">
      <c r="A151" s="2">
        <f t="shared" si="6"/>
        <v>891.30550458715459</v>
      </c>
      <c r="B151" s="1">
        <v>5.4657529999999996E-2</v>
      </c>
      <c r="C151" s="3">
        <f t="shared" si="7"/>
        <v>-6.931453321228591E-5</v>
      </c>
      <c r="D151" s="1">
        <v>5.3680120000000005E-2</v>
      </c>
      <c r="E151" s="3">
        <f t="shared" si="8"/>
        <v>4.7292706914811226E-6</v>
      </c>
    </row>
    <row r="152" spans="1:5" x14ac:dyDescent="0.25">
      <c r="A152" s="2">
        <f t="shared" si="6"/>
        <v>897.36880733944815</v>
      </c>
      <c r="B152" s="1">
        <v>5.4410760000000002E-2</v>
      </c>
      <c r="C152" s="3">
        <f t="shared" si="7"/>
        <v>-5.5959600544711302E-5</v>
      </c>
      <c r="D152" s="1">
        <v>5.3543739999999999E-2</v>
      </c>
      <c r="E152" s="3">
        <f t="shared" si="8"/>
        <v>-2.2083673778190309E-6</v>
      </c>
    </row>
    <row r="153" spans="1:5" x14ac:dyDescent="0.25">
      <c r="A153" s="2">
        <f t="shared" si="6"/>
        <v>903.43211009174172</v>
      </c>
      <c r="B153" s="1">
        <v>5.3978930000000001E-2</v>
      </c>
      <c r="C153" s="3">
        <f t="shared" si="7"/>
        <v>-6.104593735814764E-5</v>
      </c>
      <c r="D153" s="1">
        <v>5.3653339999999994E-2</v>
      </c>
      <c r="E153" s="3">
        <f t="shared" si="8"/>
        <v>3.1063927977003976E-6</v>
      </c>
    </row>
    <row r="154" spans="1:5" x14ac:dyDescent="0.25">
      <c r="A154" s="2">
        <f t="shared" si="6"/>
        <v>909.49541284403529</v>
      </c>
      <c r="B154" s="1">
        <v>5.3670480000000007E-2</v>
      </c>
      <c r="C154" s="3">
        <f t="shared" si="7"/>
        <v>-3.052296867907382E-5</v>
      </c>
      <c r="D154" s="1">
        <v>5.3581410000000003E-2</v>
      </c>
      <c r="E154" s="3">
        <f t="shared" si="8"/>
        <v>-1.4153177485246736E-5</v>
      </c>
    </row>
    <row r="155" spans="1:5" x14ac:dyDescent="0.25">
      <c r="A155" s="2">
        <f t="shared" si="6"/>
        <v>915.55871559632885</v>
      </c>
      <c r="B155" s="1">
        <v>5.3608790000000003E-2</v>
      </c>
      <c r="C155" s="3">
        <f t="shared" si="7"/>
        <v>-1.017432289302518E-5</v>
      </c>
      <c r="D155" s="1">
        <v>5.3481710000000002E-2</v>
      </c>
      <c r="E155" s="3">
        <f t="shared" si="8"/>
        <v>-1.7552315024966573E-5</v>
      </c>
    </row>
    <row r="156" spans="1:5" x14ac:dyDescent="0.25">
      <c r="A156" s="2">
        <f t="shared" si="6"/>
        <v>921.62201834862242</v>
      </c>
      <c r="B156" s="1">
        <v>5.35471E-2</v>
      </c>
      <c r="C156" s="3">
        <f t="shared" si="7"/>
        <v>-4.0697291572099005E-5</v>
      </c>
      <c r="D156" s="1">
        <v>5.3368559999999995E-2</v>
      </c>
      <c r="E156" s="3">
        <f t="shared" si="8"/>
        <v>4.8933726736267077E-6</v>
      </c>
    </row>
    <row r="157" spans="1:5" x14ac:dyDescent="0.25">
      <c r="A157" s="2">
        <f t="shared" si="6"/>
        <v>927.68532110091598</v>
      </c>
      <c r="B157" s="1">
        <v>5.3115269999999999E-2</v>
      </c>
      <c r="C157" s="3">
        <f t="shared" si="7"/>
        <v>-3.5610130125586412E-5</v>
      </c>
      <c r="D157" s="1">
        <v>5.354105E-2</v>
      </c>
      <c r="E157" s="3">
        <f t="shared" si="8"/>
        <v>1.0279875926766992E-5</v>
      </c>
    </row>
    <row r="158" spans="1:5" x14ac:dyDescent="0.25">
      <c r="A158" s="2">
        <f t="shared" si="6"/>
        <v>933.74862385320955</v>
      </c>
      <c r="B158" s="1">
        <v>5.3115269999999999E-2</v>
      </c>
      <c r="C158" s="3">
        <f t="shared" si="7"/>
        <v>-1.7564684521132014E-7</v>
      </c>
      <c r="D158" s="1">
        <v>5.3493220000000001E-2</v>
      </c>
      <c r="E158" s="3">
        <f t="shared" si="8"/>
        <v>-1.1313965804206714E-5</v>
      </c>
    </row>
    <row r="159" spans="1:5" x14ac:dyDescent="0.25">
      <c r="A159" s="2">
        <f t="shared" si="6"/>
        <v>939.81192660550312</v>
      </c>
      <c r="B159" s="1">
        <v>5.3113139999999996E-2</v>
      </c>
      <c r="C159" s="3">
        <f t="shared" si="7"/>
        <v>4.3111817218945324E-6</v>
      </c>
      <c r="D159" s="1">
        <v>5.3403849999999996E-2</v>
      </c>
      <c r="E159" s="3">
        <f t="shared" si="8"/>
        <v>9.8238538356782138E-6</v>
      </c>
    </row>
    <row r="160" spans="1:5" x14ac:dyDescent="0.25">
      <c r="A160" s="2">
        <f t="shared" si="6"/>
        <v>945.87522935779668</v>
      </c>
      <c r="B160" s="1">
        <v>5.3167550000000001E-2</v>
      </c>
      <c r="C160" s="3">
        <f t="shared" si="7"/>
        <v>1.4901119685279278E-6</v>
      </c>
      <c r="D160" s="1">
        <v>5.3612349999999996E-2</v>
      </c>
      <c r="E160" s="3">
        <f t="shared" si="8"/>
        <v>-5.6569829021027851E-6</v>
      </c>
    </row>
    <row r="161" spans="1:5" x14ac:dyDescent="0.25">
      <c r="A161" s="2">
        <f t="shared" si="6"/>
        <v>951.93853211009025</v>
      </c>
      <c r="B161" s="1">
        <v>5.3131209999999998E-2</v>
      </c>
      <c r="C161" s="3">
        <f t="shared" si="7"/>
        <v>-2.1403351490392237E-5</v>
      </c>
      <c r="D161" s="1">
        <v>5.3335250000000001E-2</v>
      </c>
      <c r="E161" s="3">
        <f t="shared" si="8"/>
        <v>-1.3410183083673388E-5</v>
      </c>
    </row>
    <row r="162" spans="1:5" x14ac:dyDescent="0.25">
      <c r="A162" s="2">
        <f t="shared" si="6"/>
        <v>958.00183486238382</v>
      </c>
      <c r="B162" s="1">
        <v>5.2907999999999997E-2</v>
      </c>
      <c r="C162" s="3">
        <f t="shared" si="7"/>
        <v>4.8570888182780996E-5</v>
      </c>
      <c r="D162" s="1">
        <v>5.3449730000000001E-2</v>
      </c>
      <c r="E162" s="3">
        <f t="shared" si="8"/>
        <v>-5.0632470873065917E-7</v>
      </c>
    </row>
    <row r="163" spans="1:5" x14ac:dyDescent="0.25">
      <c r="A163" s="2">
        <f t="shared" si="6"/>
        <v>964.06513761467738</v>
      </c>
      <c r="B163" s="1">
        <v>5.3720209999999997E-2</v>
      </c>
      <c r="C163" s="3">
        <f t="shared" si="7"/>
        <v>-4.472809804811379E-6</v>
      </c>
      <c r="D163" s="1">
        <v>5.3329109999999999E-2</v>
      </c>
      <c r="E163" s="3">
        <f t="shared" si="8"/>
        <v>-6.2424723861388017E-7</v>
      </c>
    </row>
    <row r="164" spans="1:5" x14ac:dyDescent="0.25">
      <c r="A164" s="2">
        <f t="shared" si="6"/>
        <v>970.12844036697095</v>
      </c>
      <c r="B164" s="1">
        <v>5.285376E-2</v>
      </c>
      <c r="C164" s="3">
        <f t="shared" si="7"/>
        <v>-1.7401407172037496E-5</v>
      </c>
      <c r="D164" s="1">
        <v>5.3442160000000002E-2</v>
      </c>
      <c r="E164" s="3">
        <f t="shared" si="8"/>
        <v>4.9906793766077725E-6</v>
      </c>
    </row>
    <row r="165" spans="1:5" x14ac:dyDescent="0.25">
      <c r="A165" s="2">
        <f t="shared" si="6"/>
        <v>976.19174311926452</v>
      </c>
      <c r="B165" s="1">
        <v>5.3509190000000005E-2</v>
      </c>
      <c r="C165" s="3">
        <f t="shared" si="7"/>
        <v>5.5456574368285632E-5</v>
      </c>
      <c r="D165" s="1">
        <v>5.338963E-2</v>
      </c>
      <c r="E165" s="3">
        <f t="shared" si="8"/>
        <v>-1.1089665607504861E-5</v>
      </c>
    </row>
    <row r="166" spans="1:5" x14ac:dyDescent="0.25">
      <c r="A166" s="2">
        <f t="shared" si="6"/>
        <v>982.25504587155808</v>
      </c>
      <c r="B166" s="1">
        <v>5.3526259999999999E-2</v>
      </c>
      <c r="C166" s="3">
        <f t="shared" si="7"/>
        <v>2.5845649871387075E-5</v>
      </c>
      <c r="D166" s="1">
        <v>5.3307680000000003E-2</v>
      </c>
      <c r="E166" s="3">
        <f t="shared" si="8"/>
        <v>4.6534044484790338E-6</v>
      </c>
    </row>
    <row r="167" spans="1:5" x14ac:dyDescent="0.25">
      <c r="A167" s="2">
        <f t="shared" si="6"/>
        <v>988.31834862385165</v>
      </c>
      <c r="B167" s="1">
        <v>5.382261E-2</v>
      </c>
      <c r="C167" s="3">
        <f t="shared" si="7"/>
        <v>1.0918141927672485E-6</v>
      </c>
      <c r="D167" s="1">
        <v>5.3446059999999997E-2</v>
      </c>
      <c r="E167" s="3">
        <f t="shared" si="8"/>
        <v>6.4148206990468526E-6</v>
      </c>
    </row>
    <row r="168" spans="1:5" x14ac:dyDescent="0.25">
      <c r="A168" s="2">
        <f t="shared" si="6"/>
        <v>994.38165137614521</v>
      </c>
      <c r="B168" s="1">
        <v>5.3539499999999997E-2</v>
      </c>
      <c r="C168" s="3">
        <f t="shared" si="7"/>
        <v>-2.3182909668633476E-5</v>
      </c>
      <c r="D168" s="1">
        <v>5.3385470000000004E-2</v>
      </c>
      <c r="E168" s="3">
        <f t="shared" si="8"/>
        <v>-9.6300650627929042E-6</v>
      </c>
    </row>
    <row r="169" spans="1:5" x14ac:dyDescent="0.25">
      <c r="A169" s="2">
        <f t="shared" si="6"/>
        <v>1000.4449541284388</v>
      </c>
      <c r="B169" s="1">
        <v>5.3541480000000002E-2</v>
      </c>
      <c r="C169" s="3">
        <f t="shared" si="7"/>
        <v>7.1256544106528818E-6</v>
      </c>
      <c r="D169" s="1">
        <v>5.332928E-2</v>
      </c>
      <c r="E169" s="3">
        <f t="shared" si="8"/>
        <v>-1.1429414434861768E-5</v>
      </c>
    </row>
    <row r="170" spans="1:5" x14ac:dyDescent="0.25">
      <c r="A170" s="2">
        <f t="shared" si="6"/>
        <v>1006.5082568807323</v>
      </c>
      <c r="B170" s="1">
        <v>5.3625910000000006E-2</v>
      </c>
      <c r="C170" s="3">
        <f t="shared" si="7"/>
        <v>-3.0338250870027225E-6</v>
      </c>
      <c r="D170" s="1">
        <v>5.3246870000000002E-2</v>
      </c>
      <c r="E170" s="3">
        <f t="shared" si="8"/>
        <v>-1.1133371160539059E-5</v>
      </c>
    </row>
    <row r="171" spans="1:5" x14ac:dyDescent="0.25">
      <c r="A171" s="2">
        <f t="shared" si="6"/>
        <v>1012.5715596330259</v>
      </c>
      <c r="B171" s="1">
        <v>5.3504690000000001E-2</v>
      </c>
      <c r="C171" s="3">
        <f t="shared" si="7"/>
        <v>1.7127628990767151E-6</v>
      </c>
      <c r="D171" s="1">
        <v>5.3194269999999995E-2</v>
      </c>
      <c r="E171" s="3">
        <f t="shared" si="8"/>
        <v>7.0481389014977275E-6</v>
      </c>
    </row>
    <row r="172" spans="1:5" x14ac:dyDescent="0.25">
      <c r="A172" s="2">
        <f t="shared" si="6"/>
        <v>1018.6348623853195</v>
      </c>
      <c r="B172" s="1">
        <v>5.3646680000000002E-2</v>
      </c>
      <c r="C172" s="3">
        <f t="shared" si="7"/>
        <v>3.6687925556060903E-6</v>
      </c>
      <c r="D172" s="1">
        <v>5.3332339999999999E-2</v>
      </c>
      <c r="E172" s="3">
        <f t="shared" si="8"/>
        <v>6.6440686942050393E-6</v>
      </c>
    </row>
    <row r="173" spans="1:5" x14ac:dyDescent="0.25">
      <c r="A173" s="2">
        <f t="shared" si="6"/>
        <v>1024.6981651376132</v>
      </c>
      <c r="B173" s="1">
        <v>5.3549180000000002E-2</v>
      </c>
      <c r="C173" s="3">
        <f t="shared" si="7"/>
        <v>-5.9431305795128242E-6</v>
      </c>
      <c r="D173" s="1">
        <v>5.3274839999999997E-2</v>
      </c>
      <c r="E173" s="3">
        <f t="shared" si="8"/>
        <v>-1.0051452564684479E-5</v>
      </c>
    </row>
    <row r="174" spans="1:5" x14ac:dyDescent="0.25">
      <c r="A174" s="2">
        <f t="shared" si="6"/>
        <v>1030.7614678899067</v>
      </c>
      <c r="B174" s="1">
        <v>5.3574610000000002E-2</v>
      </c>
      <c r="C174" s="3">
        <f t="shared" si="7"/>
        <v>-9.0132395218635256E-7</v>
      </c>
      <c r="D174" s="1">
        <v>5.3210449999999999E-2</v>
      </c>
      <c r="E174" s="3">
        <f t="shared" si="8"/>
        <v>4.5907323346957441E-6</v>
      </c>
    </row>
    <row r="175" spans="1:5" x14ac:dyDescent="0.25">
      <c r="A175" s="2">
        <f t="shared" si="6"/>
        <v>1036.8247706422003</v>
      </c>
      <c r="B175" s="1">
        <v>5.3538250000000003E-2</v>
      </c>
      <c r="C175" s="3">
        <f t="shared" si="7"/>
        <v>2.5258511121195705E-6</v>
      </c>
      <c r="D175" s="1">
        <v>5.3330510000000005E-2</v>
      </c>
      <c r="E175" s="3">
        <f t="shared" si="8"/>
        <v>4.4241564533214188E-6</v>
      </c>
    </row>
    <row r="176" spans="1:5" x14ac:dyDescent="0.25">
      <c r="A176" s="2">
        <f t="shared" si="6"/>
        <v>1042.8880733944939</v>
      </c>
      <c r="B176" s="1">
        <v>5.3605239999999998E-2</v>
      </c>
      <c r="C176" s="3">
        <f t="shared" si="7"/>
        <v>1.890059010439956E-6</v>
      </c>
      <c r="D176" s="1">
        <v>5.3264100000000002E-2</v>
      </c>
      <c r="E176" s="3">
        <f t="shared" si="8"/>
        <v>-1.0938757754577504E-5</v>
      </c>
    </row>
    <row r="177" spans="1:5" x14ac:dyDescent="0.25">
      <c r="A177" s="2">
        <f t="shared" si="6"/>
        <v>1048.9513761467874</v>
      </c>
      <c r="B177" s="1">
        <v>5.3561169999999998E-2</v>
      </c>
      <c r="C177" s="3">
        <f t="shared" si="7"/>
        <v>-2.6050158874260726E-6</v>
      </c>
      <c r="D177" s="1">
        <v>5.319786E-2</v>
      </c>
      <c r="E177" s="3">
        <f t="shared" si="8"/>
        <v>3.7553790285970945E-6</v>
      </c>
    </row>
    <row r="178" spans="1:5" x14ac:dyDescent="0.25">
      <c r="A178" s="2">
        <f t="shared" si="6"/>
        <v>1055.014678899081</v>
      </c>
      <c r="B178" s="1">
        <v>5.357365E-2</v>
      </c>
      <c r="C178" s="3">
        <f t="shared" si="7"/>
        <v>-5.7567635043120167E-6</v>
      </c>
      <c r="D178" s="1">
        <v>5.3309639999999998E-2</v>
      </c>
      <c r="E178" s="3">
        <f t="shared" si="8"/>
        <v>-1.0603132092601258E-5</v>
      </c>
    </row>
    <row r="179" spans="1:5" x14ac:dyDescent="0.25">
      <c r="A179" s="2">
        <f t="shared" si="6"/>
        <v>1061.0779816513746</v>
      </c>
      <c r="B179" s="1">
        <v>5.3491360000000002E-2</v>
      </c>
      <c r="C179" s="3">
        <f t="shared" si="7"/>
        <v>-3.0247541231651557E-6</v>
      </c>
      <c r="D179" s="1">
        <v>5.3069279999999996E-2</v>
      </c>
      <c r="E179" s="3">
        <f t="shared" si="8"/>
        <v>-2.3702428506581788E-5</v>
      </c>
    </row>
    <row r="180" spans="1:5" x14ac:dyDescent="0.25">
      <c r="A180" s="2">
        <f t="shared" si="6"/>
        <v>1067.1412844036681</v>
      </c>
      <c r="B180" s="1">
        <v>5.3536970000000003E-2</v>
      </c>
      <c r="C180" s="3">
        <f t="shared" si="7"/>
        <v>5.5662732637311199E-7</v>
      </c>
      <c r="D180" s="1">
        <v>5.302221E-2</v>
      </c>
      <c r="E180" s="3">
        <f t="shared" si="8"/>
        <v>-9.9920789832044595E-6</v>
      </c>
    </row>
    <row r="181" spans="1:5" x14ac:dyDescent="0.25">
      <c r="A181" s="2">
        <f t="shared" si="6"/>
        <v>1073.2045871559617</v>
      </c>
      <c r="B181" s="1">
        <v>5.3498110000000001E-2</v>
      </c>
      <c r="C181" s="3">
        <f t="shared" si="7"/>
        <v>5.6421395067332092E-6</v>
      </c>
      <c r="D181" s="1">
        <v>5.294811E-2</v>
      </c>
      <c r="E181" s="3">
        <f t="shared" si="8"/>
        <v>3.5945755787564949E-6</v>
      </c>
    </row>
    <row r="182" spans="1:5" x14ac:dyDescent="0.25">
      <c r="A182" s="2">
        <f t="shared" si="6"/>
        <v>1079.2678899082553</v>
      </c>
      <c r="B182" s="1">
        <v>5.3605390000000003E-2</v>
      </c>
      <c r="C182" s="3">
        <f t="shared" si="7"/>
        <v>-5.7006059918293576E-5</v>
      </c>
      <c r="D182" s="1">
        <v>5.3065800000000003E-2</v>
      </c>
      <c r="E182" s="3">
        <f t="shared" si="8"/>
        <v>4.8834770767134671E-6</v>
      </c>
    </row>
    <row r="183" spans="1:5" x14ac:dyDescent="0.25">
      <c r="A183" s="2">
        <f t="shared" si="6"/>
        <v>1085.3311926605488</v>
      </c>
      <c r="B183" s="1">
        <v>5.2806819999999997E-2</v>
      </c>
      <c r="C183" s="3">
        <f t="shared" si="7"/>
        <v>-1.0655001513088235E-4</v>
      </c>
      <c r="D183" s="1">
        <v>5.3007329999999998E-2</v>
      </c>
      <c r="E183" s="3">
        <f t="shared" si="8"/>
        <v>-4.6558783477083449E-6</v>
      </c>
    </row>
    <row r="184" spans="1:5" x14ac:dyDescent="0.25">
      <c r="A184" s="2">
        <f t="shared" si="6"/>
        <v>1091.3944954128424</v>
      </c>
      <c r="B184" s="1">
        <v>5.23133E-2</v>
      </c>
      <c r="C184" s="3">
        <f t="shared" si="7"/>
        <v>-4.5784453018610452E-5</v>
      </c>
      <c r="D184" s="1">
        <v>5.3009339999999995E-2</v>
      </c>
      <c r="E184" s="3">
        <f t="shared" si="8"/>
        <v>-7.5288999848716121E-7</v>
      </c>
    </row>
    <row r="185" spans="1:5" x14ac:dyDescent="0.25">
      <c r="A185" s="2">
        <f t="shared" si="6"/>
        <v>1097.457798165136</v>
      </c>
      <c r="B185" s="1">
        <v>5.2251610000000004E-2</v>
      </c>
      <c r="C185" s="3">
        <f t="shared" si="7"/>
        <v>-3.052296867907382E-5</v>
      </c>
      <c r="D185" s="1">
        <v>5.2998199999999995E-2</v>
      </c>
      <c r="E185" s="3">
        <f t="shared" si="8"/>
        <v>-3.502216674231765E-6</v>
      </c>
    </row>
    <row r="186" spans="1:5" x14ac:dyDescent="0.25">
      <c r="A186" s="2">
        <f t="shared" si="6"/>
        <v>1103.5211009174295</v>
      </c>
      <c r="B186" s="1">
        <v>5.1943160000000002E-2</v>
      </c>
      <c r="C186" s="3">
        <f t="shared" si="7"/>
        <v>-3.0522968679074396E-5</v>
      </c>
      <c r="D186" s="1">
        <v>5.2966869999999999E-2</v>
      </c>
      <c r="E186" s="3">
        <f t="shared" si="8"/>
        <v>-8.2166439703433121E-6</v>
      </c>
    </row>
    <row r="187" spans="1:5" x14ac:dyDescent="0.25">
      <c r="A187" s="2">
        <f t="shared" si="6"/>
        <v>1109.5844036697231</v>
      </c>
      <c r="B187" s="1">
        <v>5.1881469999999999E-2</v>
      </c>
      <c r="C187" s="3">
        <f t="shared" si="7"/>
        <v>-2.0348645786049214E-5</v>
      </c>
      <c r="D187" s="1">
        <v>5.2898559999999997E-2</v>
      </c>
      <c r="E187" s="3">
        <f t="shared" si="8"/>
        <v>-1.2051187774246908E-5</v>
      </c>
    </row>
    <row r="188" spans="1:5" x14ac:dyDescent="0.25">
      <c r="A188" s="2">
        <f t="shared" si="6"/>
        <v>1115.6477064220167</v>
      </c>
      <c r="B188" s="1">
        <v>5.1696400000000003E-2</v>
      </c>
      <c r="C188" s="3">
        <f t="shared" si="7"/>
        <v>-1.5261484339536625E-5</v>
      </c>
      <c r="D188" s="1">
        <v>5.2820730000000003E-2</v>
      </c>
      <c r="E188" s="3">
        <f t="shared" si="8"/>
        <v>3.4774776819495201E-6</v>
      </c>
    </row>
    <row r="189" spans="1:5" x14ac:dyDescent="0.25">
      <c r="A189" s="2">
        <f t="shared" si="6"/>
        <v>1121.7110091743102</v>
      </c>
      <c r="B189" s="1">
        <v>5.1696400000000003E-2</v>
      </c>
      <c r="C189" s="3">
        <f t="shared" si="7"/>
        <v>0</v>
      </c>
      <c r="D189" s="1">
        <v>5.2940730000000005E-2</v>
      </c>
      <c r="E189" s="3">
        <f t="shared" si="8"/>
        <v>5.2562112271145103E-6</v>
      </c>
    </row>
    <row r="190" spans="1:5" x14ac:dyDescent="0.25">
      <c r="A190" s="2">
        <f t="shared" si="6"/>
        <v>1127.7743119266038</v>
      </c>
      <c r="B190" s="1">
        <v>5.1696400000000003E-2</v>
      </c>
      <c r="C190" s="3">
        <f t="shared" si="7"/>
        <v>0</v>
      </c>
      <c r="D190" s="1">
        <v>5.2884470000000003E-2</v>
      </c>
      <c r="E190" s="3">
        <f t="shared" si="8"/>
        <v>-1.0127318807687142E-5</v>
      </c>
    </row>
    <row r="191" spans="1:5" x14ac:dyDescent="0.25">
      <c r="A191" s="2">
        <f t="shared" si="6"/>
        <v>1133.8376146788974</v>
      </c>
      <c r="B191" s="1">
        <v>5.1696400000000003E-2</v>
      </c>
      <c r="C191" s="3">
        <f t="shared" si="7"/>
        <v>-5.0879860795888364E-6</v>
      </c>
      <c r="D191" s="1">
        <v>5.2817919999999997E-2</v>
      </c>
      <c r="E191" s="3">
        <f t="shared" si="8"/>
        <v>3.780118020879912E-6</v>
      </c>
    </row>
    <row r="192" spans="1:5" x14ac:dyDescent="0.25">
      <c r="A192" s="2">
        <f t="shared" si="6"/>
        <v>1139.9009174311909</v>
      </c>
      <c r="B192" s="1">
        <v>5.1634699999999999E-2</v>
      </c>
      <c r="C192" s="3">
        <f t="shared" si="7"/>
        <v>-2.5436631865638051E-5</v>
      </c>
      <c r="D192" s="1">
        <v>5.2930309999999994E-2</v>
      </c>
      <c r="E192" s="3">
        <f t="shared" si="8"/>
        <v>7.8158722953550364E-6</v>
      </c>
    </row>
    <row r="193" spans="1:5" x14ac:dyDescent="0.25">
      <c r="A193" s="2">
        <f t="shared" si="6"/>
        <v>1145.9642201834845</v>
      </c>
      <c r="B193" s="1">
        <v>5.138794E-2</v>
      </c>
      <c r="C193" s="3">
        <f t="shared" si="7"/>
        <v>-2.0348645786049214E-5</v>
      </c>
      <c r="D193" s="1">
        <v>5.29127E-2</v>
      </c>
      <c r="E193" s="3">
        <f t="shared" si="8"/>
        <v>-2.6883038281126631E-6</v>
      </c>
    </row>
    <row r="194" spans="1:5" x14ac:dyDescent="0.25">
      <c r="A194" s="2">
        <f t="shared" si="6"/>
        <v>1152.0275229357781</v>
      </c>
      <c r="B194" s="1">
        <v>5.138794E-2</v>
      </c>
      <c r="C194" s="3">
        <f t="shared" si="7"/>
        <v>0</v>
      </c>
      <c r="D194" s="1">
        <v>5.2897710000000001E-2</v>
      </c>
      <c r="E194" s="3">
        <f t="shared" si="8"/>
        <v>-4.7342184899380288E-6</v>
      </c>
    </row>
    <row r="195" spans="1:5" x14ac:dyDescent="0.25">
      <c r="A195" s="2">
        <f t="shared" si="6"/>
        <v>1158.0908256880716</v>
      </c>
      <c r="B195" s="1">
        <v>5.138794E-2</v>
      </c>
      <c r="C195" s="3">
        <f t="shared" si="7"/>
        <v>0</v>
      </c>
      <c r="D195" s="1">
        <v>5.2855289999999999E-2</v>
      </c>
      <c r="E195" s="3">
        <f t="shared" si="8"/>
        <v>-7.9882206082619426E-6</v>
      </c>
    </row>
    <row r="196" spans="1:5" x14ac:dyDescent="0.25">
      <c r="A196" s="2">
        <f t="shared" si="6"/>
        <v>1164.1541284403652</v>
      </c>
      <c r="B196" s="1">
        <v>5.138794E-2</v>
      </c>
      <c r="C196" s="3">
        <f t="shared" si="7"/>
        <v>0</v>
      </c>
      <c r="D196" s="1">
        <v>5.2800839999999995E-2</v>
      </c>
      <c r="E196" s="3">
        <f t="shared" si="8"/>
        <v>-1.3448116205175005E-5</v>
      </c>
    </row>
    <row r="197" spans="1:5" x14ac:dyDescent="0.25">
      <c r="A197" s="2">
        <f t="shared" si="6"/>
        <v>1170.2174311926588</v>
      </c>
      <c r="B197" s="1">
        <v>5.138794E-2</v>
      </c>
      <c r="C197" s="3">
        <f t="shared" si="7"/>
        <v>-5.0871614465125899E-6</v>
      </c>
      <c r="D197" s="1">
        <v>5.2692209999999996E-2</v>
      </c>
      <c r="E197" s="3">
        <f t="shared" si="8"/>
        <v>2.6718111665980331E-7</v>
      </c>
    </row>
    <row r="198" spans="1:5" x14ac:dyDescent="0.25">
      <c r="A198" s="2">
        <f t="shared" ref="A198:A221" si="9">A197+1321.8/218</f>
        <v>1176.2807339449523</v>
      </c>
      <c r="B198" s="1">
        <v>5.1326249999999997E-2</v>
      </c>
      <c r="C198" s="3">
        <f t="shared" ref="C198:C220" si="10">(B199-B197)/(2*$A$5)</f>
        <v>-5.0871614465125899E-6</v>
      </c>
      <c r="D198" s="1">
        <v>5.2804080000000003E-2</v>
      </c>
      <c r="E198" s="3">
        <f t="shared" ref="E198:E220" si="11">(D199-D197)/(2*$A$5)</f>
        <v>4.4620895748224636E-6</v>
      </c>
    </row>
    <row r="199" spans="1:5" x14ac:dyDescent="0.25">
      <c r="A199" s="2">
        <f t="shared" si="9"/>
        <v>1182.3440366972459</v>
      </c>
      <c r="B199" s="1">
        <v>5.1326249999999997E-2</v>
      </c>
      <c r="C199" s="3">
        <f t="shared" si="10"/>
        <v>-1.5261484339536625E-5</v>
      </c>
      <c r="D199" s="1">
        <v>5.2746319999999999E-2</v>
      </c>
      <c r="E199" s="3">
        <f t="shared" si="11"/>
        <v>-8.4359963685939795E-7</v>
      </c>
    </row>
    <row r="200" spans="1:5" x14ac:dyDescent="0.25">
      <c r="A200" s="2">
        <f t="shared" si="9"/>
        <v>1188.4073394495394</v>
      </c>
      <c r="B200" s="1">
        <v>5.1141180000000001E-2</v>
      </c>
      <c r="C200" s="3">
        <f t="shared" si="10"/>
        <v>-2.0348645786049214E-5</v>
      </c>
      <c r="D200" s="1">
        <v>5.2793849999999996E-2</v>
      </c>
      <c r="E200" s="3">
        <f t="shared" si="11"/>
        <v>1.4406339839611494E-6</v>
      </c>
    </row>
    <row r="201" spans="1:5" x14ac:dyDescent="0.25">
      <c r="A201" s="2">
        <f t="shared" si="9"/>
        <v>1194.470642201833</v>
      </c>
      <c r="B201" s="1">
        <v>5.1079489999999998E-2</v>
      </c>
      <c r="C201" s="3">
        <f t="shared" si="10"/>
        <v>-5.0871614465125899E-6</v>
      </c>
      <c r="D201" s="1">
        <v>5.2763789999999998E-2</v>
      </c>
      <c r="E201" s="3">
        <f t="shared" si="11"/>
        <v>-5.9976388258435049E-5</v>
      </c>
    </row>
    <row r="202" spans="1:5" x14ac:dyDescent="0.25">
      <c r="A202" s="2">
        <f t="shared" si="9"/>
        <v>1200.5339449541266</v>
      </c>
      <c r="B202" s="1">
        <v>5.1079489999999998E-2</v>
      </c>
      <c r="C202" s="3">
        <f t="shared" si="10"/>
        <v>2.5435807232561807E-5</v>
      </c>
      <c r="D202" s="1">
        <v>5.2066540000000001E-2</v>
      </c>
      <c r="E202" s="3">
        <f t="shared" si="11"/>
        <v>-7.8067188682100173E-5</v>
      </c>
    </row>
    <row r="203" spans="1:5" x14ac:dyDescent="0.25">
      <c r="A203" s="2">
        <f t="shared" si="9"/>
        <v>1206.5972477064201</v>
      </c>
      <c r="B203" s="1">
        <v>5.138794E-2</v>
      </c>
      <c r="C203" s="3">
        <f t="shared" si="10"/>
        <v>2.0348645786049214E-5</v>
      </c>
      <c r="D203" s="1">
        <v>5.1817099999999998E-2</v>
      </c>
      <c r="E203" s="3">
        <f t="shared" si="11"/>
        <v>-5.2463156302012688E-6</v>
      </c>
    </row>
    <row r="204" spans="1:5" x14ac:dyDescent="0.25">
      <c r="A204" s="2">
        <f t="shared" si="9"/>
        <v>1212.6605504587137</v>
      </c>
      <c r="B204" s="1">
        <v>5.1326249999999997E-2</v>
      </c>
      <c r="C204" s="3">
        <f t="shared" si="10"/>
        <v>-5.0871614465125899E-6</v>
      </c>
      <c r="D204" s="1">
        <v>5.2002920000000001E-2</v>
      </c>
      <c r="E204" s="3">
        <f t="shared" si="11"/>
        <v>1.7803003480103164E-5</v>
      </c>
    </row>
    <row r="205" spans="1:5" x14ac:dyDescent="0.25">
      <c r="A205" s="2">
        <f t="shared" si="9"/>
        <v>1218.7238532110073</v>
      </c>
      <c r="B205" s="1">
        <v>5.1326249999999997E-2</v>
      </c>
      <c r="C205" s="3">
        <f t="shared" si="10"/>
        <v>0</v>
      </c>
      <c r="D205" s="1">
        <v>5.2032990000000001E-2</v>
      </c>
      <c r="E205" s="3">
        <f t="shared" si="11"/>
        <v>8.6668936298972206E-7</v>
      </c>
    </row>
    <row r="206" spans="1:5" x14ac:dyDescent="0.25">
      <c r="A206" s="2">
        <f t="shared" si="9"/>
        <v>1224.7871559633008</v>
      </c>
      <c r="B206" s="1">
        <v>5.1326249999999997E-2</v>
      </c>
      <c r="C206" s="3">
        <f t="shared" si="10"/>
        <v>0</v>
      </c>
      <c r="D206" s="1">
        <v>5.2013429999999999E-2</v>
      </c>
      <c r="E206" s="3">
        <f t="shared" si="11"/>
        <v>-2.5811015282223632E-7</v>
      </c>
    </row>
    <row r="207" spans="1:5" x14ac:dyDescent="0.25">
      <c r="A207" s="2">
        <f t="shared" si="9"/>
        <v>1230.8504587155944</v>
      </c>
      <c r="B207" s="1">
        <v>5.1326249999999997E-2</v>
      </c>
      <c r="C207" s="3">
        <f t="shared" si="10"/>
        <v>0</v>
      </c>
      <c r="D207" s="1">
        <v>5.2029859999999997E-2</v>
      </c>
      <c r="E207" s="3">
        <f t="shared" si="11"/>
        <v>1.3029202602514458E-6</v>
      </c>
    </row>
    <row r="208" spans="1:5" x14ac:dyDescent="0.25">
      <c r="A208" s="2">
        <f t="shared" si="9"/>
        <v>1236.913761467888</v>
      </c>
      <c r="B208" s="1">
        <v>5.1326249999999997E-2</v>
      </c>
      <c r="C208" s="3">
        <f t="shared" si="10"/>
        <v>0</v>
      </c>
      <c r="D208" s="1">
        <v>5.2029230000000003E-2</v>
      </c>
      <c r="E208" s="3">
        <f t="shared" si="11"/>
        <v>-2.6511953396878656E-6</v>
      </c>
    </row>
    <row r="209" spans="1:15" x14ac:dyDescent="0.25">
      <c r="A209" s="2">
        <f t="shared" si="9"/>
        <v>1242.9770642201815</v>
      </c>
      <c r="B209" s="1">
        <v>5.1326249999999997E-2</v>
      </c>
      <c r="C209" s="3">
        <f t="shared" si="10"/>
        <v>0</v>
      </c>
      <c r="D209" s="1">
        <v>5.1997710000000003E-2</v>
      </c>
      <c r="E209" s="3">
        <f t="shared" si="11"/>
        <v>-1.1437660765621943E-6</v>
      </c>
    </row>
    <row r="210" spans="1:15" x14ac:dyDescent="0.25">
      <c r="A210" s="2">
        <f t="shared" si="9"/>
        <v>1249.0403669724751</v>
      </c>
      <c r="B210" s="1">
        <v>5.1326249999999997E-2</v>
      </c>
      <c r="C210" s="3">
        <f t="shared" si="10"/>
        <v>0</v>
      </c>
      <c r="D210" s="1">
        <v>5.2015360000000004E-2</v>
      </c>
      <c r="E210" s="3">
        <f t="shared" si="11"/>
        <v>9.1204418217526815E-7</v>
      </c>
    </row>
    <row r="211" spans="1:15" x14ac:dyDescent="0.25">
      <c r="A211" s="2">
        <f t="shared" si="9"/>
        <v>1255.1036697247687</v>
      </c>
      <c r="B211" s="1">
        <v>5.1326249999999997E-2</v>
      </c>
      <c r="C211" s="3">
        <f t="shared" si="10"/>
        <v>0</v>
      </c>
      <c r="D211" s="1">
        <v>5.2008769999999996E-2</v>
      </c>
      <c r="E211" s="3">
        <f t="shared" si="11"/>
        <v>-1.1562180360115137E-5</v>
      </c>
    </row>
    <row r="212" spans="1:15" x14ac:dyDescent="0.25">
      <c r="A212" s="2">
        <f t="shared" si="9"/>
        <v>1261.1669724770622</v>
      </c>
      <c r="B212" s="1">
        <v>5.1326249999999997E-2</v>
      </c>
      <c r="C212" s="3">
        <f t="shared" si="10"/>
        <v>0</v>
      </c>
      <c r="D212" s="1">
        <v>5.1875150000000002E-2</v>
      </c>
      <c r="E212" s="3">
        <f t="shared" si="11"/>
        <v>-7.1330761083368113E-6</v>
      </c>
    </row>
    <row r="213" spans="1:15" x14ac:dyDescent="0.25">
      <c r="A213" s="2">
        <f t="shared" si="9"/>
        <v>1267.2302752293558</v>
      </c>
      <c r="B213" s="1">
        <v>5.1326249999999997E-2</v>
      </c>
      <c r="C213" s="3">
        <f t="shared" si="10"/>
        <v>-1.5261484339536625E-5</v>
      </c>
      <c r="D213" s="1">
        <v>5.192227E-2</v>
      </c>
      <c r="E213" s="3">
        <f t="shared" si="11"/>
        <v>-6.1847480708129915E-7</v>
      </c>
    </row>
    <row r="214" spans="1:15" x14ac:dyDescent="0.25">
      <c r="A214" s="2">
        <f t="shared" si="9"/>
        <v>1273.2935779816494</v>
      </c>
      <c r="B214" s="1">
        <v>5.1141180000000001E-2</v>
      </c>
      <c r="C214" s="3">
        <f t="shared" si="10"/>
        <v>-2.5435807232561234E-5</v>
      </c>
      <c r="D214" s="1">
        <v>5.1867650000000001E-2</v>
      </c>
      <c r="E214" s="3">
        <f t="shared" si="11"/>
        <v>-4.7474126191556836E-6</v>
      </c>
    </row>
    <row r="215" spans="1:15" x14ac:dyDescent="0.25">
      <c r="A215" s="2">
        <f t="shared" si="9"/>
        <v>1279.3568807339429</v>
      </c>
      <c r="B215" s="1">
        <v>5.1017800000000002E-2</v>
      </c>
      <c r="C215" s="3">
        <f t="shared" si="10"/>
        <v>5.0871614465125899E-6</v>
      </c>
      <c r="D215" s="1">
        <v>5.18647E-2</v>
      </c>
      <c r="E215" s="3">
        <f t="shared" si="11"/>
        <v>-1.0184218489937849E-5</v>
      </c>
    </row>
    <row r="216" spans="1:15" x14ac:dyDescent="0.25">
      <c r="A216" s="2">
        <f t="shared" si="9"/>
        <v>1285.4201834862365</v>
      </c>
      <c r="B216" s="1">
        <v>5.1202870000000004E-2</v>
      </c>
      <c r="C216" s="3">
        <f t="shared" si="10"/>
        <v>4.5784453018611021E-5</v>
      </c>
      <c r="D216" s="1">
        <v>5.1744150000000003E-2</v>
      </c>
      <c r="E216" s="3">
        <f t="shared" si="11"/>
        <v>-6.9128990770161913E-6</v>
      </c>
    </row>
    <row r="217" spans="1:15" x14ac:dyDescent="0.25">
      <c r="A217" s="2">
        <f t="shared" si="9"/>
        <v>1291.4834862385301</v>
      </c>
      <c r="B217" s="1">
        <v>5.1573010000000002E-2</v>
      </c>
      <c r="C217" s="3">
        <f t="shared" si="10"/>
        <v>3.052296867907382E-5</v>
      </c>
      <c r="D217" s="1">
        <v>5.178087E-2</v>
      </c>
      <c r="E217" s="3">
        <f t="shared" si="11"/>
        <v>2.7311847480706145E-6</v>
      </c>
    </row>
    <row r="218" spans="1:15" x14ac:dyDescent="0.25">
      <c r="A218" s="2">
        <f t="shared" si="9"/>
        <v>1297.5467889908236</v>
      </c>
      <c r="B218" s="1">
        <v>5.1573010000000002E-2</v>
      </c>
      <c r="C218" s="3">
        <f t="shared" si="10"/>
        <v>0</v>
      </c>
      <c r="D218" s="1">
        <v>5.177727E-2</v>
      </c>
      <c r="E218" s="3">
        <f t="shared" si="11"/>
        <v>-2.3617491299739846E-6</v>
      </c>
    </row>
    <row r="219" spans="1:15" x14ac:dyDescent="0.25">
      <c r="A219" s="2">
        <f t="shared" si="9"/>
        <v>1303.6100917431172</v>
      </c>
      <c r="B219" s="1">
        <v>5.1573010000000002E-2</v>
      </c>
      <c r="C219" s="3">
        <f t="shared" si="10"/>
        <v>0</v>
      </c>
      <c r="D219" s="1">
        <v>5.1752230000000003E-2</v>
      </c>
      <c r="E219" s="3">
        <f t="shared" si="11"/>
        <v>-1.066250567408185E-6</v>
      </c>
    </row>
    <row r="220" spans="1:15" x14ac:dyDescent="0.25">
      <c r="A220" s="2">
        <f t="shared" si="9"/>
        <v>1309.6733944954108</v>
      </c>
      <c r="B220" s="1">
        <v>5.1573010000000002E-2</v>
      </c>
      <c r="C220" s="3">
        <f t="shared" si="10"/>
        <v>-1.017432289302518E-5</v>
      </c>
      <c r="D220" s="1">
        <v>5.1764339999999999E-2</v>
      </c>
      <c r="E220" s="3">
        <f t="shared" si="11"/>
        <v>-5.5476365562112687E-5</v>
      </c>
    </row>
    <row r="221" spans="1:15" x14ac:dyDescent="0.25">
      <c r="A221" s="2">
        <f t="shared" si="9"/>
        <v>1315.7366972477043</v>
      </c>
      <c r="B221" s="1">
        <v>5.1449629999999996E-2</v>
      </c>
      <c r="C221" s="4"/>
      <c r="D221" s="1">
        <v>5.1079489999999998E-2</v>
      </c>
      <c r="E221" s="2"/>
    </row>
    <row r="223" spans="1:15" x14ac:dyDescent="0.25">
      <c r="G223" s="7" t="s">
        <v>15</v>
      </c>
      <c r="H223" s="7"/>
      <c r="I223" s="7"/>
      <c r="J223" s="7"/>
      <c r="L223" s="7" t="s">
        <v>16</v>
      </c>
      <c r="M223" s="7"/>
      <c r="N223" s="7"/>
      <c r="O223" s="7"/>
    </row>
    <row r="224" spans="1:15" x14ac:dyDescent="0.25">
      <c r="B224" t="s">
        <v>7</v>
      </c>
      <c r="C224" s="3">
        <f>AVERAGE(C5:C220)</f>
        <v>-4.8063891550803368E-6</v>
      </c>
      <c r="E224" s="3">
        <f>AVERAGE(E5:E220)</f>
        <v>-6.4238992983753917E-6</v>
      </c>
      <c r="G224" s="5">
        <f>(C224+E224)/2</f>
        <v>-5.6151442267278638E-6</v>
      </c>
      <c r="H224" s="6" t="s">
        <v>9</v>
      </c>
      <c r="I224" s="6">
        <f>PI()*(G227/2)^2</f>
        <v>6.1795323845652088E-4</v>
      </c>
      <c r="J224" s="6" t="s">
        <v>14</v>
      </c>
      <c r="L224" s="5">
        <f>PI()*(L226/2)^2</f>
        <v>7.0685834705770342E-4</v>
      </c>
      <c r="M224" s="6" t="s">
        <v>14</v>
      </c>
      <c r="N224" s="6">
        <f>G224*I225*I224/(L227*L224)</f>
        <v>-2.3170218482714152E-3</v>
      </c>
      <c r="O224" s="6" t="s">
        <v>17</v>
      </c>
    </row>
    <row r="225" spans="2:16" x14ac:dyDescent="0.25">
      <c r="B225" t="s">
        <v>8</v>
      </c>
      <c r="C225">
        <f>_xlfn.STDEV.P(C5:C220)</f>
        <v>2.1761496268335651E-5</v>
      </c>
      <c r="E225">
        <f>_xlfn.STDEV.P(E5:E220)</f>
        <v>2.0693371469702414E-5</v>
      </c>
      <c r="G225" s="6">
        <f>22/1000</f>
        <v>2.1999999999999999E-2</v>
      </c>
      <c r="H225" s="6" t="s">
        <v>10</v>
      </c>
      <c r="I225" s="6">
        <f>G225/(I224*G226)</f>
        <v>613.60564140871975</v>
      </c>
      <c r="J225" s="6" t="s">
        <v>13</v>
      </c>
      <c r="L225" s="6">
        <v>0.06</v>
      </c>
      <c r="M225" s="6" t="s">
        <v>11</v>
      </c>
      <c r="N225" s="6">
        <v>10</v>
      </c>
      <c r="O225" s="6" t="s">
        <v>18</v>
      </c>
    </row>
    <row r="226" spans="2:16" x14ac:dyDescent="0.25">
      <c r="G226" s="6">
        <f>5.802/100</f>
        <v>5.8019999999999995E-2</v>
      </c>
      <c r="H226" s="6" t="s">
        <v>11</v>
      </c>
      <c r="I226" s="6"/>
      <c r="J226" s="6"/>
      <c r="L226" s="6">
        <v>0.03</v>
      </c>
      <c r="M226" s="6" t="s">
        <v>12</v>
      </c>
      <c r="N226" s="6"/>
      <c r="O226" s="6"/>
    </row>
    <row r="227" spans="2:16" x14ac:dyDescent="0.25">
      <c r="G227" s="6">
        <f>2.805/100</f>
        <v>2.8050000000000002E-2</v>
      </c>
      <c r="H227" s="6" t="s">
        <v>12</v>
      </c>
      <c r="I227" s="6"/>
      <c r="J227" s="6"/>
      <c r="L227" s="6">
        <v>1.3</v>
      </c>
      <c r="M227" s="6" t="s">
        <v>21</v>
      </c>
      <c r="N227" s="6"/>
      <c r="O227" s="6"/>
    </row>
    <row r="229" spans="2:16" x14ac:dyDescent="0.25">
      <c r="L229" t="s">
        <v>19</v>
      </c>
      <c r="P229" t="s">
        <v>20</v>
      </c>
    </row>
    <row r="230" spans="2:16" x14ac:dyDescent="0.25">
      <c r="L230" t="s">
        <v>22</v>
      </c>
    </row>
  </sheetData>
  <mergeCells count="2">
    <mergeCell ref="G223:J223"/>
    <mergeCell ref="L223:O2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2023-01-02T17:34:03Z</dcterms:created>
  <dcterms:modified xsi:type="dcterms:W3CDTF">2023-01-02T18:24:19Z</dcterms:modified>
</cp:coreProperties>
</file>