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pbenavides_iteso_mx/Documents/Docencia/Series de tiempo/Series-de-tiempo/05. Forecasting/"/>
    </mc:Choice>
  </mc:AlternateContent>
  <xr:revisionPtr revIDLastSave="0" documentId="8_{3BAC3034-B20B-4A83-9984-00C5BDDABAA0}" xr6:coauthVersionLast="45" xr6:coauthVersionMax="45" xr10:uidLastSave="{00000000-0000-0000-0000-000000000000}"/>
  <bookViews>
    <workbookView xWindow="-98" yWindow="-98" windowWidth="24196" windowHeight="13096" xr2:uid="{D6F762AA-F246-423D-A0C3-7365168A9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O5" i="1" s="1"/>
  <c r="K6" i="1"/>
  <c r="O6" i="1" s="1"/>
  <c r="K7" i="1"/>
  <c r="O7" i="1" s="1"/>
  <c r="K13" i="1"/>
  <c r="O13" i="1" s="1"/>
  <c r="K14" i="1"/>
  <c r="O14" i="1" s="1"/>
  <c r="K15" i="1"/>
  <c r="O15" i="1" s="1"/>
  <c r="K21" i="1"/>
  <c r="O21" i="1" s="1"/>
  <c r="K22" i="1"/>
  <c r="O22" i="1" s="1"/>
  <c r="K3" i="1"/>
  <c r="O3" i="1" s="1"/>
  <c r="O17" i="1"/>
  <c r="O19" i="1"/>
  <c r="K20" i="1"/>
  <c r="O20" i="1" s="1"/>
  <c r="K19" i="1"/>
  <c r="K18" i="1"/>
  <c r="O18" i="1" s="1"/>
  <c r="K17" i="1"/>
  <c r="K16" i="1"/>
  <c r="L16" i="1" s="1"/>
  <c r="K12" i="1"/>
  <c r="O12" i="1" s="1"/>
  <c r="K11" i="1"/>
  <c r="O11" i="1" s="1"/>
  <c r="K10" i="1"/>
  <c r="M10" i="1" s="1"/>
  <c r="K9" i="1"/>
  <c r="O9" i="1" s="1"/>
  <c r="K8" i="1"/>
  <c r="O8" i="1" s="1"/>
  <c r="K4" i="1"/>
  <c r="O4" i="1" s="1"/>
  <c r="D4" i="1"/>
  <c r="D5" i="1"/>
  <c r="D6" i="1"/>
  <c r="D7" i="1"/>
  <c r="D8" i="1"/>
  <c r="D9" i="1"/>
  <c r="E9" i="1" s="1"/>
  <c r="D10" i="1"/>
  <c r="D11" i="1"/>
  <c r="F11" i="1" s="1"/>
  <c r="D12" i="1"/>
  <c r="D13" i="1"/>
  <c r="D14" i="1"/>
  <c r="D15" i="1"/>
  <c r="D16" i="1"/>
  <c r="D17" i="1"/>
  <c r="E17" i="1" s="1"/>
  <c r="D18" i="1"/>
  <c r="D19" i="1"/>
  <c r="F19" i="1" s="1"/>
  <c r="D20" i="1"/>
  <c r="D21" i="1"/>
  <c r="D22" i="1"/>
  <c r="D3" i="1"/>
  <c r="L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H4" i="1"/>
  <c r="H5" i="1"/>
  <c r="H6" i="1"/>
  <c r="H7" i="1"/>
  <c r="H8" i="1"/>
  <c r="H10" i="1"/>
  <c r="H12" i="1"/>
  <c r="H13" i="1"/>
  <c r="H14" i="1"/>
  <c r="H15" i="1"/>
  <c r="H16" i="1"/>
  <c r="H18" i="1"/>
  <c r="H20" i="1"/>
  <c r="H21" i="1"/>
  <c r="H22" i="1"/>
  <c r="H3" i="1"/>
  <c r="V3" i="1"/>
  <c r="V4" i="1"/>
  <c r="W4" i="1" s="1"/>
  <c r="V5" i="1"/>
  <c r="V6" i="1"/>
  <c r="V7" i="1"/>
  <c r="W7" i="1" s="1"/>
  <c r="V8" i="1"/>
  <c r="X8" i="1" s="1"/>
  <c r="V9" i="1"/>
  <c r="V10" i="1"/>
  <c r="V11" i="1"/>
  <c r="V12" i="1"/>
  <c r="W12" i="1" s="1"/>
  <c r="V13" i="1"/>
  <c r="V14" i="1"/>
  <c r="V15" i="1"/>
  <c r="W15" i="1" s="1"/>
  <c r="V16" i="1"/>
  <c r="X16" i="1" s="1"/>
  <c r="V17" i="1"/>
  <c r="X17" i="1" s="1"/>
  <c r="V18" i="1"/>
  <c r="V19" i="1"/>
  <c r="W19" i="1" s="1"/>
  <c r="V20" i="1"/>
  <c r="W20" i="1" s="1"/>
  <c r="V21" i="1"/>
  <c r="V22" i="1"/>
  <c r="X22" i="1"/>
  <c r="X21" i="1"/>
  <c r="X19" i="1"/>
  <c r="X18" i="1"/>
  <c r="X15" i="1"/>
  <c r="X14" i="1"/>
  <c r="X13" i="1"/>
  <c r="X11" i="1"/>
  <c r="X10" i="1"/>
  <c r="X9" i="1"/>
  <c r="X7" i="1"/>
  <c r="X6" i="1"/>
  <c r="X5" i="1"/>
  <c r="X3" i="1"/>
  <c r="F4" i="1"/>
  <c r="F5" i="1"/>
  <c r="F6" i="1"/>
  <c r="F7" i="1"/>
  <c r="F8" i="1"/>
  <c r="F10" i="1"/>
  <c r="F12" i="1"/>
  <c r="F13" i="1"/>
  <c r="F14" i="1"/>
  <c r="F15" i="1"/>
  <c r="F16" i="1"/>
  <c r="F18" i="1"/>
  <c r="F20" i="1"/>
  <c r="F21" i="1"/>
  <c r="F22" i="1"/>
  <c r="F3" i="1"/>
  <c r="W9" i="1"/>
  <c r="W10" i="1"/>
  <c r="W11" i="1"/>
  <c r="W17" i="1"/>
  <c r="W18" i="1"/>
  <c r="W5" i="1"/>
  <c r="W6" i="1"/>
  <c r="W13" i="1"/>
  <c r="W14" i="1"/>
  <c r="W21" i="1"/>
  <c r="W22" i="1"/>
  <c r="E4" i="1"/>
  <c r="E5" i="1"/>
  <c r="E6" i="1"/>
  <c r="E7" i="1"/>
  <c r="E8" i="1"/>
  <c r="E10" i="1"/>
  <c r="E12" i="1"/>
  <c r="E13" i="1"/>
  <c r="E14" i="1"/>
  <c r="E15" i="1"/>
  <c r="E16" i="1"/>
  <c r="E18" i="1"/>
  <c r="E20" i="1"/>
  <c r="E21" i="1"/>
  <c r="E22" i="1"/>
  <c r="W8" i="1"/>
  <c r="S3" i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O16" i="1" l="1"/>
  <c r="L14" i="1"/>
  <c r="M20" i="1"/>
  <c r="O10" i="1"/>
  <c r="M6" i="1"/>
  <c r="L22" i="1"/>
  <c r="L12" i="1"/>
  <c r="L18" i="1"/>
  <c r="L8" i="1"/>
  <c r="L21" i="1"/>
  <c r="L7" i="1"/>
  <c r="L13" i="1"/>
  <c r="L15" i="1"/>
  <c r="H19" i="1"/>
  <c r="H11" i="1"/>
  <c r="M11" i="1" s="1"/>
  <c r="E19" i="1"/>
  <c r="E11" i="1"/>
  <c r="F17" i="1"/>
  <c r="F9" i="1"/>
  <c r="F23" i="1" s="1"/>
  <c r="G23" i="1" s="1"/>
  <c r="H17" i="1"/>
  <c r="H9" i="1"/>
  <c r="M9" i="1" s="1"/>
  <c r="L3" i="1"/>
  <c r="L10" i="1"/>
  <c r="L20" i="1"/>
  <c r="M4" i="1"/>
  <c r="M8" i="1"/>
  <c r="M12" i="1"/>
  <c r="M14" i="1"/>
  <c r="M16" i="1"/>
  <c r="M18" i="1"/>
  <c r="L6" i="1"/>
  <c r="M22" i="1"/>
  <c r="M3" i="1"/>
  <c r="M5" i="1"/>
  <c r="M7" i="1"/>
  <c r="M13" i="1"/>
  <c r="M15" i="1"/>
  <c r="M17" i="1"/>
  <c r="M21" i="1"/>
  <c r="X4" i="1"/>
  <c r="X23" i="1" s="1"/>
  <c r="Y23" i="1" s="1"/>
  <c r="X12" i="1"/>
  <c r="X20" i="1"/>
  <c r="W16" i="1"/>
  <c r="W3" i="1"/>
  <c r="W23" i="1" s="1"/>
  <c r="V23" i="1"/>
  <c r="E3" i="1"/>
  <c r="E23" i="1" s="1"/>
  <c r="D23" i="1"/>
  <c r="K23" i="1" l="1"/>
  <c r="L19" i="1"/>
  <c r="L11" i="1"/>
  <c r="M19" i="1"/>
  <c r="M23" i="1" s="1"/>
  <c r="N23" i="1" s="1"/>
  <c r="L9" i="1"/>
  <c r="L17" i="1"/>
  <c r="O23" i="1"/>
  <c r="L5" i="1"/>
  <c r="H23" i="1"/>
  <c r="L23" i="1" l="1"/>
</calcChain>
</file>

<file path=xl/sharedStrings.xml><?xml version="1.0" encoding="utf-8"?>
<sst xmlns="http://schemas.openxmlformats.org/spreadsheetml/2006/main" count="35" uniqueCount="15">
  <si>
    <t>Fecha</t>
  </si>
  <si>
    <t>Valor real</t>
  </si>
  <si>
    <t>Estimación</t>
  </si>
  <si>
    <t>Error de pronóstico</t>
  </si>
  <si>
    <t>MAE</t>
  </si>
  <si>
    <t>RMSE</t>
  </si>
  <si>
    <t>Error absoluto</t>
  </si>
  <si>
    <t>Error cuadrático</t>
  </si>
  <si>
    <t>MSE</t>
  </si>
  <si>
    <t>Error pct abs</t>
  </si>
  <si>
    <t>TIENDA 1</t>
  </si>
  <si>
    <t>TIENDA 2</t>
  </si>
  <si>
    <t>MODELO 1</t>
  </si>
  <si>
    <t>MODELO 2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</si>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</sst>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9" fontId="0" fillId="0" borderId="0" xfId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2" fillId="0" borderId="0" xfId="0" applyFont="1" applyBorder="1"/>
    <xf numFmtId="0" fontId="0" fillId="0" borderId="0" xfId="0" applyBorder="1"/>
    <xf numFmtId="0" fontId="0" fillId="0" borderId="5" xfId="0" applyBorder="1"/>
    <xf numFmtId="9" fontId="0" fillId="0" borderId="5" xfId="1" applyFont="1" applyBorder="1"/>
    <xf numFmtId="9" fontId="2" fillId="0" borderId="5" xfId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9" fontId="0" fillId="0" borderId="0" xfId="1" applyFont="1" applyBorder="1"/>
    <xf numFmtId="9" fontId="2" fillId="0" borderId="0" xfId="1" applyFont="1" applyBorder="1"/>
    <xf numFmtId="10" fontId="2" fillId="0" borderId="5" xfId="1" applyNumberFormat="1" applyFont="1" applyBorder="1"/>
    <xf numFmtId="1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Pronósticos de venta para la Tienda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Valor real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Hoja1!$A$3:$A$22</c:f>
              <c:numCache>
                <c:formatCode>m/d/yyyy</c:formatCode>
                <c:ptCount val="20"/>
                <c:pt idx="0">
                  <c:v>44126</c:v>
                </c:pt>
                <c:pt idx="1">
                  <c:v>44127</c:v>
                </c:pt>
                <c:pt idx="2">
                  <c:v>44128</c:v>
                </c:pt>
                <c:pt idx="3">
                  <c:v>44129</c:v>
                </c:pt>
                <c:pt idx="4">
                  <c:v>44130</c:v>
                </c:pt>
                <c:pt idx="5">
                  <c:v>44131</c:v>
                </c:pt>
                <c:pt idx="6">
                  <c:v>44132</c:v>
                </c:pt>
                <c:pt idx="7">
                  <c:v>44133</c:v>
                </c:pt>
                <c:pt idx="8">
                  <c:v>44134</c:v>
                </c:pt>
                <c:pt idx="9">
                  <c:v>44135</c:v>
                </c:pt>
                <c:pt idx="10">
                  <c:v>44136</c:v>
                </c:pt>
                <c:pt idx="11">
                  <c:v>44137</c:v>
                </c:pt>
                <c:pt idx="12">
                  <c:v>44138</c:v>
                </c:pt>
                <c:pt idx="13">
                  <c:v>44139</c:v>
                </c:pt>
                <c:pt idx="14">
                  <c:v>44140</c:v>
                </c:pt>
                <c:pt idx="15">
                  <c:v>44141</c:v>
                </c:pt>
                <c:pt idx="16">
                  <c:v>44142</c:v>
                </c:pt>
                <c:pt idx="17">
                  <c:v>44143</c:v>
                </c:pt>
                <c:pt idx="18">
                  <c:v>44144</c:v>
                </c:pt>
                <c:pt idx="19">
                  <c:v>44145</c:v>
                </c:pt>
              </c:numCache>
            </c:numRef>
          </c:xVal>
          <c:yVal>
            <c:numRef>
              <c:f>Hoja1!$B$3:$B$22</c:f>
              <c:numCache>
                <c:formatCode>General</c:formatCode>
                <c:ptCount val="20"/>
                <c:pt idx="0">
                  <c:v>3</c:v>
                </c:pt>
                <c:pt idx="1">
                  <c:v>18</c:v>
                </c:pt>
                <c:pt idx="2">
                  <c:v>4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12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19</c:v>
                </c:pt>
                <c:pt idx="12">
                  <c:v>13</c:v>
                </c:pt>
                <c:pt idx="13">
                  <c:v>9</c:v>
                </c:pt>
                <c:pt idx="14">
                  <c:v>19</c:v>
                </c:pt>
                <c:pt idx="15">
                  <c:v>6</c:v>
                </c:pt>
                <c:pt idx="16">
                  <c:v>16</c:v>
                </c:pt>
                <c:pt idx="17">
                  <c:v>10</c:v>
                </c:pt>
                <c:pt idx="18">
                  <c:v>9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3-42F1-BE4B-CE6F5A03EADB}"/>
            </c:ext>
          </c:extLst>
        </c:ser>
        <c:ser>
          <c:idx val="1"/>
          <c:order val="1"/>
          <c:tx>
            <c:v>Pronóstico mod.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Hoja1!$A$3:$A$22</c:f>
              <c:numCache>
                <c:formatCode>m/d/yyyy</c:formatCode>
                <c:ptCount val="20"/>
                <c:pt idx="0">
                  <c:v>44126</c:v>
                </c:pt>
                <c:pt idx="1">
                  <c:v>44127</c:v>
                </c:pt>
                <c:pt idx="2">
                  <c:v>44128</c:v>
                </c:pt>
                <c:pt idx="3">
                  <c:v>44129</c:v>
                </c:pt>
                <c:pt idx="4">
                  <c:v>44130</c:v>
                </c:pt>
                <c:pt idx="5">
                  <c:v>44131</c:v>
                </c:pt>
                <c:pt idx="6">
                  <c:v>44132</c:v>
                </c:pt>
                <c:pt idx="7">
                  <c:v>44133</c:v>
                </c:pt>
                <c:pt idx="8">
                  <c:v>44134</c:v>
                </c:pt>
                <c:pt idx="9">
                  <c:v>44135</c:v>
                </c:pt>
                <c:pt idx="10">
                  <c:v>44136</c:v>
                </c:pt>
                <c:pt idx="11">
                  <c:v>44137</c:v>
                </c:pt>
                <c:pt idx="12">
                  <c:v>44138</c:v>
                </c:pt>
                <c:pt idx="13">
                  <c:v>44139</c:v>
                </c:pt>
                <c:pt idx="14">
                  <c:v>44140</c:v>
                </c:pt>
                <c:pt idx="15">
                  <c:v>44141</c:v>
                </c:pt>
                <c:pt idx="16">
                  <c:v>44142</c:v>
                </c:pt>
                <c:pt idx="17">
                  <c:v>44143</c:v>
                </c:pt>
                <c:pt idx="18">
                  <c:v>44144</c:v>
                </c:pt>
                <c:pt idx="19">
                  <c:v>44145</c:v>
                </c:pt>
              </c:numCache>
            </c:numRef>
          </c:xVal>
          <c:yVal>
            <c:numRef>
              <c:f>Hoja1!$C$3:$C$22</c:f>
              <c:numCache>
                <c:formatCode>General</c:formatCode>
                <c:ptCount val="20"/>
                <c:pt idx="0">
                  <c:v>2</c:v>
                </c:pt>
                <c:pt idx="1">
                  <c:v>20</c:v>
                </c:pt>
                <c:pt idx="2">
                  <c:v>1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17</c:v>
                </c:pt>
                <c:pt idx="7">
                  <c:v>15</c:v>
                </c:pt>
                <c:pt idx="8">
                  <c:v>7</c:v>
                </c:pt>
                <c:pt idx="9">
                  <c:v>10</c:v>
                </c:pt>
                <c:pt idx="10">
                  <c:v>10</c:v>
                </c:pt>
                <c:pt idx="11">
                  <c:v>16</c:v>
                </c:pt>
                <c:pt idx="12">
                  <c:v>11</c:v>
                </c:pt>
                <c:pt idx="13">
                  <c:v>10</c:v>
                </c:pt>
                <c:pt idx="14">
                  <c:v>22</c:v>
                </c:pt>
                <c:pt idx="15">
                  <c:v>7</c:v>
                </c:pt>
                <c:pt idx="16">
                  <c:v>17</c:v>
                </c:pt>
                <c:pt idx="17">
                  <c:v>13</c:v>
                </c:pt>
                <c:pt idx="18">
                  <c:v>7</c:v>
                </c:pt>
                <c:pt idx="1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03-42F1-BE4B-CE6F5A03EADB}"/>
            </c:ext>
          </c:extLst>
        </c:ser>
        <c:ser>
          <c:idx val="2"/>
          <c:order val="2"/>
          <c:tx>
            <c:v>Pronóstico mod.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Hoja1!$A$3:$A$22</c:f>
              <c:numCache>
                <c:formatCode>m/d/yyyy</c:formatCode>
                <c:ptCount val="20"/>
                <c:pt idx="0">
                  <c:v>44126</c:v>
                </c:pt>
                <c:pt idx="1">
                  <c:v>44127</c:v>
                </c:pt>
                <c:pt idx="2">
                  <c:v>44128</c:v>
                </c:pt>
                <c:pt idx="3">
                  <c:v>44129</c:v>
                </c:pt>
                <c:pt idx="4">
                  <c:v>44130</c:v>
                </c:pt>
                <c:pt idx="5">
                  <c:v>44131</c:v>
                </c:pt>
                <c:pt idx="6">
                  <c:v>44132</c:v>
                </c:pt>
                <c:pt idx="7">
                  <c:v>44133</c:v>
                </c:pt>
                <c:pt idx="8">
                  <c:v>44134</c:v>
                </c:pt>
                <c:pt idx="9">
                  <c:v>44135</c:v>
                </c:pt>
                <c:pt idx="10">
                  <c:v>44136</c:v>
                </c:pt>
                <c:pt idx="11">
                  <c:v>44137</c:v>
                </c:pt>
                <c:pt idx="12">
                  <c:v>44138</c:v>
                </c:pt>
                <c:pt idx="13">
                  <c:v>44139</c:v>
                </c:pt>
                <c:pt idx="14">
                  <c:v>44140</c:v>
                </c:pt>
                <c:pt idx="15">
                  <c:v>44141</c:v>
                </c:pt>
                <c:pt idx="16">
                  <c:v>44142</c:v>
                </c:pt>
                <c:pt idx="17">
                  <c:v>44143</c:v>
                </c:pt>
                <c:pt idx="18">
                  <c:v>44144</c:v>
                </c:pt>
                <c:pt idx="19">
                  <c:v>44145</c:v>
                </c:pt>
              </c:numCache>
            </c:numRef>
          </c:xVal>
          <c:yVal>
            <c:numRef>
              <c:f>Hoja1!$J$3:$J$22</c:f>
              <c:numCache>
                <c:formatCode>General</c:formatCode>
                <c:ptCount val="20"/>
                <c:pt idx="0">
                  <c:v>2</c:v>
                </c:pt>
                <c:pt idx="1">
                  <c:v>18</c:v>
                </c:pt>
                <c:pt idx="2">
                  <c:v>4</c:v>
                </c:pt>
                <c:pt idx="3">
                  <c:v>14</c:v>
                </c:pt>
                <c:pt idx="4">
                  <c:v>14</c:v>
                </c:pt>
                <c:pt idx="5">
                  <c:v>15</c:v>
                </c:pt>
                <c:pt idx="6">
                  <c:v>20</c:v>
                </c:pt>
                <c:pt idx="7">
                  <c:v>13</c:v>
                </c:pt>
                <c:pt idx="8">
                  <c:v>9</c:v>
                </c:pt>
                <c:pt idx="9">
                  <c:v>10</c:v>
                </c:pt>
                <c:pt idx="10">
                  <c:v>8</c:v>
                </c:pt>
                <c:pt idx="11">
                  <c:v>20</c:v>
                </c:pt>
                <c:pt idx="12">
                  <c:v>12</c:v>
                </c:pt>
                <c:pt idx="13">
                  <c:v>10</c:v>
                </c:pt>
                <c:pt idx="14">
                  <c:v>20</c:v>
                </c:pt>
                <c:pt idx="15">
                  <c:v>5</c:v>
                </c:pt>
                <c:pt idx="16">
                  <c:v>16</c:v>
                </c:pt>
                <c:pt idx="17">
                  <c:v>11</c:v>
                </c:pt>
                <c:pt idx="18">
                  <c:v>9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03-42F1-BE4B-CE6F5A03E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93952"/>
        <c:axId val="225334880"/>
      </c:scatterChart>
      <c:valAx>
        <c:axId val="71319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5334880"/>
        <c:crosses val="autoZero"/>
        <c:crossBetween val="midCat"/>
      </c:valAx>
      <c:valAx>
        <c:axId val="2253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319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800" b="0" i="0" baseline="0">
                <a:effectLst/>
              </a:rPr>
              <a:t>Pronósticos de venta para la Tienda 2</a:t>
            </a:r>
            <a:endParaRPr lang="es-MX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Hoja1!$T$2</c:f>
              <c:strCache>
                <c:ptCount val="1"/>
                <c:pt idx="0">
                  <c:v>Valor real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Hoja1!$S$3:$S$22</c:f>
              <c:numCache>
                <c:formatCode>m/d/yyyy</c:formatCode>
                <c:ptCount val="20"/>
                <c:pt idx="0">
                  <c:v>44126</c:v>
                </c:pt>
                <c:pt idx="1">
                  <c:v>44127</c:v>
                </c:pt>
                <c:pt idx="2">
                  <c:v>44128</c:v>
                </c:pt>
                <c:pt idx="3">
                  <c:v>44129</c:v>
                </c:pt>
                <c:pt idx="4">
                  <c:v>44130</c:v>
                </c:pt>
                <c:pt idx="5">
                  <c:v>44131</c:v>
                </c:pt>
                <c:pt idx="6">
                  <c:v>44132</c:v>
                </c:pt>
                <c:pt idx="7">
                  <c:v>44133</c:v>
                </c:pt>
                <c:pt idx="8">
                  <c:v>44134</c:v>
                </c:pt>
                <c:pt idx="9">
                  <c:v>44135</c:v>
                </c:pt>
                <c:pt idx="10">
                  <c:v>44136</c:v>
                </c:pt>
                <c:pt idx="11">
                  <c:v>44137</c:v>
                </c:pt>
                <c:pt idx="12">
                  <c:v>44138</c:v>
                </c:pt>
                <c:pt idx="13">
                  <c:v>44139</c:v>
                </c:pt>
                <c:pt idx="14">
                  <c:v>44140</c:v>
                </c:pt>
                <c:pt idx="15">
                  <c:v>44141</c:v>
                </c:pt>
                <c:pt idx="16">
                  <c:v>44142</c:v>
                </c:pt>
                <c:pt idx="17">
                  <c:v>44143</c:v>
                </c:pt>
                <c:pt idx="18">
                  <c:v>44144</c:v>
                </c:pt>
                <c:pt idx="19">
                  <c:v>44145</c:v>
                </c:pt>
              </c:numCache>
            </c:numRef>
          </c:xVal>
          <c:yVal>
            <c:numRef>
              <c:f>Hoja1!$T$3:$T$22</c:f>
              <c:numCache>
                <c:formatCode>General</c:formatCode>
                <c:ptCount val="20"/>
                <c:pt idx="0">
                  <c:v>118</c:v>
                </c:pt>
                <c:pt idx="1">
                  <c:v>114</c:v>
                </c:pt>
                <c:pt idx="2">
                  <c:v>116</c:v>
                </c:pt>
                <c:pt idx="3">
                  <c:v>116</c:v>
                </c:pt>
                <c:pt idx="4">
                  <c:v>114</c:v>
                </c:pt>
                <c:pt idx="5">
                  <c:v>113</c:v>
                </c:pt>
                <c:pt idx="6">
                  <c:v>118</c:v>
                </c:pt>
                <c:pt idx="7">
                  <c:v>112</c:v>
                </c:pt>
                <c:pt idx="8">
                  <c:v>104</c:v>
                </c:pt>
                <c:pt idx="9">
                  <c:v>108</c:v>
                </c:pt>
                <c:pt idx="10">
                  <c:v>114</c:v>
                </c:pt>
                <c:pt idx="11">
                  <c:v>109</c:v>
                </c:pt>
                <c:pt idx="12">
                  <c:v>102</c:v>
                </c:pt>
                <c:pt idx="13">
                  <c:v>117</c:v>
                </c:pt>
                <c:pt idx="14">
                  <c:v>112</c:v>
                </c:pt>
                <c:pt idx="15">
                  <c:v>117</c:v>
                </c:pt>
                <c:pt idx="16">
                  <c:v>104</c:v>
                </c:pt>
                <c:pt idx="17">
                  <c:v>115</c:v>
                </c:pt>
                <c:pt idx="18">
                  <c:v>107</c:v>
                </c:pt>
                <c:pt idx="19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F-4C10-8C8D-5FA7FF3900F3}"/>
            </c:ext>
          </c:extLst>
        </c:ser>
        <c:ser>
          <c:idx val="1"/>
          <c:order val="1"/>
          <c:tx>
            <c:strRef>
              <c:f>Hoja1!$U$2</c:f>
              <c:strCache>
                <c:ptCount val="1"/>
                <c:pt idx="0">
                  <c:v>Estimación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Hoja1!$S$3:$S$22</c:f>
              <c:numCache>
                <c:formatCode>m/d/yyyy</c:formatCode>
                <c:ptCount val="20"/>
                <c:pt idx="0">
                  <c:v>44126</c:v>
                </c:pt>
                <c:pt idx="1">
                  <c:v>44127</c:v>
                </c:pt>
                <c:pt idx="2">
                  <c:v>44128</c:v>
                </c:pt>
                <c:pt idx="3">
                  <c:v>44129</c:v>
                </c:pt>
                <c:pt idx="4">
                  <c:v>44130</c:v>
                </c:pt>
                <c:pt idx="5">
                  <c:v>44131</c:v>
                </c:pt>
                <c:pt idx="6">
                  <c:v>44132</c:v>
                </c:pt>
                <c:pt idx="7">
                  <c:v>44133</c:v>
                </c:pt>
                <c:pt idx="8">
                  <c:v>44134</c:v>
                </c:pt>
                <c:pt idx="9">
                  <c:v>44135</c:v>
                </c:pt>
                <c:pt idx="10">
                  <c:v>44136</c:v>
                </c:pt>
                <c:pt idx="11">
                  <c:v>44137</c:v>
                </c:pt>
                <c:pt idx="12">
                  <c:v>44138</c:v>
                </c:pt>
                <c:pt idx="13">
                  <c:v>44139</c:v>
                </c:pt>
                <c:pt idx="14">
                  <c:v>44140</c:v>
                </c:pt>
                <c:pt idx="15">
                  <c:v>44141</c:v>
                </c:pt>
                <c:pt idx="16">
                  <c:v>44142</c:v>
                </c:pt>
                <c:pt idx="17">
                  <c:v>44143</c:v>
                </c:pt>
                <c:pt idx="18">
                  <c:v>44144</c:v>
                </c:pt>
                <c:pt idx="19">
                  <c:v>44145</c:v>
                </c:pt>
              </c:numCache>
            </c:numRef>
          </c:xVal>
          <c:yVal>
            <c:numRef>
              <c:f>Hoja1!$U$3:$U$22</c:f>
              <c:numCache>
                <c:formatCode>General</c:formatCode>
                <c:ptCount val="20"/>
                <c:pt idx="0">
                  <c:v>121</c:v>
                </c:pt>
                <c:pt idx="1">
                  <c:v>116</c:v>
                </c:pt>
                <c:pt idx="2">
                  <c:v>108</c:v>
                </c:pt>
                <c:pt idx="3">
                  <c:v>117</c:v>
                </c:pt>
                <c:pt idx="4">
                  <c:v>117</c:v>
                </c:pt>
                <c:pt idx="5">
                  <c:v>117</c:v>
                </c:pt>
                <c:pt idx="6">
                  <c:v>116</c:v>
                </c:pt>
                <c:pt idx="7">
                  <c:v>114</c:v>
                </c:pt>
                <c:pt idx="8">
                  <c:v>107</c:v>
                </c:pt>
                <c:pt idx="9">
                  <c:v>107</c:v>
                </c:pt>
                <c:pt idx="10">
                  <c:v>109</c:v>
                </c:pt>
                <c:pt idx="11">
                  <c:v>117</c:v>
                </c:pt>
                <c:pt idx="12">
                  <c:v>101</c:v>
                </c:pt>
                <c:pt idx="13">
                  <c:v>109</c:v>
                </c:pt>
                <c:pt idx="14">
                  <c:v>105</c:v>
                </c:pt>
                <c:pt idx="15">
                  <c:v>111</c:v>
                </c:pt>
                <c:pt idx="16">
                  <c:v>106</c:v>
                </c:pt>
                <c:pt idx="17">
                  <c:v>115</c:v>
                </c:pt>
                <c:pt idx="18">
                  <c:v>108</c:v>
                </c:pt>
                <c:pt idx="19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FF-4C10-8C8D-5FA7FF390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978592"/>
        <c:axId val="225315328"/>
      </c:scatterChart>
      <c:valAx>
        <c:axId val="88197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5315328"/>
        <c:crosses val="autoZero"/>
        <c:crossBetween val="midCat"/>
      </c:valAx>
      <c:valAx>
        <c:axId val="22531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8197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116681</xdr:rowOff>
    </xdr:from>
    <xdr:to>
      <xdr:col>6</xdr:col>
      <xdr:colOff>19050</xdr:colOff>
      <xdr:row>36</xdr:row>
      <xdr:rowOff>138113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FBA68F-1054-4E6E-BC22-3B66090B1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83343</xdr:colOff>
      <xdr:row>24</xdr:row>
      <xdr:rowOff>97631</xdr:rowOff>
    </xdr:from>
    <xdr:to>
      <xdr:col>26</xdr:col>
      <xdr:colOff>83343</xdr:colOff>
      <xdr:row>39</xdr:row>
      <xdr:rowOff>126206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D24CDB-819A-4489-9B95-FB7D6FB48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6E3F-5A0A-4444-873C-72E4B7D98D48}">
  <dimension ref="A1:Z24"/>
  <sheetViews>
    <sheetView tabSelected="1" topLeftCell="B1" workbookViewId="0">
      <selection activeCell="L26" sqref="L26"/>
    </sheetView>
  </sheetViews>
  <sheetFormatPr baseColWidth="10" defaultRowHeight="14.25" x14ac:dyDescent="0.45"/>
  <cols>
    <col min="4" max="4" width="15.9296875" bestFit="1" customWidth="1"/>
    <col min="22" max="22" width="15.9296875" bestFit="1" customWidth="1"/>
  </cols>
  <sheetData>
    <row r="1" spans="1:26" x14ac:dyDescent="0.45">
      <c r="A1" t="s">
        <v>10</v>
      </c>
      <c r="C1" s="4" t="s">
        <v>12</v>
      </c>
      <c r="D1" s="5"/>
      <c r="E1" s="5"/>
      <c r="F1" s="5"/>
      <c r="G1" s="5"/>
      <c r="H1" s="6"/>
      <c r="I1" s="16"/>
      <c r="J1" s="4" t="s">
        <v>13</v>
      </c>
      <c r="K1" s="5"/>
      <c r="L1" s="5"/>
      <c r="M1" s="5"/>
      <c r="N1" s="5"/>
      <c r="O1" s="6"/>
      <c r="S1" t="s">
        <v>11</v>
      </c>
    </row>
    <row r="2" spans="1:26" x14ac:dyDescent="0.45">
      <c r="A2" t="s">
        <v>0</v>
      </c>
      <c r="B2" t="s">
        <v>1</v>
      </c>
      <c r="C2" s="7" t="s">
        <v>2</v>
      </c>
      <c r="D2" s="8" t="s">
        <v>3</v>
      </c>
      <c r="E2" s="9" t="s">
        <v>6</v>
      </c>
      <c r="F2" s="9" t="s">
        <v>7</v>
      </c>
      <c r="G2" s="9"/>
      <c r="H2" s="10" t="s">
        <v>9</v>
      </c>
      <c r="I2" s="9"/>
      <c r="J2" s="7" t="s">
        <v>2</v>
      </c>
      <c r="K2" s="8" t="s">
        <v>3</v>
      </c>
      <c r="L2" s="9" t="s">
        <v>6</v>
      </c>
      <c r="M2" s="9" t="s">
        <v>7</v>
      </c>
      <c r="N2" s="9"/>
      <c r="O2" s="10" t="s">
        <v>9</v>
      </c>
      <c r="S2" t="s">
        <v>0</v>
      </c>
      <c r="T2" t="s">
        <v>1</v>
      </c>
      <c r="U2" t="s">
        <v>2</v>
      </c>
      <c r="V2" s="2" t="s">
        <v>3</v>
      </c>
      <c r="W2" t="s">
        <v>6</v>
      </c>
      <c r="X2" t="s">
        <v>7</v>
      </c>
      <c r="Z2" t="s">
        <v>9</v>
      </c>
    </row>
    <row r="3" spans="1:26" x14ac:dyDescent="0.45">
      <c r="A3" s="1">
        <f ca="1">+TODAY()</f>
        <v>44126</v>
      </c>
      <c r="B3">
        <v>3</v>
      </c>
      <c r="C3" s="7">
        <v>2</v>
      </c>
      <c r="D3" s="8">
        <f>+$B3-C3</f>
        <v>1</v>
      </c>
      <c r="E3" s="9">
        <f>+ABS(D3)</f>
        <v>1</v>
      </c>
      <c r="F3" s="9">
        <f>+D3^2</f>
        <v>1</v>
      </c>
      <c r="G3" s="9"/>
      <c r="H3" s="11">
        <f>+ABS(D3/B3)</f>
        <v>0.33333333333333331</v>
      </c>
      <c r="I3" s="17"/>
      <c r="J3" s="7">
        <v>2</v>
      </c>
      <c r="K3" s="8">
        <f>+$B3-J3</f>
        <v>1</v>
      </c>
      <c r="L3" s="9">
        <f>+ABS(K3)</f>
        <v>1</v>
      </c>
      <c r="M3" s="9">
        <f>+K3^2</f>
        <v>1</v>
      </c>
      <c r="N3" s="9"/>
      <c r="O3" s="11">
        <f>+ABS(K3/B3)</f>
        <v>0.33333333333333331</v>
      </c>
      <c r="S3" s="1">
        <f ca="1">+TODAY()</f>
        <v>44126</v>
      </c>
      <c r="T3">
        <v>118</v>
      </c>
      <c r="U3">
        <v>121</v>
      </c>
      <c r="V3" s="2">
        <f>+T3-U3</f>
        <v>-3</v>
      </c>
      <c r="W3">
        <f>+ABS(V3)</f>
        <v>3</v>
      </c>
      <c r="X3">
        <f>+V3^2</f>
        <v>9</v>
      </c>
      <c r="Z3" s="3">
        <f>+ABS(V3/T3)</f>
        <v>2.5423728813559324E-2</v>
      </c>
    </row>
    <row r="4" spans="1:26" x14ac:dyDescent="0.45">
      <c r="A4" s="1">
        <f ca="1">+A3+1</f>
        <v>44127</v>
      </c>
      <c r="B4">
        <v>18</v>
      </c>
      <c r="C4" s="7">
        <v>20</v>
      </c>
      <c r="D4" s="8">
        <f t="shared" ref="D4:D22" si="0">+$B4-C4</f>
        <v>-2</v>
      </c>
      <c r="E4" s="9">
        <f t="shared" ref="E4:E22" si="1">+ABS(D4)</f>
        <v>2</v>
      </c>
      <c r="F4" s="9">
        <f t="shared" ref="F4:F22" si="2">+D4^2</f>
        <v>4</v>
      </c>
      <c r="G4" s="9"/>
      <c r="H4" s="11">
        <f t="shared" ref="H4:H22" si="3">+ABS(D4/B4)</f>
        <v>0.1111111111111111</v>
      </c>
      <c r="I4" s="17"/>
      <c r="J4" s="7">
        <v>18</v>
      </c>
      <c r="K4" s="8">
        <f t="shared" ref="K4:K22" si="4">+$B4-J4</f>
        <v>0</v>
      </c>
      <c r="L4" s="9">
        <f t="shared" ref="L4:L22" si="5">+ABS(K4)</f>
        <v>0</v>
      </c>
      <c r="M4" s="9">
        <f t="shared" ref="M4:M22" si="6">+K4^2</f>
        <v>0</v>
      </c>
      <c r="N4" s="9"/>
      <c r="O4" s="11">
        <f t="shared" ref="O4:O22" si="7">+ABS(K4/B4)</f>
        <v>0</v>
      </c>
      <c r="S4" s="1">
        <f ca="1">+S3+1</f>
        <v>44127</v>
      </c>
      <c r="T4">
        <v>114</v>
      </c>
      <c r="U4">
        <v>116</v>
      </c>
      <c r="V4" s="2">
        <f t="shared" ref="V4:V22" si="8">+T4-U4</f>
        <v>-2</v>
      </c>
      <c r="W4">
        <f t="shared" ref="W4:W22" si="9">+ABS(V4)</f>
        <v>2</v>
      </c>
      <c r="X4">
        <f t="shared" ref="X4:X22" si="10">+V4^2</f>
        <v>4</v>
      </c>
      <c r="Z4" s="3">
        <f t="shared" ref="Z4:Z22" si="11">+ABS(V4/T4)</f>
        <v>1.7543859649122806E-2</v>
      </c>
    </row>
    <row r="5" spans="1:26" x14ac:dyDescent="0.45">
      <c r="A5" s="1">
        <f t="shared" ref="A5:A22" ca="1" si="12">+A4+1</f>
        <v>44128</v>
      </c>
      <c r="B5">
        <v>4</v>
      </c>
      <c r="C5" s="7">
        <v>1</v>
      </c>
      <c r="D5" s="8">
        <f t="shared" si="0"/>
        <v>3</v>
      </c>
      <c r="E5" s="9">
        <f t="shared" si="1"/>
        <v>3</v>
      </c>
      <c r="F5" s="9">
        <f t="shared" si="2"/>
        <v>9</v>
      </c>
      <c r="G5" s="9"/>
      <c r="H5" s="11">
        <f t="shared" si="3"/>
        <v>0.75</v>
      </c>
      <c r="I5" s="17"/>
      <c r="J5" s="7">
        <v>4</v>
      </c>
      <c r="K5" s="8">
        <f t="shared" si="4"/>
        <v>0</v>
      </c>
      <c r="L5" s="9">
        <f t="shared" si="5"/>
        <v>0</v>
      </c>
      <c r="M5" s="9">
        <f t="shared" si="6"/>
        <v>0</v>
      </c>
      <c r="N5" s="9"/>
      <c r="O5" s="11">
        <f t="shared" si="7"/>
        <v>0</v>
      </c>
      <c r="S5" s="1">
        <f t="shared" ref="S5:S22" ca="1" si="13">+S4+1</f>
        <v>44128</v>
      </c>
      <c r="T5">
        <v>116</v>
      </c>
      <c r="U5">
        <v>108</v>
      </c>
      <c r="V5" s="2">
        <f t="shared" si="8"/>
        <v>8</v>
      </c>
      <c r="W5">
        <f t="shared" si="9"/>
        <v>8</v>
      </c>
      <c r="X5">
        <f t="shared" si="10"/>
        <v>64</v>
      </c>
      <c r="Z5" s="3">
        <f t="shared" si="11"/>
        <v>6.8965517241379309E-2</v>
      </c>
    </row>
    <row r="6" spans="1:26" x14ac:dyDescent="0.45">
      <c r="A6" s="1">
        <f t="shared" ca="1" si="12"/>
        <v>44129</v>
      </c>
      <c r="B6">
        <v>15</v>
      </c>
      <c r="C6" s="7">
        <v>13</v>
      </c>
      <c r="D6" s="8">
        <f t="shared" si="0"/>
        <v>2</v>
      </c>
      <c r="E6" s="9">
        <f t="shared" si="1"/>
        <v>2</v>
      </c>
      <c r="F6" s="9">
        <f t="shared" si="2"/>
        <v>4</v>
      </c>
      <c r="G6" s="9"/>
      <c r="H6" s="11">
        <f t="shared" si="3"/>
        <v>0.13333333333333333</v>
      </c>
      <c r="I6" s="17"/>
      <c r="J6" s="7">
        <v>14</v>
      </c>
      <c r="K6" s="8">
        <f t="shared" si="4"/>
        <v>1</v>
      </c>
      <c r="L6" s="9">
        <f t="shared" si="5"/>
        <v>1</v>
      </c>
      <c r="M6" s="9">
        <f t="shared" si="6"/>
        <v>1</v>
      </c>
      <c r="N6" s="9"/>
      <c r="O6" s="11">
        <f t="shared" si="7"/>
        <v>6.6666666666666666E-2</v>
      </c>
      <c r="S6" s="1">
        <f t="shared" ca="1" si="13"/>
        <v>44129</v>
      </c>
      <c r="T6">
        <v>116</v>
      </c>
      <c r="U6">
        <v>117</v>
      </c>
      <c r="V6" s="2">
        <f t="shared" si="8"/>
        <v>-1</v>
      </c>
      <c r="W6">
        <f t="shared" si="9"/>
        <v>1</v>
      </c>
      <c r="X6">
        <f t="shared" si="10"/>
        <v>1</v>
      </c>
      <c r="Z6" s="3">
        <f t="shared" si="11"/>
        <v>8.6206896551724137E-3</v>
      </c>
    </row>
    <row r="7" spans="1:26" x14ac:dyDescent="0.45">
      <c r="A7" s="1">
        <f t="shared" ca="1" si="12"/>
        <v>44130</v>
      </c>
      <c r="B7">
        <v>15</v>
      </c>
      <c r="C7" s="7">
        <v>15</v>
      </c>
      <c r="D7" s="8">
        <f t="shared" si="0"/>
        <v>0</v>
      </c>
      <c r="E7" s="9">
        <f t="shared" si="1"/>
        <v>0</v>
      </c>
      <c r="F7" s="9">
        <f t="shared" si="2"/>
        <v>0</v>
      </c>
      <c r="G7" s="9"/>
      <c r="H7" s="11">
        <f t="shared" si="3"/>
        <v>0</v>
      </c>
      <c r="I7" s="17"/>
      <c r="J7" s="7">
        <v>14</v>
      </c>
      <c r="K7" s="8">
        <f t="shared" si="4"/>
        <v>1</v>
      </c>
      <c r="L7" s="9">
        <f t="shared" si="5"/>
        <v>1</v>
      </c>
      <c r="M7" s="9">
        <f t="shared" si="6"/>
        <v>1</v>
      </c>
      <c r="N7" s="9"/>
      <c r="O7" s="11">
        <f t="shared" si="7"/>
        <v>6.6666666666666666E-2</v>
      </c>
      <c r="S7" s="1">
        <f t="shared" ca="1" si="13"/>
        <v>44130</v>
      </c>
      <c r="T7">
        <v>114</v>
      </c>
      <c r="U7">
        <v>117</v>
      </c>
      <c r="V7" s="2">
        <f t="shared" si="8"/>
        <v>-3</v>
      </c>
      <c r="W7">
        <f t="shared" si="9"/>
        <v>3</v>
      </c>
      <c r="X7">
        <f t="shared" si="10"/>
        <v>9</v>
      </c>
      <c r="Z7" s="3">
        <f t="shared" si="11"/>
        <v>2.6315789473684209E-2</v>
      </c>
    </row>
    <row r="8" spans="1:26" x14ac:dyDescent="0.45">
      <c r="A8" s="1">
        <f t="shared" ca="1" si="12"/>
        <v>44131</v>
      </c>
      <c r="B8">
        <v>15</v>
      </c>
      <c r="C8" s="7">
        <v>17</v>
      </c>
      <c r="D8" s="8">
        <f t="shared" si="0"/>
        <v>-2</v>
      </c>
      <c r="E8" s="9">
        <f t="shared" si="1"/>
        <v>2</v>
      </c>
      <c r="F8" s="9">
        <f t="shared" si="2"/>
        <v>4</v>
      </c>
      <c r="G8" s="9"/>
      <c r="H8" s="11">
        <f t="shared" si="3"/>
        <v>0.13333333333333333</v>
      </c>
      <c r="I8" s="17"/>
      <c r="J8" s="7">
        <v>15</v>
      </c>
      <c r="K8" s="8">
        <f t="shared" si="4"/>
        <v>0</v>
      </c>
      <c r="L8" s="9">
        <f t="shared" si="5"/>
        <v>0</v>
      </c>
      <c r="M8" s="9">
        <f t="shared" si="6"/>
        <v>0</v>
      </c>
      <c r="N8" s="9"/>
      <c r="O8" s="11">
        <f t="shared" si="7"/>
        <v>0</v>
      </c>
      <c r="S8" s="1">
        <f t="shared" ca="1" si="13"/>
        <v>44131</v>
      </c>
      <c r="T8">
        <v>113</v>
      </c>
      <c r="U8">
        <v>117</v>
      </c>
      <c r="V8" s="2">
        <f t="shared" si="8"/>
        <v>-4</v>
      </c>
      <c r="W8">
        <f t="shared" si="9"/>
        <v>4</v>
      </c>
      <c r="X8">
        <f t="shared" si="10"/>
        <v>16</v>
      </c>
      <c r="Z8" s="3">
        <f t="shared" si="11"/>
        <v>3.5398230088495575E-2</v>
      </c>
    </row>
    <row r="9" spans="1:26" x14ac:dyDescent="0.45">
      <c r="A9" s="1">
        <f t="shared" ca="1" si="12"/>
        <v>44132</v>
      </c>
      <c r="B9">
        <v>20</v>
      </c>
      <c r="C9" s="7">
        <v>17</v>
      </c>
      <c r="D9" s="8">
        <f t="shared" si="0"/>
        <v>3</v>
      </c>
      <c r="E9" s="9">
        <f t="shared" si="1"/>
        <v>3</v>
      </c>
      <c r="F9" s="9">
        <f t="shared" si="2"/>
        <v>9</v>
      </c>
      <c r="G9" s="9"/>
      <c r="H9" s="11">
        <f t="shared" si="3"/>
        <v>0.15</v>
      </c>
      <c r="I9" s="17"/>
      <c r="J9" s="7">
        <v>20</v>
      </c>
      <c r="K9" s="8">
        <f t="shared" si="4"/>
        <v>0</v>
      </c>
      <c r="L9" s="9">
        <f t="shared" si="5"/>
        <v>0</v>
      </c>
      <c r="M9" s="9">
        <f t="shared" si="6"/>
        <v>0</v>
      </c>
      <c r="N9" s="9"/>
      <c r="O9" s="11">
        <f t="shared" si="7"/>
        <v>0</v>
      </c>
      <c r="S9" s="1">
        <f t="shared" ca="1" si="13"/>
        <v>44132</v>
      </c>
      <c r="T9">
        <v>118</v>
      </c>
      <c r="U9">
        <v>116</v>
      </c>
      <c r="V9" s="2">
        <f t="shared" si="8"/>
        <v>2</v>
      </c>
      <c r="W9">
        <f t="shared" si="9"/>
        <v>2</v>
      </c>
      <c r="X9">
        <f t="shared" si="10"/>
        <v>4</v>
      </c>
      <c r="Z9" s="3">
        <f t="shared" si="11"/>
        <v>1.6949152542372881E-2</v>
      </c>
    </row>
    <row r="10" spans="1:26" x14ac:dyDescent="0.45">
      <c r="A10" s="1">
        <f t="shared" ca="1" si="12"/>
        <v>44133</v>
      </c>
      <c r="B10">
        <v>12</v>
      </c>
      <c r="C10" s="7">
        <v>15</v>
      </c>
      <c r="D10" s="8">
        <f t="shared" si="0"/>
        <v>-3</v>
      </c>
      <c r="E10" s="9">
        <f t="shared" si="1"/>
        <v>3</v>
      </c>
      <c r="F10" s="9">
        <f t="shared" si="2"/>
        <v>9</v>
      </c>
      <c r="G10" s="9"/>
      <c r="H10" s="11">
        <f t="shared" si="3"/>
        <v>0.25</v>
      </c>
      <c r="I10" s="17"/>
      <c r="J10" s="7">
        <v>13</v>
      </c>
      <c r="K10" s="8">
        <f t="shared" si="4"/>
        <v>-1</v>
      </c>
      <c r="L10" s="9">
        <f t="shared" si="5"/>
        <v>1</v>
      </c>
      <c r="M10" s="9">
        <f t="shared" si="6"/>
        <v>1</v>
      </c>
      <c r="N10" s="9"/>
      <c r="O10" s="11">
        <f t="shared" si="7"/>
        <v>8.3333333333333329E-2</v>
      </c>
      <c r="S10" s="1">
        <f t="shared" ca="1" si="13"/>
        <v>44133</v>
      </c>
      <c r="T10">
        <v>112</v>
      </c>
      <c r="U10">
        <v>114</v>
      </c>
      <c r="V10" s="2">
        <f t="shared" si="8"/>
        <v>-2</v>
      </c>
      <c r="W10">
        <f t="shared" si="9"/>
        <v>2</v>
      </c>
      <c r="X10">
        <f t="shared" si="10"/>
        <v>4</v>
      </c>
      <c r="Z10" s="3">
        <f t="shared" si="11"/>
        <v>1.7857142857142856E-2</v>
      </c>
    </row>
    <row r="11" spans="1:26" x14ac:dyDescent="0.45">
      <c r="A11" s="1">
        <f t="shared" ca="1" si="12"/>
        <v>44134</v>
      </c>
      <c r="B11">
        <v>8</v>
      </c>
      <c r="C11" s="7">
        <v>7</v>
      </c>
      <c r="D11" s="8">
        <f t="shared" si="0"/>
        <v>1</v>
      </c>
      <c r="E11" s="9">
        <f t="shared" si="1"/>
        <v>1</v>
      </c>
      <c r="F11" s="9">
        <f t="shared" si="2"/>
        <v>1</v>
      </c>
      <c r="G11" s="9"/>
      <c r="H11" s="11">
        <f t="shared" si="3"/>
        <v>0.125</v>
      </c>
      <c r="I11" s="17"/>
      <c r="J11" s="7">
        <v>9</v>
      </c>
      <c r="K11" s="8">
        <f t="shared" si="4"/>
        <v>-1</v>
      </c>
      <c r="L11" s="9">
        <f t="shared" si="5"/>
        <v>1</v>
      </c>
      <c r="M11" s="9">
        <f t="shared" si="6"/>
        <v>1</v>
      </c>
      <c r="N11" s="9"/>
      <c r="O11" s="11">
        <f t="shared" si="7"/>
        <v>0.125</v>
      </c>
      <c r="S11" s="1">
        <f t="shared" ca="1" si="13"/>
        <v>44134</v>
      </c>
      <c r="T11">
        <v>104</v>
      </c>
      <c r="U11">
        <v>107</v>
      </c>
      <c r="V11" s="2">
        <f t="shared" si="8"/>
        <v>-3</v>
      </c>
      <c r="W11">
        <f t="shared" si="9"/>
        <v>3</v>
      </c>
      <c r="X11">
        <f t="shared" si="10"/>
        <v>9</v>
      </c>
      <c r="Z11" s="3">
        <f t="shared" si="11"/>
        <v>2.8846153846153848E-2</v>
      </c>
    </row>
    <row r="12" spans="1:26" x14ac:dyDescent="0.45">
      <c r="A12" s="1">
        <f t="shared" ca="1" si="12"/>
        <v>44135</v>
      </c>
      <c r="B12">
        <v>9</v>
      </c>
      <c r="C12" s="7">
        <v>10</v>
      </c>
      <c r="D12" s="8">
        <f t="shared" si="0"/>
        <v>-1</v>
      </c>
      <c r="E12" s="9">
        <f t="shared" si="1"/>
        <v>1</v>
      </c>
      <c r="F12" s="9">
        <f t="shared" si="2"/>
        <v>1</v>
      </c>
      <c r="G12" s="9"/>
      <c r="H12" s="11">
        <f t="shared" si="3"/>
        <v>0.1111111111111111</v>
      </c>
      <c r="I12" s="17"/>
      <c r="J12" s="7">
        <v>10</v>
      </c>
      <c r="K12" s="8">
        <f t="shared" si="4"/>
        <v>-1</v>
      </c>
      <c r="L12" s="9">
        <f t="shared" si="5"/>
        <v>1</v>
      </c>
      <c r="M12" s="9">
        <f t="shared" si="6"/>
        <v>1</v>
      </c>
      <c r="N12" s="9"/>
      <c r="O12" s="11">
        <f t="shared" si="7"/>
        <v>0.1111111111111111</v>
      </c>
      <c r="S12" s="1">
        <f t="shared" ca="1" si="13"/>
        <v>44135</v>
      </c>
      <c r="T12">
        <v>108</v>
      </c>
      <c r="U12">
        <v>107</v>
      </c>
      <c r="V12" s="2">
        <f t="shared" si="8"/>
        <v>1</v>
      </c>
      <c r="W12">
        <f t="shared" si="9"/>
        <v>1</v>
      </c>
      <c r="X12">
        <f t="shared" si="10"/>
        <v>1</v>
      </c>
      <c r="Z12" s="3">
        <f t="shared" si="11"/>
        <v>9.2592592592592587E-3</v>
      </c>
    </row>
    <row r="13" spans="1:26" x14ac:dyDescent="0.45">
      <c r="A13" s="1">
        <f t="shared" ca="1" si="12"/>
        <v>44136</v>
      </c>
      <c r="B13">
        <v>9</v>
      </c>
      <c r="C13" s="7">
        <v>10</v>
      </c>
      <c r="D13" s="8">
        <f t="shared" si="0"/>
        <v>-1</v>
      </c>
      <c r="E13" s="9">
        <f t="shared" si="1"/>
        <v>1</v>
      </c>
      <c r="F13" s="9">
        <f t="shared" si="2"/>
        <v>1</v>
      </c>
      <c r="G13" s="9"/>
      <c r="H13" s="11">
        <f t="shared" si="3"/>
        <v>0.1111111111111111</v>
      </c>
      <c r="I13" s="17"/>
      <c r="J13" s="7">
        <v>8</v>
      </c>
      <c r="K13" s="8">
        <f t="shared" si="4"/>
        <v>1</v>
      </c>
      <c r="L13" s="9">
        <f t="shared" si="5"/>
        <v>1</v>
      </c>
      <c r="M13" s="9">
        <f t="shared" si="6"/>
        <v>1</v>
      </c>
      <c r="N13" s="9"/>
      <c r="O13" s="11">
        <f t="shared" si="7"/>
        <v>0.1111111111111111</v>
      </c>
      <c r="S13" s="1">
        <f t="shared" ca="1" si="13"/>
        <v>44136</v>
      </c>
      <c r="T13">
        <v>114</v>
      </c>
      <c r="U13">
        <v>109</v>
      </c>
      <c r="V13" s="2">
        <f t="shared" si="8"/>
        <v>5</v>
      </c>
      <c r="W13">
        <f t="shared" si="9"/>
        <v>5</v>
      </c>
      <c r="X13">
        <f t="shared" si="10"/>
        <v>25</v>
      </c>
      <c r="Z13" s="3">
        <f t="shared" si="11"/>
        <v>4.3859649122807015E-2</v>
      </c>
    </row>
    <row r="14" spans="1:26" x14ac:dyDescent="0.45">
      <c r="A14" s="1">
        <f t="shared" ca="1" si="12"/>
        <v>44137</v>
      </c>
      <c r="B14">
        <v>19</v>
      </c>
      <c r="C14" s="7">
        <v>16</v>
      </c>
      <c r="D14" s="8">
        <f t="shared" si="0"/>
        <v>3</v>
      </c>
      <c r="E14" s="9">
        <f t="shared" si="1"/>
        <v>3</v>
      </c>
      <c r="F14" s="9">
        <f t="shared" si="2"/>
        <v>9</v>
      </c>
      <c r="G14" s="9"/>
      <c r="H14" s="11">
        <f t="shared" si="3"/>
        <v>0.15789473684210525</v>
      </c>
      <c r="I14" s="17"/>
      <c r="J14" s="7">
        <v>20</v>
      </c>
      <c r="K14" s="8">
        <f t="shared" si="4"/>
        <v>-1</v>
      </c>
      <c r="L14" s="9">
        <f t="shared" si="5"/>
        <v>1</v>
      </c>
      <c r="M14" s="9">
        <f t="shared" si="6"/>
        <v>1</v>
      </c>
      <c r="N14" s="9"/>
      <c r="O14" s="11">
        <f t="shared" si="7"/>
        <v>5.2631578947368418E-2</v>
      </c>
      <c r="S14" s="1">
        <f t="shared" ca="1" si="13"/>
        <v>44137</v>
      </c>
      <c r="T14">
        <v>109</v>
      </c>
      <c r="U14">
        <v>117</v>
      </c>
      <c r="V14" s="2">
        <f t="shared" si="8"/>
        <v>-8</v>
      </c>
      <c r="W14">
        <f t="shared" si="9"/>
        <v>8</v>
      </c>
      <c r="X14">
        <f t="shared" si="10"/>
        <v>64</v>
      </c>
      <c r="Z14" s="3">
        <f t="shared" si="11"/>
        <v>7.3394495412844041E-2</v>
      </c>
    </row>
    <row r="15" spans="1:26" x14ac:dyDescent="0.45">
      <c r="A15" s="1">
        <f t="shared" ca="1" si="12"/>
        <v>44138</v>
      </c>
      <c r="B15">
        <v>13</v>
      </c>
      <c r="C15" s="7">
        <v>11</v>
      </c>
      <c r="D15" s="8">
        <f t="shared" si="0"/>
        <v>2</v>
      </c>
      <c r="E15" s="9">
        <f t="shared" si="1"/>
        <v>2</v>
      </c>
      <c r="F15" s="9">
        <f t="shared" si="2"/>
        <v>4</v>
      </c>
      <c r="G15" s="9"/>
      <c r="H15" s="11">
        <f t="shared" si="3"/>
        <v>0.15384615384615385</v>
      </c>
      <c r="I15" s="17"/>
      <c r="J15" s="7">
        <v>12</v>
      </c>
      <c r="K15" s="8">
        <f t="shared" si="4"/>
        <v>1</v>
      </c>
      <c r="L15" s="9">
        <f t="shared" si="5"/>
        <v>1</v>
      </c>
      <c r="M15" s="9">
        <f t="shared" si="6"/>
        <v>1</v>
      </c>
      <c r="N15" s="9"/>
      <c r="O15" s="11">
        <f t="shared" si="7"/>
        <v>7.6923076923076927E-2</v>
      </c>
      <c r="S15" s="1">
        <f t="shared" ca="1" si="13"/>
        <v>44138</v>
      </c>
      <c r="T15">
        <v>102</v>
      </c>
      <c r="U15">
        <v>101</v>
      </c>
      <c r="V15" s="2">
        <f t="shared" si="8"/>
        <v>1</v>
      </c>
      <c r="W15">
        <f t="shared" si="9"/>
        <v>1</v>
      </c>
      <c r="X15">
        <f t="shared" si="10"/>
        <v>1</v>
      </c>
      <c r="Z15" s="3">
        <f t="shared" si="11"/>
        <v>9.8039215686274508E-3</v>
      </c>
    </row>
    <row r="16" spans="1:26" x14ac:dyDescent="0.45">
      <c r="A16" s="1">
        <f t="shared" ca="1" si="12"/>
        <v>44139</v>
      </c>
      <c r="B16">
        <v>9</v>
      </c>
      <c r="C16" s="7">
        <v>10</v>
      </c>
      <c r="D16" s="8">
        <f t="shared" si="0"/>
        <v>-1</v>
      </c>
      <c r="E16" s="9">
        <f t="shared" si="1"/>
        <v>1</v>
      </c>
      <c r="F16" s="9">
        <f t="shared" si="2"/>
        <v>1</v>
      </c>
      <c r="G16" s="9"/>
      <c r="H16" s="11">
        <f t="shared" si="3"/>
        <v>0.1111111111111111</v>
      </c>
      <c r="I16" s="17"/>
      <c r="J16" s="7">
        <v>10</v>
      </c>
      <c r="K16" s="8">
        <f t="shared" si="4"/>
        <v>-1</v>
      </c>
      <c r="L16" s="9">
        <f t="shared" si="5"/>
        <v>1</v>
      </c>
      <c r="M16" s="9">
        <f t="shared" si="6"/>
        <v>1</v>
      </c>
      <c r="N16" s="9"/>
      <c r="O16" s="11">
        <f t="shared" si="7"/>
        <v>0.1111111111111111</v>
      </c>
      <c r="S16" s="1">
        <f t="shared" ca="1" si="13"/>
        <v>44139</v>
      </c>
      <c r="T16">
        <v>117</v>
      </c>
      <c r="U16">
        <v>109</v>
      </c>
      <c r="V16" s="2">
        <f t="shared" si="8"/>
        <v>8</v>
      </c>
      <c r="W16">
        <f t="shared" si="9"/>
        <v>8</v>
      </c>
      <c r="X16">
        <f t="shared" si="10"/>
        <v>64</v>
      </c>
      <c r="Z16" s="3">
        <f t="shared" si="11"/>
        <v>6.8376068376068383E-2</v>
      </c>
    </row>
    <row r="17" spans="1:26" x14ac:dyDescent="0.45">
      <c r="A17" s="1">
        <f t="shared" ca="1" si="12"/>
        <v>44140</v>
      </c>
      <c r="B17">
        <v>19</v>
      </c>
      <c r="C17" s="7">
        <v>22</v>
      </c>
      <c r="D17" s="8">
        <f t="shared" si="0"/>
        <v>-3</v>
      </c>
      <c r="E17" s="9">
        <f t="shared" si="1"/>
        <v>3</v>
      </c>
      <c r="F17" s="9">
        <f t="shared" si="2"/>
        <v>9</v>
      </c>
      <c r="G17" s="9"/>
      <c r="H17" s="11">
        <f t="shared" si="3"/>
        <v>0.15789473684210525</v>
      </c>
      <c r="I17" s="17"/>
      <c r="J17" s="7">
        <v>20</v>
      </c>
      <c r="K17" s="8">
        <f t="shared" si="4"/>
        <v>-1</v>
      </c>
      <c r="L17" s="9">
        <f t="shared" si="5"/>
        <v>1</v>
      </c>
      <c r="M17" s="9">
        <f t="shared" si="6"/>
        <v>1</v>
      </c>
      <c r="N17" s="9"/>
      <c r="O17" s="11">
        <f t="shared" si="7"/>
        <v>5.2631578947368418E-2</v>
      </c>
      <c r="S17" s="1">
        <f t="shared" ca="1" si="13"/>
        <v>44140</v>
      </c>
      <c r="T17">
        <v>112</v>
      </c>
      <c r="U17">
        <v>105</v>
      </c>
      <c r="V17" s="2">
        <f t="shared" si="8"/>
        <v>7</v>
      </c>
      <c r="W17">
        <f t="shared" si="9"/>
        <v>7</v>
      </c>
      <c r="X17">
        <f t="shared" si="10"/>
        <v>49</v>
      </c>
      <c r="Z17" s="3">
        <f t="shared" si="11"/>
        <v>6.25E-2</v>
      </c>
    </row>
    <row r="18" spans="1:26" x14ac:dyDescent="0.45">
      <c r="A18" s="1">
        <f t="shared" ca="1" si="12"/>
        <v>44141</v>
      </c>
      <c r="B18">
        <v>6</v>
      </c>
      <c r="C18" s="7">
        <v>7</v>
      </c>
      <c r="D18" s="8">
        <f t="shared" si="0"/>
        <v>-1</v>
      </c>
      <c r="E18" s="9">
        <f t="shared" si="1"/>
        <v>1</v>
      </c>
      <c r="F18" s="9">
        <f t="shared" si="2"/>
        <v>1</v>
      </c>
      <c r="G18" s="9"/>
      <c r="H18" s="11">
        <f t="shared" si="3"/>
        <v>0.16666666666666666</v>
      </c>
      <c r="I18" s="17"/>
      <c r="J18" s="7">
        <v>5</v>
      </c>
      <c r="K18" s="8">
        <f t="shared" si="4"/>
        <v>1</v>
      </c>
      <c r="L18" s="9">
        <f t="shared" si="5"/>
        <v>1</v>
      </c>
      <c r="M18" s="9">
        <f t="shared" si="6"/>
        <v>1</v>
      </c>
      <c r="N18" s="9"/>
      <c r="O18" s="11">
        <f t="shared" si="7"/>
        <v>0.16666666666666666</v>
      </c>
      <c r="S18" s="1">
        <f t="shared" ca="1" si="13"/>
        <v>44141</v>
      </c>
      <c r="T18">
        <v>117</v>
      </c>
      <c r="U18">
        <v>111</v>
      </c>
      <c r="V18" s="2">
        <f t="shared" si="8"/>
        <v>6</v>
      </c>
      <c r="W18">
        <f t="shared" si="9"/>
        <v>6</v>
      </c>
      <c r="X18">
        <f t="shared" si="10"/>
        <v>36</v>
      </c>
      <c r="Z18" s="3">
        <f t="shared" si="11"/>
        <v>5.128205128205128E-2</v>
      </c>
    </row>
    <row r="19" spans="1:26" x14ac:dyDescent="0.45">
      <c r="A19" s="1">
        <f t="shared" ca="1" si="12"/>
        <v>44142</v>
      </c>
      <c r="B19">
        <v>16</v>
      </c>
      <c r="C19" s="7">
        <v>17</v>
      </c>
      <c r="D19" s="8">
        <f t="shared" si="0"/>
        <v>-1</v>
      </c>
      <c r="E19" s="9">
        <f t="shared" si="1"/>
        <v>1</v>
      </c>
      <c r="F19" s="9">
        <f t="shared" si="2"/>
        <v>1</v>
      </c>
      <c r="G19" s="9"/>
      <c r="H19" s="11">
        <f t="shared" si="3"/>
        <v>6.25E-2</v>
      </c>
      <c r="I19" s="17"/>
      <c r="J19" s="7">
        <v>16</v>
      </c>
      <c r="K19" s="8">
        <f t="shared" si="4"/>
        <v>0</v>
      </c>
      <c r="L19" s="9">
        <f t="shared" si="5"/>
        <v>0</v>
      </c>
      <c r="M19" s="9">
        <f t="shared" si="6"/>
        <v>0</v>
      </c>
      <c r="N19" s="9"/>
      <c r="O19" s="11">
        <f t="shared" si="7"/>
        <v>0</v>
      </c>
      <c r="S19" s="1">
        <f t="shared" ca="1" si="13"/>
        <v>44142</v>
      </c>
      <c r="T19">
        <v>104</v>
      </c>
      <c r="U19">
        <v>106</v>
      </c>
      <c r="V19" s="2">
        <f t="shared" si="8"/>
        <v>-2</v>
      </c>
      <c r="W19">
        <f t="shared" si="9"/>
        <v>2</v>
      </c>
      <c r="X19">
        <f t="shared" si="10"/>
        <v>4</v>
      </c>
      <c r="Z19" s="3">
        <f t="shared" si="11"/>
        <v>1.9230769230769232E-2</v>
      </c>
    </row>
    <row r="20" spans="1:26" x14ac:dyDescent="0.45">
      <c r="A20" s="1">
        <f t="shared" ca="1" si="12"/>
        <v>44143</v>
      </c>
      <c r="B20">
        <v>10</v>
      </c>
      <c r="C20" s="7">
        <v>13</v>
      </c>
      <c r="D20" s="8">
        <f t="shared" si="0"/>
        <v>-3</v>
      </c>
      <c r="E20" s="9">
        <f t="shared" si="1"/>
        <v>3</v>
      </c>
      <c r="F20" s="9">
        <f t="shared" si="2"/>
        <v>9</v>
      </c>
      <c r="G20" s="9"/>
      <c r="H20" s="11">
        <f t="shared" si="3"/>
        <v>0.3</v>
      </c>
      <c r="I20" s="17"/>
      <c r="J20" s="7">
        <v>11</v>
      </c>
      <c r="K20" s="8">
        <f t="shared" si="4"/>
        <v>-1</v>
      </c>
      <c r="L20" s="9">
        <f t="shared" si="5"/>
        <v>1</v>
      </c>
      <c r="M20" s="9">
        <f t="shared" si="6"/>
        <v>1</v>
      </c>
      <c r="N20" s="9"/>
      <c r="O20" s="11">
        <f t="shared" si="7"/>
        <v>0.1</v>
      </c>
      <c r="S20" s="1">
        <f t="shared" ca="1" si="13"/>
        <v>44143</v>
      </c>
      <c r="T20">
        <v>115</v>
      </c>
      <c r="U20">
        <v>115</v>
      </c>
      <c r="V20" s="2">
        <f t="shared" si="8"/>
        <v>0</v>
      </c>
      <c r="W20">
        <f t="shared" si="9"/>
        <v>0</v>
      </c>
      <c r="X20">
        <f t="shared" si="10"/>
        <v>0</v>
      </c>
      <c r="Z20" s="3">
        <f t="shared" si="11"/>
        <v>0</v>
      </c>
    </row>
    <row r="21" spans="1:26" x14ac:dyDescent="0.45">
      <c r="A21" s="1">
        <f t="shared" ca="1" si="12"/>
        <v>44144</v>
      </c>
      <c r="B21">
        <v>9</v>
      </c>
      <c r="C21" s="7">
        <v>7</v>
      </c>
      <c r="D21" s="8">
        <f t="shared" si="0"/>
        <v>2</v>
      </c>
      <c r="E21" s="9">
        <f t="shared" si="1"/>
        <v>2</v>
      </c>
      <c r="F21" s="9">
        <f t="shared" si="2"/>
        <v>4</v>
      </c>
      <c r="G21" s="9"/>
      <c r="H21" s="11">
        <f t="shared" si="3"/>
        <v>0.22222222222222221</v>
      </c>
      <c r="I21" s="17"/>
      <c r="J21" s="7">
        <v>9</v>
      </c>
      <c r="K21" s="8">
        <f t="shared" si="4"/>
        <v>0</v>
      </c>
      <c r="L21" s="9">
        <f t="shared" si="5"/>
        <v>0</v>
      </c>
      <c r="M21" s="9">
        <f t="shared" si="6"/>
        <v>0</v>
      </c>
      <c r="N21" s="9"/>
      <c r="O21" s="11">
        <f t="shared" si="7"/>
        <v>0</v>
      </c>
      <c r="S21" s="1">
        <f t="shared" ca="1" si="13"/>
        <v>44144</v>
      </c>
      <c r="T21">
        <v>107</v>
      </c>
      <c r="U21">
        <v>108</v>
      </c>
      <c r="V21" s="2">
        <f t="shared" si="8"/>
        <v>-1</v>
      </c>
      <c r="W21">
        <f t="shared" si="9"/>
        <v>1</v>
      </c>
      <c r="X21">
        <f t="shared" si="10"/>
        <v>1</v>
      </c>
      <c r="Z21" s="3">
        <f t="shared" si="11"/>
        <v>9.3457943925233638E-3</v>
      </c>
    </row>
    <row r="22" spans="1:26" x14ac:dyDescent="0.45">
      <c r="A22" s="1">
        <f t="shared" ca="1" si="12"/>
        <v>44145</v>
      </c>
      <c r="B22">
        <v>12</v>
      </c>
      <c r="C22" s="7">
        <v>10</v>
      </c>
      <c r="D22" s="8">
        <f t="shared" si="0"/>
        <v>2</v>
      </c>
      <c r="E22" s="9">
        <f t="shared" si="1"/>
        <v>2</v>
      </c>
      <c r="F22" s="9">
        <f t="shared" si="2"/>
        <v>4</v>
      </c>
      <c r="G22" s="9"/>
      <c r="H22" s="11">
        <f t="shared" si="3"/>
        <v>0.16666666666666666</v>
      </c>
      <c r="I22" s="17"/>
      <c r="J22" s="7">
        <v>12</v>
      </c>
      <c r="K22" s="8">
        <f t="shared" si="4"/>
        <v>0</v>
      </c>
      <c r="L22" s="9">
        <f t="shared" si="5"/>
        <v>0</v>
      </c>
      <c r="M22" s="9">
        <f t="shared" si="6"/>
        <v>0</v>
      </c>
      <c r="N22" s="9"/>
      <c r="O22" s="11">
        <f t="shared" si="7"/>
        <v>0</v>
      </c>
      <c r="S22" s="1">
        <f t="shared" ca="1" si="13"/>
        <v>44145</v>
      </c>
      <c r="T22">
        <v>109</v>
      </c>
      <c r="U22">
        <v>107</v>
      </c>
      <c r="V22" s="2">
        <f t="shared" si="8"/>
        <v>2</v>
      </c>
      <c r="W22">
        <f t="shared" si="9"/>
        <v>2</v>
      </c>
      <c r="X22">
        <f t="shared" si="10"/>
        <v>4</v>
      </c>
      <c r="Z22" s="3">
        <f t="shared" si="11"/>
        <v>1.834862385321101E-2</v>
      </c>
    </row>
    <row r="23" spans="1:26" x14ac:dyDescent="0.45">
      <c r="C23" s="7"/>
      <c r="D23" s="8">
        <f>+AVERAGE(D3:D22)</f>
        <v>0.05</v>
      </c>
      <c r="E23" s="8">
        <f>+AVERAGE(E3:E22)</f>
        <v>1.85</v>
      </c>
      <c r="F23" s="8">
        <f>+AVERAGE(F3:F22)</f>
        <v>4.25</v>
      </c>
      <c r="G23" s="8">
        <f>+SQRT(F23)</f>
        <v>2.0615528128088303</v>
      </c>
      <c r="H23" s="12">
        <f>+AVERAGE(H3:H22)</f>
        <v>0.18535678137651818</v>
      </c>
      <c r="I23" s="18"/>
      <c r="J23" s="7"/>
      <c r="K23" s="8">
        <f>+AVERAGE(K3:K22)</f>
        <v>-0.05</v>
      </c>
      <c r="L23" s="8">
        <f>+AVERAGE(L3:L22)</f>
        <v>0.65</v>
      </c>
      <c r="M23" s="8">
        <f>+AVERAGE(M3:M22)</f>
        <v>0.65</v>
      </c>
      <c r="N23" s="8">
        <f>+SQRT(M23)</f>
        <v>0.80622577482985502</v>
      </c>
      <c r="O23" s="19">
        <f>+AVERAGE(O3:O22)</f>
        <v>7.2859311740890692E-2</v>
      </c>
      <c r="V23" s="2">
        <f>+AVERAGE(V3:V22)</f>
        <v>0.55000000000000004</v>
      </c>
      <c r="W23" s="2">
        <f>+AVERAGE(W3:W22)</f>
        <v>3.45</v>
      </c>
      <c r="X23" s="2">
        <f>+AVERAGE(X3:X22)</f>
        <v>18.45</v>
      </c>
      <c r="Y23" s="2">
        <f>+SQRT(X23)</f>
        <v>4.2953463189829062</v>
      </c>
      <c r="Z23" s="20">
        <f>+AVERAGE(Z3:Z22)</f>
        <v>3.0566044833262217E-2</v>
      </c>
    </row>
    <row r="24" spans="1:26" ht="14.65" thickBot="1" x14ac:dyDescent="0.5">
      <c r="C24" s="13"/>
      <c r="D24" s="14"/>
      <c r="E24" s="14" t="s">
        <v>4</v>
      </c>
      <c r="F24" s="14" t="s">
        <v>8</v>
      </c>
      <c r="G24" s="14" t="s">
        <v>5</v>
      </c>
      <c r="H24" s="15" t="s">
        <v>14</v>
      </c>
      <c r="I24" s="14"/>
      <c r="J24" s="13"/>
      <c r="K24" s="14"/>
      <c r="L24" s="14" t="s">
        <v>4</v>
      </c>
      <c r="M24" s="14" t="s">
        <v>8</v>
      </c>
      <c r="N24" s="14" t="s">
        <v>5</v>
      </c>
      <c r="O24" s="15" t="s">
        <v>14</v>
      </c>
      <c r="W24" t="s">
        <v>4</v>
      </c>
      <c r="X24" t="s">
        <v>8</v>
      </c>
      <c r="Y24" t="s">
        <v>5</v>
      </c>
      <c r="Z24" s="15" t="s">
        <v>14</v>
      </c>
    </row>
  </sheetData>
  <mergeCells count="2">
    <mergeCell ref="C1:H1"/>
    <mergeCell ref="J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Benavides Herrera</dc:creator>
  <cp:lastModifiedBy>Pablo Benavides Herrera</cp:lastModifiedBy>
  <dcterms:created xsi:type="dcterms:W3CDTF">2020-10-22T12:15:28Z</dcterms:created>
  <dcterms:modified xsi:type="dcterms:W3CDTF">2020-10-22T18:14:37Z</dcterms:modified>
</cp:coreProperties>
</file>