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codeName="ThisWorkbook"/>
  <mc:AlternateContent xmlns:mc="http://schemas.openxmlformats.org/markup-compatibility/2006">
    <mc:Choice Requires="x15">
      <x15ac:absPath xmlns:x15ac="http://schemas.microsoft.com/office/spreadsheetml/2010/11/ac" url="C:\Users\olivoshj\Box\Gilbert Paper\Revised_Analysis_NatureCommunications\New Results\"/>
    </mc:Choice>
  </mc:AlternateContent>
  <xr:revisionPtr revIDLastSave="321" documentId="13_ncr:1_{357413A1-4464-4E51-A2FC-40A53A47235E}" xr6:coauthVersionLast="47" xr6:coauthVersionMax="47" xr10:uidLastSave="{C20AA4D8-F19D-45E9-858C-38732D858134}"/>
  <bookViews>
    <workbookView xWindow="-98" yWindow="-98" windowWidth="28996" windowHeight="15675" xr2:uid="{152F5DAD-6F01-4406-BEF9-1BC7D5531075}"/>
  </bookViews>
  <sheets>
    <sheet name="Title Page" sheetId="11" r:id="rId1"/>
    <sheet name="S1. Metadata incl Categories" sheetId="12" r:id="rId2"/>
    <sheet name="S2. Summary Ordinal Forest" sheetId="8" r:id="rId3"/>
    <sheet name="S3. Summary Random Forest" sheetId="7" r:id="rId4"/>
    <sheet name="S4. Variable Importance" sheetId="9" r:id="rId5"/>
    <sheet name="S5. Partial Dependence" sheetId="1" r:id="rId6"/>
    <sheet name="S6. GloRiC key" sheetId="10" state="hidden" r:id="rId7"/>
  </sheets>
  <definedNames>
    <definedName name="_xlnm._FilterDatabase" localSheetId="3" hidden="1">'S3. Summary Random Forest'!$A$12:$U$31</definedName>
    <definedName name="_xlnm._FilterDatabase" localSheetId="2" hidden="1">'S2. Summary Ordinal Forest'!$A$24:$K$47</definedName>
    <definedName name="_xlnm._FilterDatabase" localSheetId="5" hidden="1">'S5. Partial Dependence'!$A$4:$K$54</definedName>
    <definedName name="_xlnm._FilterDatabase" localSheetId="4" hidden="1">'S4. Variable Importance'!$A$2:$M$52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9" l="1"/>
  <c r="Q5" i="9"/>
  <c r="Q3" i="9"/>
  <c r="R3" i="9" s="1"/>
  <c r="A37" i="1"/>
  <c r="A8" i="1"/>
  <c r="A9" i="1"/>
  <c r="A16" i="1"/>
  <c r="A22" i="1"/>
  <c r="A21" i="1"/>
  <c r="A23" i="1"/>
  <c r="A28" i="1"/>
  <c r="A30" i="1"/>
  <c r="A25" i="1"/>
  <c r="A32" i="1"/>
  <c r="A31" i="1"/>
  <c r="A47" i="1"/>
  <c r="A52" i="1"/>
  <c r="A54" i="1"/>
  <c r="A5" i="1"/>
  <c r="A6" i="1"/>
  <c r="A7" i="1"/>
  <c r="A11" i="1"/>
  <c r="A10" i="1"/>
  <c r="A14" i="1"/>
  <c r="A12" i="1"/>
  <c r="A15" i="1"/>
  <c r="A17" i="1"/>
  <c r="A13" i="1"/>
  <c r="A24" i="1"/>
  <c r="A18" i="1"/>
  <c r="A19" i="1"/>
  <c r="A29" i="1"/>
  <c r="A20" i="1"/>
  <c r="A26" i="1"/>
  <c r="A34" i="1"/>
  <c r="A27" i="1"/>
  <c r="A33" i="1"/>
  <c r="A35" i="1"/>
  <c r="A48" i="1"/>
  <c r="A39" i="1"/>
  <c r="A41" i="1"/>
  <c r="A42" i="1"/>
  <c r="A38" i="1"/>
  <c r="A36" i="1"/>
  <c r="A45" i="1"/>
  <c r="A40" i="1"/>
  <c r="A44" i="1"/>
  <c r="A43" i="1"/>
  <c r="A46" i="1"/>
  <c r="A49" i="1"/>
  <c r="A50" i="1"/>
  <c r="A51" i="1"/>
  <c r="A53" i="1"/>
  <c r="I5" i="7"/>
  <c r="H5" i="7"/>
  <c r="I4" i="7"/>
  <c r="H4" i="7"/>
  <c r="R5" i="9" l="1"/>
  <c r="R4" i="9"/>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future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<sst xmlns="http://schemas.openxmlformats.org/spreadsheetml/2006/main" count="2087" uniqueCount="590">
  <si>
    <t>Broad Category</t>
  </si>
  <si>
    <t>Sub-category</t>
  </si>
  <si>
    <t>Includ.</t>
  </si>
  <si>
    <t>Field</t>
  </si>
  <si>
    <t>Meaning</t>
  </si>
  <si>
    <t>Unit</t>
  </si>
  <si>
    <t>Source</t>
  </si>
  <si>
    <t>Reference</t>
  </si>
  <si>
    <t>Environmental</t>
  </si>
  <si>
    <t>Habitat</t>
  </si>
  <si>
    <t>N</t>
  </si>
  <si>
    <t>Perimeter</t>
  </si>
  <si>
    <t>Species range perimeter</t>
  </si>
  <si>
    <t>km</t>
  </si>
  <si>
    <t>IUCN Red List (IUCN)</t>
  </si>
  <si>
    <t>International Union for Conservation of Nature (IUCN). The IUCN Red List of Threatened Species. Version 2024-2. (2024).</t>
  </si>
  <si>
    <t>Perimeter_p</t>
  </si>
  <si>
    <r>
      <t>Species range perimeter / range area</t>
    </r>
    <r>
      <rPr>
        <sz val="11"/>
        <color theme="1"/>
        <rFont val="Calibri"/>
        <family val="2"/>
        <charset val="1"/>
      </rPr>
      <t xml:space="preserve">	</t>
    </r>
  </si>
  <si>
    <r>
      <rPr>
        <sz val="10"/>
        <color rgb="FF000000"/>
        <rFont val="Times New Roman"/>
      </rPr>
      <t>km</t>
    </r>
    <r>
      <rPr>
        <vertAlign val="superscript"/>
        <sz val="10"/>
        <color rgb="FF000000"/>
        <rFont val="Times New Roman"/>
      </rPr>
      <t>2</t>
    </r>
    <r>
      <rPr>
        <sz val="10"/>
        <color rgb="FF000000"/>
        <rFont val="Times New Roman"/>
      </rPr>
      <t xml:space="preserve"> / area</t>
    </r>
  </si>
  <si>
    <t>IUCN</t>
  </si>
  <si>
    <t>North_Limit</t>
  </si>
  <si>
    <t>Species range northern limit</t>
  </si>
  <si>
    <t>Decimal Degrees</t>
  </si>
  <si>
    <t>Y</t>
  </si>
  <si>
    <t>South_Limit</t>
  </si>
  <si>
    <t>Species range southern limit</t>
  </si>
  <si>
    <t>East_Limit</t>
  </si>
  <si>
    <t>Species range eastern limit</t>
  </si>
  <si>
    <t>Socioeconomic</t>
  </si>
  <si>
    <t>Impoundments</t>
  </si>
  <si>
    <t>Dams</t>
  </si>
  <si>
    <t>Total existing dams within range</t>
  </si>
  <si>
    <t>Count</t>
  </si>
  <si>
    <t>Global Dam Watch (GDW)</t>
  </si>
  <si>
    <r>
      <t xml:space="preserve">Lehner, B. </t>
    </r>
    <r>
      <rPr>
        <i/>
        <sz val="10"/>
        <color theme="1"/>
        <rFont val="Times New Roman"/>
      </rPr>
      <t>et al.</t>
    </r>
    <r>
      <rPr>
        <sz val="10"/>
        <color theme="1"/>
        <rFont val="Times New Roman"/>
      </rPr>
      <t xml:space="preserve"> The Global Dam Watch database of river barrier and reservoir information for large-scale applications. </t>
    </r>
    <r>
      <rPr>
        <i/>
        <sz val="10"/>
        <color theme="1"/>
        <rFont val="Times New Roman"/>
      </rPr>
      <t>Sci. Data</t>
    </r>
    <r>
      <rPr>
        <sz val="10"/>
        <color theme="1"/>
        <rFont val="Times New Roman"/>
      </rPr>
      <t xml:space="preserve"> </t>
    </r>
    <r>
      <rPr>
        <b/>
        <sz val="10"/>
        <color theme="1"/>
        <rFont val="Times New Roman"/>
      </rPr>
      <t>11</t>
    </r>
    <r>
      <rPr>
        <sz val="10"/>
        <color theme="1"/>
        <rFont val="Times New Roman"/>
      </rPr>
      <t>, 1069 (2024).</t>
    </r>
  </si>
  <si>
    <t>Dams_p</t>
  </si>
  <si>
    <t>Total existing dams / range area</t>
  </si>
  <si>
    <t>GDW</t>
  </si>
  <si>
    <t>CAB_Dams_p</t>
  </si>
  <si>
    <t>Total catchment areas blocked</t>
  </si>
  <si>
    <r>
      <t>km</t>
    </r>
    <r>
      <rPr>
        <vertAlign val="superscript"/>
        <sz val="10"/>
        <color theme="1"/>
        <rFont val="Times New Roman"/>
        <family val="1"/>
        <charset val="1"/>
      </rPr>
      <t>2</t>
    </r>
  </si>
  <si>
    <t>Total catchment areas blocked / range area</t>
  </si>
  <si>
    <t>Proportion</t>
  </si>
  <si>
    <t>DB_Dams</t>
  </si>
  <si>
    <t>Total discharge blocked</t>
  </si>
  <si>
    <r>
      <t>m</t>
    </r>
    <r>
      <rPr>
        <vertAlign val="superscript"/>
        <sz val="10"/>
        <color theme="1"/>
        <rFont val="Times New Roman"/>
        <family val="1"/>
        <charset val="1"/>
      </rPr>
      <t>3</t>
    </r>
    <r>
      <rPr>
        <sz val="10"/>
        <color theme="1"/>
        <rFont val="Times New Roman"/>
        <family val="1"/>
        <charset val="1"/>
      </rPr>
      <t>/sec</t>
    </r>
  </si>
  <si>
    <t>DB_Dams_p</t>
  </si>
  <si>
    <t>Total discharge blocked / range area</t>
  </si>
  <si>
    <r>
      <rPr>
        <sz val="10"/>
        <color rgb="FF000000"/>
        <rFont val="Times New Roman"/>
      </rPr>
      <t>m</t>
    </r>
    <r>
      <rPr>
        <vertAlign val="superscript"/>
        <sz val="10"/>
        <color rgb="FF000000"/>
        <rFont val="Times New Roman"/>
      </rPr>
      <t>3</t>
    </r>
    <r>
      <rPr>
        <sz val="10"/>
        <color rgb="FF000000"/>
        <rFont val="Times New Roman"/>
      </rPr>
      <t>/sec / area</t>
    </r>
  </si>
  <si>
    <t>RA_Dams</t>
  </si>
  <si>
    <t>Total reservoir area in range</t>
  </si>
  <si>
    <t>RA_Dams_p</t>
  </si>
  <si>
    <t>Total reservoir area in range / range area</t>
  </si>
  <si>
    <t>Economy</t>
  </si>
  <si>
    <t>GDPslope</t>
  </si>
  <si>
    <t>Avg. annual change in GDP</t>
  </si>
  <si>
    <t>Million Dollars</t>
  </si>
  <si>
    <t>World Bank</t>
  </si>
  <si>
    <t>The World Bank. World Development Indicators. World Bank Open Data Catalog. Washington, D.C., United States. (2020).</t>
  </si>
  <si>
    <t>GDPpercent</t>
  </si>
  <si>
    <t>Avg. annual percent change in GDP</t>
  </si>
  <si>
    <t>Percent</t>
  </si>
  <si>
    <t>PCslope</t>
  </si>
  <si>
    <t>Avg. annual change in GDP per capita</t>
  </si>
  <si>
    <t>PCpercent</t>
  </si>
  <si>
    <t>Avg. annual percent change in GDP per capita</t>
  </si>
  <si>
    <t>EarlyPC</t>
  </si>
  <si>
    <t>Early GDP per capita (1960s)</t>
  </si>
  <si>
    <t>Million USD</t>
  </si>
  <si>
    <t>Development</t>
  </si>
  <si>
    <t>PDslope</t>
  </si>
  <si>
    <t>Avg. annual change in population density 2000-2020</t>
  </si>
  <si>
    <r>
      <t>Population/km</t>
    </r>
    <r>
      <rPr>
        <vertAlign val="superscript"/>
        <sz val="10"/>
        <color theme="1"/>
        <rFont val="Times New Roman"/>
        <family val="1"/>
        <charset val="1"/>
      </rPr>
      <t>2</t>
    </r>
  </si>
  <si>
    <t>WorldPop</t>
  </si>
  <si>
    <r>
      <t xml:space="preserve">Lloyd, C. T. </t>
    </r>
    <r>
      <rPr>
        <i/>
        <sz val="10"/>
        <color theme="1"/>
        <rFont val="Times New Roman"/>
      </rPr>
      <t>et al.</t>
    </r>
    <r>
      <rPr>
        <sz val="10"/>
        <color theme="1"/>
        <rFont val="Times New Roman"/>
      </rPr>
      <t xml:space="preserve"> Global spatio-temporally harmonised datasets for producing high-resolution gridded population distribution datasets. </t>
    </r>
    <r>
      <rPr>
        <i/>
        <sz val="10"/>
        <color theme="1"/>
        <rFont val="Times New Roman"/>
      </rPr>
      <t>Big Earth Data</t>
    </r>
    <r>
      <rPr>
        <sz val="10"/>
        <color theme="1"/>
        <rFont val="Times New Roman"/>
      </rPr>
      <t xml:space="preserve"> </t>
    </r>
    <r>
      <rPr>
        <b/>
        <sz val="10"/>
        <color theme="1"/>
        <rFont val="Times New Roman"/>
      </rPr>
      <t>3</t>
    </r>
    <r>
      <rPr>
        <sz val="10"/>
        <color theme="1"/>
        <rFont val="Times New Roman"/>
      </rPr>
      <t>, 108–139 (2019).</t>
    </r>
  </si>
  <si>
    <t>PDpercent</t>
  </si>
  <si>
    <t>Avg. annual percent change in population density</t>
  </si>
  <si>
    <t>Percent Change</t>
  </si>
  <si>
    <t>LatestPD</t>
  </si>
  <si>
    <t>Population density 2020</t>
  </si>
  <si>
    <t>EarlyPD</t>
  </si>
  <si>
    <t>Population density 2000</t>
  </si>
  <si>
    <t>Climate</t>
  </si>
  <si>
    <t>bio_1</t>
  </si>
  <si>
    <t>Historic Annual Mean Temperature</t>
  </si>
  <si>
    <t>°C</t>
  </si>
  <si>
    <t>WorldClim v2.1 - Historic</t>
  </si>
  <si>
    <r>
      <t xml:space="preserve">Fick, S. E. &amp; Hijmans, R. J. WorldClim 2: new 1-km spatial resolution climate surfaces for global land areas. </t>
    </r>
    <r>
      <rPr>
        <i/>
        <sz val="10"/>
        <color theme="1"/>
        <rFont val="Times New Roman"/>
      </rPr>
      <t>Int. J. Climatol.</t>
    </r>
    <r>
      <rPr>
        <sz val="10"/>
        <color theme="1"/>
        <rFont val="Times New Roman"/>
      </rPr>
      <t xml:space="preserve"> </t>
    </r>
    <r>
      <rPr>
        <b/>
        <sz val="10"/>
        <color theme="1"/>
        <rFont val="Times New Roman"/>
      </rPr>
      <t>37</t>
    </r>
    <r>
      <rPr>
        <sz val="10"/>
        <color theme="1"/>
        <rFont val="Times New Roman"/>
      </rPr>
      <t>, 4302–4315 (2017).</t>
    </r>
  </si>
  <si>
    <t>bio_2</t>
  </si>
  <si>
    <t>Historic Mean Diurnal Temperature Range</t>
  </si>
  <si>
    <t>bio_3</t>
  </si>
  <si>
    <t>Historic Isothermality</t>
  </si>
  <si>
    <t>°C (Ratio)</t>
  </si>
  <si>
    <t>bio_4</t>
  </si>
  <si>
    <t>Historic Temperature Seasonality</t>
  </si>
  <si>
    <t>°C (SD)</t>
  </si>
  <si>
    <t>bio_5</t>
  </si>
  <si>
    <t>Historic Max Temperature of Warmest Month</t>
  </si>
  <si>
    <t>bio_ 6</t>
  </si>
  <si>
    <t>Historic Min Temperature of Coldest Month</t>
  </si>
  <si>
    <t>bio_7</t>
  </si>
  <si>
    <t>Historic Temperature Annual Range</t>
  </si>
  <si>
    <t>bio_8</t>
  </si>
  <si>
    <t>Historic Mean Temperature of Wettest Quarter</t>
  </si>
  <si>
    <t>bio_9</t>
  </si>
  <si>
    <t>Historic Mean Temperature of Driest Quarter</t>
  </si>
  <si>
    <t>bio_10</t>
  </si>
  <si>
    <t>Historic Mean Temperature of Warmest Quarter</t>
  </si>
  <si>
    <t>bio_11</t>
  </si>
  <si>
    <t>Historic Mean Temperature of Coldest Quarter</t>
  </si>
  <si>
    <t>bio_12</t>
  </si>
  <si>
    <t>Historic Annual Precipitation</t>
  </si>
  <si>
    <t>mm</t>
  </si>
  <si>
    <t>bio_13</t>
  </si>
  <si>
    <t>Historic Precipitation of Wettest Month</t>
  </si>
  <si>
    <t>bio_14</t>
  </si>
  <si>
    <t>Historic Precipitation of Driest Month</t>
  </si>
  <si>
    <t>bio_15</t>
  </si>
  <si>
    <t>Historic Precipitation Seasonality</t>
  </si>
  <si>
    <t>bio_16</t>
  </si>
  <si>
    <t>Historic Precipitation of Wettest Quarter</t>
  </si>
  <si>
    <t>bio_17</t>
  </si>
  <si>
    <t>Historic Precipitation of Driest Quarter</t>
  </si>
  <si>
    <t>bio_18</t>
  </si>
  <si>
    <t>Historic Precipitation of Warmest Quarter</t>
  </si>
  <si>
    <t>bio_19</t>
  </si>
  <si>
    <t>Historic Precipitation of Coldest Quarter</t>
  </si>
  <si>
    <t>Species</t>
  </si>
  <si>
    <t>Physiology</t>
  </si>
  <si>
    <t>pH_Range</t>
  </si>
  <si>
    <t>maximum – minimum pH</t>
  </si>
  <si>
    <t>standard units</t>
  </si>
  <si>
    <t>Fish Base</t>
  </si>
  <si>
    <t>Froese, R. &amp; Pauly, D. FishBase. World Wide Web electronic publication, version (04/2025). (2025).</t>
  </si>
  <si>
    <t>pHMin</t>
  </si>
  <si>
    <t>Minimum pH</t>
  </si>
  <si>
    <t>FishBase</t>
  </si>
  <si>
    <t>pHMax</t>
  </si>
  <si>
    <t>Maximum pH</t>
  </si>
  <si>
    <t>dH_Range</t>
  </si>
  <si>
    <t>dH_range</t>
  </si>
  <si>
    <t>water hardness</t>
  </si>
  <si>
    <t>dHMin</t>
  </si>
  <si>
    <t>dHMax</t>
  </si>
  <si>
    <t>Life history</t>
  </si>
  <si>
    <t>BodyShapeI</t>
  </si>
  <si>
    <t>Body form</t>
  </si>
  <si>
    <t>categorical</t>
  </si>
  <si>
    <t>Brack</t>
  </si>
  <si>
    <t>Use of brackish water</t>
  </si>
  <si>
    <t>presence</t>
  </si>
  <si>
    <t>Saltwater</t>
  </si>
  <si>
    <t>Use of saltwater</t>
  </si>
  <si>
    <t>DemersPelag</t>
  </si>
  <si>
    <t>Demersal/Pelagic</t>
  </si>
  <si>
    <t>AnaCat</t>
  </si>
  <si>
    <t>Diadromous migration</t>
  </si>
  <si>
    <t>DepthRangeShallow</t>
  </si>
  <si>
    <t>Shallow end of depth range</t>
  </si>
  <si>
    <t>m</t>
  </si>
  <si>
    <t>DepthRangeDeep</t>
  </si>
  <si>
    <t>Deep end of depth range</t>
  </si>
  <si>
    <t>LongevityWild</t>
  </si>
  <si>
    <t>Lifespan</t>
  </si>
  <si>
    <t>years</t>
  </si>
  <si>
    <t>Value</t>
  </si>
  <si>
    <t>Importance</t>
  </si>
  <si>
    <t>commercial importance</t>
  </si>
  <si>
    <t>Response</t>
  </si>
  <si>
    <t>Endangerment</t>
  </si>
  <si>
    <t>Vulnerability</t>
  </si>
  <si>
    <t>LengthCategory</t>
  </si>
  <si>
    <t>Small, medium, large</t>
  </si>
  <si>
    <t>Weight</t>
  </si>
  <si>
    <t>Mass</t>
  </si>
  <si>
    <t>g</t>
  </si>
  <si>
    <t>UsedforAquaculture</t>
  </si>
  <si>
    <t>Aquaculture</t>
  </si>
  <si>
    <t>UsedasBait</t>
  </si>
  <si>
    <t>Used as bait</t>
  </si>
  <si>
    <t>Aquarium</t>
  </si>
  <si>
    <t>Aquarium trade</t>
  </si>
  <si>
    <t>GameFish</t>
  </si>
  <si>
    <t>Game fish</t>
  </si>
  <si>
    <t>Dangerous</t>
  </si>
  <si>
    <t>Electrogenic</t>
  </si>
  <si>
    <t>Electric</t>
  </si>
  <si>
    <t>FeedingType</t>
  </si>
  <si>
    <t>Feeding method</t>
  </si>
  <si>
    <t>TrophicLevel</t>
  </si>
  <si>
    <t>Trophic level</t>
  </si>
  <si>
    <t>UseTemp</t>
  </si>
  <si>
    <t>Temperature preference</t>
  </si>
  <si>
    <t>TRange</t>
  </si>
  <si>
    <t>Thermal range</t>
  </si>
  <si>
    <t>AdultMode</t>
  </si>
  <si>
    <t>Locomotion</t>
  </si>
  <si>
    <t>Intrinsic</t>
  </si>
  <si>
    <t>Taxonomic</t>
  </si>
  <si>
    <t>Order</t>
  </si>
  <si>
    <t>Taxonomic order</t>
  </si>
  <si>
    <t>Organic.material</t>
  </si>
  <si>
    <t>Habitat substrate organic material</t>
  </si>
  <si>
    <t>Coarse.sand.or.finer</t>
  </si>
  <si>
    <t>Habitat substrate sand and fines</t>
  </si>
  <si>
    <t>Rocky.bottom</t>
  </si>
  <si>
    <t>Habitat substrate rocky</t>
  </si>
  <si>
    <t>population_trend</t>
  </si>
  <si>
    <t>Population trend</t>
  </si>
  <si>
    <t>IUCN.temporary</t>
  </si>
  <si>
    <t>Habitat temporary</t>
  </si>
  <si>
    <t>IUCN.permanent</t>
  </si>
  <si>
    <t>Habitat permanent</t>
  </si>
  <si>
    <t>IUCN.nat.lentic</t>
  </si>
  <si>
    <t>Habitat natural lentic</t>
  </si>
  <si>
    <t>IUCN.nat.lotic</t>
  </si>
  <si>
    <t>Habitat natural lotic</t>
  </si>
  <si>
    <t>IUCN.artificial</t>
  </si>
  <si>
    <t>Habitat artificial</t>
  </si>
  <si>
    <t>IUCN.other</t>
  </si>
  <si>
    <t>Other habitats</t>
  </si>
  <si>
    <t>Management</t>
  </si>
  <si>
    <t>M_Habitat</t>
  </si>
  <si>
    <t>Management recommendation habitat</t>
  </si>
  <si>
    <t>M_Species</t>
  </si>
  <si>
    <t>Management recommendation species</t>
  </si>
  <si>
    <t>M_SocioeconomicPolicy</t>
  </si>
  <si>
    <t>Management recommendation Socioeconomic policy</t>
  </si>
  <si>
    <t>Knowledge</t>
  </si>
  <si>
    <t>na_count</t>
  </si>
  <si>
    <t>Knowledge gaps</t>
  </si>
  <si>
    <t>count</t>
  </si>
  <si>
    <t>FishBase + IUCN</t>
  </si>
  <si>
    <t>Mean_Elevation</t>
  </si>
  <si>
    <t>Average elevation of occurrence locations</t>
  </si>
  <si>
    <t>masl</t>
  </si>
  <si>
    <t>Global Biodiversity Information Facility (GBIF) + Shuttle Radar Topography Mission (SRTM )</t>
  </si>
  <si>
    <t>GBIF. https://www.gbif.org/; Shuttle Radar Topography Mission 1 Arc-Second Global. DOI: /10.5066/F7PR7TFT</t>
  </si>
  <si>
    <t>Min_Elevation</t>
  </si>
  <si>
    <t>Minimum elevation of occurrence locations</t>
  </si>
  <si>
    <t>GBIF + SRTM</t>
  </si>
  <si>
    <t>Max_Elevation</t>
  </si>
  <si>
    <t>Maximum elevation of occurrence locations</t>
  </si>
  <si>
    <t>m asl</t>
  </si>
  <si>
    <t>Class_count</t>
  </si>
  <si>
    <t>Count of different classes of geomorphic sub-classification</t>
  </si>
  <si>
    <r>
      <t>Global River Classification (GloRiC)</t>
    </r>
    <r>
      <rPr>
        <vertAlign val="superscript"/>
        <sz val="10"/>
        <color theme="1"/>
        <rFont val="Times New Roman"/>
        <family val="1"/>
        <charset val="1"/>
      </rPr>
      <t>33</t>
    </r>
  </si>
  <si>
    <r>
      <t xml:space="preserve">Ouellet Dallaire, C., Lehner, B., Sayre, R. &amp; Thieme, M. A multidisciplinary framework to derive global river reach classifications at high spatial resolution. </t>
    </r>
    <r>
      <rPr>
        <i/>
        <sz val="10"/>
        <color theme="1"/>
        <rFont val="Times New Roman"/>
      </rPr>
      <t>Environ. Res. Lett.</t>
    </r>
    <r>
      <rPr>
        <sz val="10"/>
        <color theme="1"/>
        <rFont val="Times New Roman"/>
      </rPr>
      <t xml:space="preserve"> </t>
    </r>
    <r>
      <rPr>
        <b/>
        <sz val="10"/>
        <color theme="1"/>
        <rFont val="Times New Roman"/>
      </rPr>
      <t>14</t>
    </r>
    <r>
      <rPr>
        <sz val="10"/>
        <color theme="1"/>
        <rFont val="Times New Roman"/>
      </rPr>
      <t>, 024003 (2019).</t>
    </r>
  </si>
  <si>
    <t>Class_count_p</t>
  </si>
  <si>
    <t>Count of different classes of geomorphic sub-classification / area species range</t>
  </si>
  <si>
    <t>count / area</t>
  </si>
  <si>
    <t>GloRic</t>
  </si>
  <si>
    <t>Class_geom</t>
  </si>
  <si>
    <t>Mode of different classes of geomorphic sub-classification</t>
  </si>
  <si>
    <t>Class_hydr</t>
  </si>
  <si>
    <t>Mode of classes of hydrologic sub-classification</t>
  </si>
  <si>
    <t>Class_phys</t>
  </si>
  <si>
    <t>Mode of classes of physio-climatic sub-classification</t>
  </si>
  <si>
    <t>Hydrology</t>
  </si>
  <si>
    <t>Lake_wet</t>
  </si>
  <si>
    <t>Count of lake and wetland reaches</t>
  </si>
  <si>
    <t>Lake_wet_p</t>
  </si>
  <si>
    <t>Count of lake and wetland reaches / area of species range</t>
  </si>
  <si>
    <t>Log_Q_avg</t>
  </si>
  <si>
    <r>
      <t>log</t>
    </r>
    <r>
      <rPr>
        <vertAlign val="subscript"/>
        <sz val="10"/>
        <color theme="1"/>
        <rFont val="Times New Roman"/>
        <family val="1"/>
        <charset val="1"/>
      </rPr>
      <t>10</t>
    </r>
    <r>
      <rPr>
        <sz val="10"/>
        <color theme="1"/>
        <rFont val="Times New Roman"/>
        <family val="1"/>
        <charset val="1"/>
      </rPr>
      <t xml:space="preserve"> of long-term average discharge</t>
    </r>
  </si>
  <si>
    <t>Log_Q_var</t>
  </si>
  <si>
    <r>
      <t>Flow regime variability as log</t>
    </r>
    <r>
      <rPr>
        <vertAlign val="subscript"/>
        <sz val="10"/>
        <color theme="1"/>
        <rFont val="Times New Roman"/>
        <family val="1"/>
        <charset val="1"/>
      </rPr>
      <t>10</t>
    </r>
    <r>
      <rPr>
        <sz val="10"/>
        <color theme="1"/>
        <rFont val="Times New Roman"/>
        <family val="1"/>
        <charset val="1"/>
      </rPr>
      <t xml:space="preserve"> of maximum monthly avg. / long term avg. discharge</t>
    </r>
  </si>
  <si>
    <t>index</t>
  </si>
  <si>
    <t>Reach_type</t>
  </si>
  <si>
    <t>Mode of reach type (4 classes)</t>
  </si>
  <si>
    <t>Stream_pow</t>
  </si>
  <si>
    <t>Total stream power</t>
  </si>
  <si>
    <r>
      <t>kW/m</t>
    </r>
    <r>
      <rPr>
        <vertAlign val="superscript"/>
        <sz val="10"/>
        <color theme="1"/>
        <rFont val="Times New Roman"/>
        <family val="1"/>
        <charset val="1"/>
      </rPr>
      <t>2</t>
    </r>
  </si>
  <si>
    <t>Temp_min</t>
  </si>
  <si>
    <t>Mean long-term average of the minimum air temperature of the coldest month</t>
  </si>
  <si>
    <t>CMI_indx</t>
  </si>
  <si>
    <t>Mean reach climate moisture index</t>
  </si>
  <si>
    <t>GloRic, Global-PET, and WorldClim</t>
  </si>
  <si>
    <t>LC_Bare</t>
  </si>
  <si>
    <t>Cover type percentage</t>
  </si>
  <si>
    <t>Copernicus - PROBA-V</t>
  </si>
  <si>
    <t>Copernicus - PROBA-V. https://dataspace.copernicus.eu/proba-v</t>
  </si>
  <si>
    <t>LC_Crops</t>
  </si>
  <si>
    <t>LC_Grass</t>
  </si>
  <si>
    <t>LC_Shrub</t>
  </si>
  <si>
    <t>LC_Snow</t>
  </si>
  <si>
    <t>LC_Trees</t>
  </si>
  <si>
    <t>LC_PermanentWater</t>
  </si>
  <si>
    <t>LC_SeasonalWater</t>
  </si>
  <si>
    <t>Footprint</t>
  </si>
  <si>
    <t>hfp_1993</t>
  </si>
  <si>
    <t>Human-footprint index in 1993</t>
  </si>
  <si>
    <t>Global Terrestrial Human Footprint</t>
  </si>
  <si>
    <r>
      <t xml:space="preserve">Venter, O. </t>
    </r>
    <r>
      <rPr>
        <i/>
        <sz val="10"/>
        <color theme="1"/>
        <rFont val="Times New Roman"/>
      </rPr>
      <t>et al.</t>
    </r>
    <r>
      <rPr>
        <sz val="10"/>
        <color theme="1"/>
        <rFont val="Times New Roman"/>
      </rPr>
      <t xml:space="preserve"> Global terrestrial Human Footprint maps for 1993 and 2009. </t>
    </r>
    <r>
      <rPr>
        <i/>
        <sz val="10"/>
        <color theme="1"/>
        <rFont val="Times New Roman"/>
      </rPr>
      <t>Sci. Data</t>
    </r>
    <r>
      <rPr>
        <sz val="10"/>
        <color theme="1"/>
        <rFont val="Times New Roman"/>
      </rPr>
      <t xml:space="preserve"> </t>
    </r>
    <r>
      <rPr>
        <b/>
        <sz val="10"/>
        <color theme="1"/>
        <rFont val="Times New Roman"/>
      </rPr>
      <t>3</t>
    </r>
    <r>
      <rPr>
        <sz val="10"/>
        <color theme="1"/>
        <rFont val="Times New Roman"/>
      </rPr>
      <t>, 1–10 (2016).</t>
    </r>
  </si>
  <si>
    <t>hfp_2009</t>
  </si>
  <si>
    <t>Human-footprint index in 2009</t>
  </si>
  <si>
    <t>Index</t>
  </si>
  <si>
    <t>EnvTemp</t>
  </si>
  <si>
    <t>Tropical, subtropical, temperate</t>
  </si>
  <si>
    <t>Symp_count</t>
  </si>
  <si>
    <t>count of overlapping ranges of other species</t>
  </si>
  <si>
    <t>IUCN maps</t>
  </si>
  <si>
    <t>Symp_count_p</t>
  </si>
  <si>
    <t>count of overlapping ranges of other IUCN species / size of range of species</t>
  </si>
  <si>
    <t>Intro_count_p</t>
  </si>
  <si>
    <t>count of introduced taxa in range / area of species range</t>
  </si>
  <si>
    <t>Intro_count</t>
  </si>
  <si>
    <t>count of introduced taxa in range</t>
  </si>
  <si>
    <t>Extir_count</t>
  </si>
  <si>
    <t>count of extirpated species in range</t>
  </si>
  <si>
    <t>POP_SERVED</t>
  </si>
  <si>
    <t>human population wastewater service</t>
  </si>
  <si>
    <t>Population</t>
  </si>
  <si>
    <t>HydroWASTE</t>
  </si>
  <si>
    <r>
      <t xml:space="preserve">Ehalt Macedo, H. </t>
    </r>
    <r>
      <rPr>
        <i/>
        <sz val="10"/>
        <color theme="1"/>
        <rFont val="Times New Roman"/>
      </rPr>
      <t>et al.</t>
    </r>
    <r>
      <rPr>
        <sz val="10"/>
        <color theme="1"/>
        <rFont val="Times New Roman"/>
      </rPr>
      <t xml:space="preserve"> Distribution and characteristics of wastewater treatment plants within the global river network. </t>
    </r>
    <r>
      <rPr>
        <i/>
        <sz val="10"/>
        <color theme="1"/>
        <rFont val="Times New Roman"/>
      </rPr>
      <t>Earth Syst. Sci. Data</t>
    </r>
    <r>
      <rPr>
        <sz val="10"/>
        <color theme="1"/>
        <rFont val="Times New Roman"/>
      </rPr>
      <t xml:space="preserve"> </t>
    </r>
    <r>
      <rPr>
        <b/>
        <sz val="10"/>
        <color theme="1"/>
        <rFont val="Times New Roman"/>
      </rPr>
      <t>14</t>
    </r>
    <r>
      <rPr>
        <sz val="10"/>
        <color theme="1"/>
        <rFont val="Times New Roman"/>
      </rPr>
      <t>, 559–577 (2022).</t>
    </r>
  </si>
  <si>
    <t>POP_SERVED_p</t>
  </si>
  <si>
    <t>human population wastewater service/area of species range</t>
  </si>
  <si>
    <t>WASTE_DIS</t>
  </si>
  <si>
    <t>sewage discharge</t>
  </si>
  <si>
    <t>WASTE_DIS_p</t>
  </si>
  <si>
    <t>sewage discharge/area of species range</t>
  </si>
  <si>
    <r>
      <t>m</t>
    </r>
    <r>
      <rPr>
        <vertAlign val="superscript"/>
        <sz val="10"/>
        <color theme="1"/>
        <rFont val="Times New Roman"/>
        <family val="1"/>
        <charset val="1"/>
      </rPr>
      <t>3</t>
    </r>
    <r>
      <rPr>
        <sz val="10"/>
        <color theme="1"/>
        <rFont val="Times New Roman"/>
        <family val="1"/>
        <charset val="1"/>
      </rPr>
      <t>/sec / area</t>
    </r>
  </si>
  <si>
    <t>Conservation</t>
  </si>
  <si>
    <t>Protected_Percent</t>
  </si>
  <si>
    <t>Protected area/area of species range</t>
  </si>
  <si>
    <t>%</t>
  </si>
  <si>
    <r>
      <t>World Database of Protected Areas</t>
    </r>
    <r>
      <rPr>
        <vertAlign val="superscript"/>
        <sz val="10"/>
        <color theme="1"/>
        <rFont val="Times New Roman"/>
        <family val="1"/>
        <charset val="1"/>
      </rPr>
      <t>40</t>
    </r>
  </si>
  <si>
    <r>
      <t xml:space="preserve">UNEP-WCMC, I. Protected planet: The world database on protected areas. </t>
    </r>
    <r>
      <rPr>
        <i/>
        <sz val="10"/>
        <color theme="1"/>
        <rFont val="Times New Roman"/>
      </rPr>
      <t>UNEP-WCMC Camb. UK</t>
    </r>
    <r>
      <rPr>
        <sz val="10"/>
        <color theme="1"/>
        <rFont val="Times New Roman"/>
      </rPr>
      <t xml:space="preserve"> (2025).</t>
    </r>
  </si>
  <si>
    <t>Ramsar_count</t>
  </si>
  <si>
    <t>Number of Ramsar sites within species range</t>
  </si>
  <si>
    <t>WDPA</t>
  </si>
  <si>
    <t>Ramsar_count_p</t>
  </si>
  <si>
    <t>Number of Ramsar sites/area of species range</t>
  </si>
  <si>
    <t>Confusion matrix</t>
  </si>
  <si>
    <t>LC</t>
  </si>
  <si>
    <t>NT</t>
  </si>
  <si>
    <t>VU</t>
  </si>
  <si>
    <t>EN</t>
  </si>
  <si>
    <t>CR</t>
  </si>
  <si>
    <t>Predictions</t>
  </si>
  <si>
    <t>Predictive performance metrics by class</t>
  </si>
  <si>
    <t>Sensitivity</t>
  </si>
  <si>
    <t>Specificity</t>
  </si>
  <si>
    <t>Pos Pred Value</t>
  </si>
  <si>
    <t>Neg Pred Value</t>
  </si>
  <si>
    <t>Precision</t>
  </si>
  <si>
    <t>Recall</t>
  </si>
  <si>
    <t>F1</t>
  </si>
  <si>
    <t>Prevalence</t>
  </si>
  <si>
    <t>Detection Rate</t>
  </si>
  <si>
    <t>Detection Prevalence</t>
  </si>
  <si>
    <t>Balanced Accuracy</t>
  </si>
  <si>
    <t>Performance metrics and variability in tuning</t>
  </si>
  <si>
    <t>Macro-averaged mean absolute error (macroMAE) was used to select the optimal model using the smallest value.</t>
  </si>
  <si>
    <t>Values averaged across 5-fold cross-validation tests and 5 repeats.</t>
  </si>
  <si>
    <t>The final value used for the model was mtry = 42.</t>
  </si>
  <si>
    <t>mtry</t>
  </si>
  <si>
    <t>macroMAE</t>
  </si>
  <si>
    <t>macroMSE</t>
  </si>
  <si>
    <t>V3</t>
  </si>
  <si>
    <t>Accuracy</t>
  </si>
  <si>
    <t>Kappa</t>
  </si>
  <si>
    <t>macroMAESD</t>
  </si>
  <si>
    <t>macroMSESD</t>
  </si>
  <si>
    <t>V3SD</t>
  </si>
  <si>
    <t>AccuracySD</t>
  </si>
  <si>
    <t>KappaSD</t>
  </si>
  <si>
    <t>final model</t>
  </si>
  <si>
    <t>n test dataset</t>
  </si>
  <si>
    <t>percentage test dataset</t>
  </si>
  <si>
    <t>Imperiled</t>
  </si>
  <si>
    <t>Non-imperiled</t>
  </si>
  <si>
    <t>Predicted</t>
  </si>
  <si>
    <t>Average performance metrics and variability in tuning</t>
  </si>
  <si>
    <t>Precision-recall AUC was used to select the optimal model using the largest value.</t>
  </si>
  <si>
    <t>Values averaged across 5-fold cross-validation tests and 5 repeats</t>
  </si>
  <si>
    <t>The final value used for the model was mtry = 10.</t>
  </si>
  <si>
    <t>V1</t>
  </si>
  <si>
    <t>AUC</t>
  </si>
  <si>
    <t>F</t>
  </si>
  <si>
    <t>ROC</t>
  </si>
  <si>
    <t>Sens</t>
  </si>
  <si>
    <t>Spec</t>
  </si>
  <si>
    <t>V1SD</t>
  </si>
  <si>
    <t>AUCSD</t>
  </si>
  <si>
    <t>PrecisionSD</t>
  </si>
  <si>
    <t>RecallSD</t>
  </si>
  <si>
    <t>FSD</t>
  </si>
  <si>
    <t>ROCSD</t>
  </si>
  <si>
    <t>SensSD</t>
  </si>
  <si>
    <t>SpecSD</t>
  </si>
  <si>
    <t>Metadata</t>
  </si>
  <si>
    <t>VIMs binary model</t>
  </si>
  <si>
    <t>VIMs ordinal model</t>
  </si>
  <si>
    <t>Variable</t>
  </si>
  <si>
    <t>Description</t>
  </si>
  <si>
    <t>Category</t>
  </si>
  <si>
    <t>Subcategory</t>
  </si>
  <si>
    <t>AUC loss</t>
  </si>
  <si>
    <t>MDA Imperiled</t>
  </si>
  <si>
    <t>MDA Nonimperiled</t>
  </si>
  <si>
    <t>MDBA</t>
  </si>
  <si>
    <t>Gini</t>
  </si>
  <si>
    <t>ER</t>
  </si>
  <si>
    <t>RPS</t>
  </si>
  <si>
    <t>MAE</t>
  </si>
  <si>
    <t>MSE</t>
  </si>
  <si>
    <t>AUC loss sum</t>
  </si>
  <si>
    <t>AUC loss percent</t>
  </si>
  <si>
    <t>Geomorphic classes / sqkm</t>
  </si>
  <si>
    <t>order</t>
  </si>
  <si>
    <t>Avg. total stream power (kW/m2)</t>
  </si>
  <si>
    <t>Range southern limit (ºLat.)</t>
  </si>
  <si>
    <t>Physio-climatic sub-class mode</t>
  </si>
  <si>
    <t>Permanent water cover (%)</t>
  </si>
  <si>
    <t>Range eastern limit (ºLong.)</t>
  </si>
  <si>
    <t>Count of empty attributes</t>
  </si>
  <si>
    <t>Range Area Protection (%)</t>
  </si>
  <si>
    <t>Wettest quarter mean temp. (ºC)</t>
  </si>
  <si>
    <t>Long-term avg. discharge (log10)</t>
  </si>
  <si>
    <t>Warmest quarter precipitation (mm)</t>
  </si>
  <si>
    <t>Early per capita GDP (1960s)</t>
  </si>
  <si>
    <t>Coldest Quarter Precipitation (mm)</t>
  </si>
  <si>
    <t>Seasonal water cover (%)</t>
  </si>
  <si>
    <t>Wettest quarter precipitation (mm)</t>
  </si>
  <si>
    <t>Temperature seasonality index</t>
  </si>
  <si>
    <t>LC_Tree</t>
  </si>
  <si>
    <t>Tree cover (%)</t>
  </si>
  <si>
    <t>Shrub cover (%)</t>
  </si>
  <si>
    <t>Flow variability index</t>
  </si>
  <si>
    <t>Ramsar sites / sqkm</t>
  </si>
  <si>
    <t>Driest quarter precipitation (mm)</t>
  </si>
  <si>
    <t>Avg. pop. density change (pop./sqkm)</t>
  </si>
  <si>
    <t>Grass cover (%)</t>
  </si>
  <si>
    <t>Avg. pop. density change (%)</t>
  </si>
  <si>
    <t>Mean occurrence elevation (masl)</t>
  </si>
  <si>
    <t>Crops cover (%)</t>
  </si>
  <si>
    <t>Population served / sqkm</t>
  </si>
  <si>
    <t>Blocked catch. area / range area</t>
  </si>
  <si>
    <t>Large dams / sqkm</t>
  </si>
  <si>
    <t>Reservoir area / range area</t>
  </si>
  <si>
    <t>Count of extirpated species</t>
  </si>
  <si>
    <t>Biotic</t>
  </si>
  <si>
    <t>Snow cover (%)</t>
  </si>
  <si>
    <t>Hydrologic sub-class mode</t>
  </si>
  <si>
    <t>Thermal region</t>
  </si>
  <si>
    <t>Species size category</t>
  </si>
  <si>
    <t>Position in water column</t>
  </si>
  <si>
    <t>Electrogenic traits</t>
  </si>
  <si>
    <t>Use of saltwate</t>
  </si>
  <si>
    <t>Aquaculture use</t>
  </si>
  <si>
    <t>Dangerous traits</t>
  </si>
  <si>
    <t>Geomorphic sub-class mode</t>
  </si>
  <si>
    <t>*ordered by importance based on precision-recall AUC (loss)</t>
  </si>
  <si>
    <t>**colored rows are variables mapped in Figures 3 and 4</t>
  </si>
  <si>
    <t>Variable importance</t>
  </si>
  <si>
    <t>Results by variable in binary classification model</t>
  </si>
  <si>
    <t>Rank*</t>
  </si>
  <si>
    <t>Partial Dependence</t>
  </si>
  <si>
    <t>Interpretation</t>
  </si>
  <si>
    <t>Count of different classes of geomorphic sub-classification / range area</t>
  </si>
  <si>
    <t>count / km2</t>
  </si>
  <si>
    <t>Log increase of imperilment probability with area-adjusted count of geomorphic classes</t>
  </si>
  <si>
    <t>Species presently distributed in fragmented range patches show a higher heterogeneity of geomorphic classes per sqk of range area. The opposite pattern is observed when this variable is not adjusted based on range area, for which the model shows a decreasing likelihood of imperilment with increasing geomorphic diversity.</t>
  </si>
  <si>
    <t>Taxonomy</t>
  </si>
  <si>
    <t>kW/m2</t>
  </si>
  <si>
    <t xml:space="preserve">Asymptote curve showing inverse relationship between stream power and imperilment probability. Highest risk close to zero and sharp decrease towards 1, consistently low &gt;2 </t>
  </si>
  <si>
    <t>stream power is a key environmental attribute influenced by precipitation, drainage areas, and discharge, as well as channel structure, topographic relief, and the availability of lentic habitats (e.g., wetlands, lakes, and reservoirs). Thus, low stream powers may be associated with drier regions, small basins, and or lower availability of free-flowing lotic environments.</t>
  </si>
  <si>
    <t>Social</t>
  </si>
  <si>
    <t xml:space="preserve">Avg. annual percent change in GDP </t>
  </si>
  <si>
    <t>Stepwise increase of imperilment probability with faster GDP growth (avg yearly %). Negative GDP values show the lowest probability, with a sharp increase &gt;0.5% growth, moderate risk around 2-4%,  and the highest imperilment probability for countries growing &gt;4% per year</t>
  </si>
  <si>
    <t>Rapidly growing economies tend to have higher exploitation rates of natural resources, and start dedicating more resources towards population assessments and conservation, while the opposite may be evident in recessing economies. Undeveloped idea: There may also be traces of a "lag" in assessments from past disturbances and population declines, as developing countries start adopting UN/IUCN standards.</t>
  </si>
  <si>
    <t>GloRiC</t>
  </si>
  <si>
    <t>slightly higher imperilment probability for classes 311, 322, 212, 312 (high temps, low CMIs); slightly lower for classes 131, 122, 112 (low temps); with the rest ranging in between. GloRiC key available at: https://data.hydrosheds.org/file/technical-documentation/GloRiC_TechDoc_v10.pdf</t>
  </si>
  <si>
    <t>imperilment more prevalent at dryer, hotter regions compared to colder regions (dry and moist)</t>
  </si>
  <si>
    <t>asymptote, highest imperilment probability with very low availability of permanent water bodies, sharp decrease and stable at low probabilities &gt;0.5%</t>
  </si>
  <si>
    <t>imperilment is significantly more prevalent at regions with low availability of medium-to-large water bodies (e.g., lakes, reservoirs, ponds, mainstem rivers)</t>
  </si>
  <si>
    <t>Roughly V-shaped, with highest risk west of 100º W, followed by a sharp decrease until 40ºW, followed by a sharp increase towards Greenwich meridian, and remaining high towards the East.</t>
  </si>
  <si>
    <t>highest at low values, lowest at moderate values, and moderately-low at highest na_count values</t>
  </si>
  <si>
    <t>species with the most information most likely to be classified as imperiled (moderate increase in imperilment risk for species with more unknown attributes), non-imperiled species tended to have moderately-low levels of information</t>
  </si>
  <si>
    <t>percent of area protected within species range</t>
  </si>
  <si>
    <t xml:space="preserve">asymptote, highest risk of imperilment at very low percents (&lt;3%) of protected areas but sharply decreasing to lowest risk until 15%, and slowly and slightly increasing above 20% </t>
  </si>
  <si>
    <t>Dryad</t>
  </si>
  <si>
    <t>positive linear relationship of imperilment probability with human footprint</t>
  </si>
  <si>
    <t>anthropic disturbances from various types can drive population decline and species imperilment</t>
  </si>
  <si>
    <t>Wordclim 2.1 - Historic</t>
  </si>
  <si>
    <t>moderate risk &gt;21ºC, decreasing until ~25ºC, then sharply increasing and remaining high &gt;28ºC</t>
  </si>
  <si>
    <t>log10 of long-term average discharge</t>
  </si>
  <si>
    <t>m3/sec</t>
  </si>
  <si>
    <t>J-shaped with valley at moderate discharges, and peak at highest discharges</t>
  </si>
  <si>
    <t>highest and lowest flows more associated with imperilment than moderate discharges</t>
  </si>
  <si>
    <t>asymptote, highest risk when precipitation close to 0 mm, sharply dropping until ~200 mm, then low, trophing at 500 mm, then slight increase towards higher precipitation</t>
  </si>
  <si>
    <t>highest just above 0, then drop and back up to moderate asymptote with step increase at ~800</t>
  </si>
  <si>
    <t>U shaped,  lowest between 500-1000</t>
  </si>
  <si>
    <t>L-ish shaped with highest probability of imperilment at regions with extremely low temperature seasonality, but sharply decreasing with trough at ~50, then slowly increasing with seasonality</t>
  </si>
  <si>
    <t>ushaped, lowest 25-65</t>
  </si>
  <si>
    <t>lowest just above 0, then increasing with increasing shrub cover</t>
  </si>
  <si>
    <t>endangerment increases with shrub cover dominance</t>
  </si>
  <si>
    <t xml:space="preserve">GloRic, Global-PET, and WorldClim </t>
  </si>
  <si>
    <t>U shaped, lowest around 0</t>
  </si>
  <si>
    <t>lowest risk at intermediate climate moisture indexes (balanced precipitation and evapotransporation)</t>
  </si>
  <si>
    <t>Flow regime variability as log10 of maximum monthly avg. / long term avg. discharge</t>
  </si>
  <si>
    <t>u-shaped, lowest between 0.2 and 0.4</t>
  </si>
  <si>
    <t>endangerment risk highest at lowest flows and highest flows</t>
  </si>
  <si>
    <t>number of Ramsar sites / range area</t>
  </si>
  <si>
    <t>roughly L-shaped, higest at 0, then drops and slowly rises to low asymptote ~350</t>
  </si>
  <si>
    <t>highest at very low slopes</t>
  </si>
  <si>
    <t>endangerment associated with very low GDP slope</t>
  </si>
  <si>
    <t>Population/km2</t>
  </si>
  <si>
    <t xml:space="preserve">roughly V-shaped but small variability, with highest risk at areas with negative population density trends, lowest risk with stable population density and increasing linearly above  </t>
  </si>
  <si>
    <t>little variability, with subtly increased probabilities for classes 911, 311, and 1011 (very small rivers with low stream power). GloRiC key available at: https://data.hydrosheds.org/file/technical-documentation/GloRiC_TechDoc_v10.pdf</t>
  </si>
  <si>
    <t>slight initial drop, then increasing with increasing grass cover</t>
  </si>
  <si>
    <t>roughly L shaped with small variability, highest risk at negative growth rates of population density, decreasing to lowest risk at 2.5% PD growth and slightly increasing above</t>
  </si>
  <si>
    <t>increasing with increasing crop landcover</t>
  </si>
  <si>
    <t>Total catchment areas blocked / area of species range</t>
  </si>
  <si>
    <t>highest at 0, decreasing rapidly with asymptote at ~0.1 sqkm/sqkm</t>
  </si>
  <si>
    <t>Total existing large dams within range / range area</t>
  </si>
  <si>
    <t>Count/km2</t>
  </si>
  <si>
    <t>left-skewed V-shape, high near 0, dropping to lowest probability around 1e-10, and linear increase with higher dam densities</t>
  </si>
  <si>
    <t>Total reservoir area in range / area of species range</t>
  </si>
  <si>
    <t>highest at low values</t>
  </si>
  <si>
    <t>highest at 0, then sharp decrease to ~0.5, then stable until 1.5 with a step incrase in probability</t>
  </si>
  <si>
    <t>could indicate tolerant species (less likely to be endangered if everything around you went extinct and you didn't)</t>
  </si>
  <si>
    <t>inverted L shape with small probability range. Lowest probability at very low snow cover percents, rapidly increasing and stabilizing at highest risk over 2%. *PDP includes outliers</t>
  </si>
  <si>
    <t>negligeble difference. GloRiC key available at: https://data.hydrosheds.org/file/technical-documentation/GloRiC_TechDoc_v10.pdf</t>
  </si>
  <si>
    <t>slightly higher for temperate, lower probability for boreal and tropical, with the rest ranging in between</t>
  </si>
  <si>
    <t>Brackishwater</t>
  </si>
  <si>
    <t>negligeble difference, sligthly higher for non-brackish species</t>
  </si>
  <si>
    <t>hard to see any difference across categories</t>
  </si>
  <si>
    <t>little difference between categories</t>
  </si>
  <si>
    <t>highest for electrosensing only, otherwise little difference</t>
  </si>
  <si>
    <t>higher for game species</t>
  </si>
  <si>
    <t>very little difference, slighlt higer for 'other' shapes</t>
  </si>
  <si>
    <t>barely different, slightly higher for non-saltwater species</t>
  </si>
  <si>
    <t>low variability, with slightly higher probability for experimental and commercial uses</t>
  </si>
  <si>
    <t>no apparent differences</t>
  </si>
  <si>
    <t>GloRiC class index</t>
  </si>
  <si>
    <t>Hydrologic types</t>
  </si>
  <si>
    <t>Class number</t>
  </si>
  <si>
    <t>Flow regime variability (1st digit)</t>
  </si>
  <si>
    <t>Discharge average (2nd digit)</t>
  </si>
  <si>
    <t>low variability</t>
  </si>
  <si>
    <t>very low discharge</t>
  </si>
  <si>
    <t>low discharge</t>
  </si>
  <si>
    <t>medium discharge</t>
  </si>
  <si>
    <t>high discharge</t>
  </si>
  <si>
    <t>very high discharge</t>
  </si>
  <si>
    <t>medium variability</t>
  </si>
  <si>
    <t>high variability</t>
  </si>
  <si>
    <t>Physioclimatic-types (Class_phys)</t>
  </si>
  <si>
    <t>Minimum temprature (1st digit)</t>
  </si>
  <si>
    <t>CMI (2nd digit)</t>
  </si>
  <si>
    <t>Elevation (3rd digit)</t>
  </si>
  <si>
    <t>low temperature</t>
  </si>
  <si>
    <t>low CMI</t>
  </si>
  <si>
    <t>low elevation</t>
  </si>
  <si>
    <t>high elevation</t>
  </si>
  <si>
    <t>medium CMI</t>
  </si>
  <si>
    <t>high CMI</t>
  </si>
  <si>
    <t>medium temperature</t>
  </si>
  <si>
    <t>high temperature</t>
  </si>
  <si>
    <t>very high temperature</t>
  </si>
  <si>
    <t>Geomorphic types</t>
  </si>
  <si>
    <t>Lake-wetland influence (1st digit)</t>
  </si>
  <si>
    <t>Stream power (2nd digit)</t>
  </si>
  <si>
    <t>no lakes or wetlands</t>
  </si>
  <si>
    <t>low stream power</t>
  </si>
  <si>
    <t>high stream power</t>
  </si>
  <si>
    <t>lake-wetland influenced</t>
  </si>
  <si>
    <t>River reach types</t>
  </si>
  <si>
    <t>Reduced physio-climatic class (1st digit)</t>
  </si>
  <si>
    <t>Reduced hydrologic class (2nd digit)</t>
  </si>
  <si>
    <t>Reduced geomorphic class (3rd digit)</t>
  </si>
  <si>
    <t>cold, low and medium moisture region</t>
  </si>
  <si>
    <t>very small river</t>
  </si>
  <si>
    <t>medium and high stream power</t>
  </si>
  <si>
    <t>small river</t>
  </si>
  <si>
    <t>medium river</t>
  </si>
  <si>
    <t>large river</t>
  </si>
  <si>
    <t>very large river</t>
  </si>
  <si>
    <t>-</t>
  </si>
  <si>
    <t>cold, high moisture region</t>
  </si>
  <si>
    <t>warm and hot, low moisture region</t>
  </si>
  <si>
    <t>warm, medium moisture region</t>
  </si>
  <si>
    <t>warm, high moisture region</t>
  </si>
  <si>
    <t>hot, high moisture region</t>
  </si>
  <si>
    <t>very hot, low moisture region</t>
  </si>
  <si>
    <t>very hot, high moisture region</t>
  </si>
  <si>
    <t>cold and warm, high elevation region</t>
  </si>
  <si>
    <t>hot and very hot, high elevation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</si>
</sst>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4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4"/>
      <color theme="0"/>
      <name val="Aptos Narrow"/>
      <family val="2"/>
      <scheme val="minor"/>
    </font>
    <font>
      <b/>
      <sz val="12"/>
      <color theme="0"/>
      <name val="Aptos Narrow"/>
      <family val="2"/>
      <scheme val="minor"/>
    </font>
    <font>
      <u/>
      <sz val="11"/>
      <color theme="1"/>
      <name val="Aptos Narrow"/>
      <family val="2"/>
      <scheme val="minor"/>
    </font>
    <font>
      <sz val="10"/>
      <color rgb="FF000000"/>
      <name val="Aptos"/>
      <family val="2"/>
    </font>
    <font>
      <sz val="10"/>
      <color theme="1"/>
      <name val="Aptos Narrow"/>
      <family val="2"/>
      <scheme val="minor"/>
    </font>
    <font>
      <u/>
      <sz val="12"/>
      <name val="Aptos Narrow"/>
      <family val="2"/>
      <scheme val="minor"/>
    </font>
    <font>
      <u/>
      <sz val="12"/>
      <color theme="1"/>
      <name val="Aptos Narrow"/>
      <family val="2"/>
      <scheme val="minor"/>
    </font>
    <font>
      <b/>
      <sz val="11"/>
      <color rgb="FF000000"/>
      <name val="Calibri"/>
      <family val="2"/>
    </font>
    <font>
      <sz val="11"/>
      <color rgb="FF000000"/>
      <name val="Calibri"/>
      <family val="2"/>
    </font>
    <font>
      <b/>
      <u/>
      <sz val="14"/>
      <color theme="1"/>
      <name val="Aptos Narrow"/>
      <family val="2"/>
      <scheme val="minor"/>
    </font>
    <font>
      <b/>
      <u val="double"/>
      <sz val="16"/>
      <color theme="1"/>
      <name val="Aptos Narrow"/>
      <family val="2"/>
      <scheme val="minor"/>
    </font>
    <font>
      <b/>
      <sz val="11"/>
      <name val="Aptos Narrow"/>
      <family val="2"/>
      <scheme val="minor"/>
    </font>
    <font>
      <b/>
      <sz val="10"/>
      <name val="Aptos Narrow"/>
      <family val="2"/>
      <scheme val="minor"/>
    </font>
    <font>
      <sz val="10"/>
      <name val="Aptos Narrow"/>
      <family val="2"/>
      <scheme val="minor"/>
    </font>
    <font>
      <sz val="8"/>
      <color theme="1"/>
      <name val="Aptos Narrow"/>
      <family val="2"/>
      <scheme val="minor"/>
    </font>
    <font>
      <b/>
      <sz val="10"/>
      <color theme="1"/>
      <name val="Times New Roman"/>
      <family val="1"/>
      <charset val="1"/>
    </font>
    <font>
      <sz val="10"/>
      <color theme="1"/>
      <name val="Times New Roman"/>
      <family val="1"/>
      <charset val="1"/>
    </font>
    <font>
      <sz val="11"/>
      <color theme="1"/>
      <name val="Calibri"/>
      <family val="2"/>
      <charset val="1"/>
    </font>
    <font>
      <vertAlign val="superscript"/>
      <sz val="10"/>
      <color theme="1"/>
      <name val="Times New Roman"/>
      <family val="1"/>
      <charset val="1"/>
    </font>
    <font>
      <vertAlign val="subscript"/>
      <sz val="10"/>
      <color theme="1"/>
      <name val="Times New Roman"/>
      <family val="1"/>
      <charset val="1"/>
    </font>
    <font>
      <u/>
      <sz val="11"/>
      <color theme="10"/>
      <name val="Aptos Narrow"/>
      <family val="2"/>
      <scheme val="minor"/>
    </font>
    <font>
      <sz val="10"/>
      <color rgb="FF000000"/>
      <name val="Times New Roman"/>
    </font>
    <font>
      <vertAlign val="superscript"/>
      <sz val="10"/>
      <color rgb="FF000000"/>
      <name val="Times New Roman"/>
    </font>
    <font>
      <b/>
      <sz val="10"/>
      <color theme="1"/>
      <name val="Times New Roman"/>
    </font>
    <font>
      <sz val="10"/>
      <color theme="1"/>
      <name val="Times New Roman"/>
    </font>
    <font>
      <i/>
      <sz val="10"/>
      <color theme="1"/>
      <name val="Times New Roman"/>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1"/>
        <bgColor indexed="64"/>
      </patternFill>
    </fill>
    <fill>
      <patternFill patternType="solid">
        <fgColor theme="2" tint="-9.9978637043366805E-2"/>
        <bgColor indexed="64"/>
      </patternFill>
    </fill>
    <fill>
      <patternFill patternType="solid">
        <fgColor rgb="FFFFFFFF"/>
        <bgColor indexed="64"/>
      </patternFill>
    </fill>
    <fill>
      <patternFill patternType="solid">
        <fgColor rgb="FF92D05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right>
      <top style="medium">
        <color indexed="64"/>
      </top>
      <bottom/>
      <diagonal/>
    </border>
    <border>
      <left style="thin">
        <color theme="0"/>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9" fillId="0" borderId="0" applyNumberFormat="0" applyFill="0" applyBorder="0" applyAlignment="0" applyProtection="0"/>
  </cellStyleXfs>
  <cellXfs count="121">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3" fillId="34" borderId="0" xfId="0" applyFont="1" applyFill="1" applyAlignment="1">
      <alignment horizontal="right"/>
    </xf>
    <xf numFmtId="0" fontId="0" fillId="35" borderId="0" xfId="0" applyFill="1" applyAlignment="1">
      <alignment horizontal="center"/>
    </xf>
    <xf numFmtId="0" fontId="18" fillId="35" borderId="0" xfId="0" applyFont="1" applyFill="1" applyAlignment="1">
      <alignment horizontal="center"/>
    </xf>
    <xf numFmtId="0" fontId="0" fillId="0" borderId="0" xfId="0" applyAlignment="1">
      <alignment horizontal="left"/>
    </xf>
    <xf numFmtId="0" fontId="21" fillId="0" borderId="0" xfId="0" applyFont="1" applyAlignment="1">
      <alignment horizontal="left"/>
    </xf>
    <xf numFmtId="0" fontId="13" fillId="0" borderId="0" xfId="0" applyFont="1" applyAlignment="1">
      <alignment horizontal="right"/>
    </xf>
    <xf numFmtId="0" fontId="22" fillId="0" borderId="0" xfId="0" applyFont="1" applyAlignment="1">
      <alignment vertical="center"/>
    </xf>
    <xf numFmtId="0" fontId="23" fillId="0" borderId="0" xfId="0" applyFont="1"/>
    <xf numFmtId="0" fontId="22" fillId="36" borderId="0" xfId="0" applyFont="1" applyFill="1" applyAlignment="1">
      <alignment vertical="center"/>
    </xf>
    <xf numFmtId="0" fontId="24" fillId="0" borderId="0" xfId="0" applyFont="1" applyAlignment="1">
      <alignment horizontal="left"/>
    </xf>
    <xf numFmtId="0" fontId="25" fillId="0" borderId="0" xfId="0" applyFont="1"/>
    <xf numFmtId="0" fontId="25" fillId="0" borderId="0" xfId="0" applyFont="1" applyAlignment="1">
      <alignment horizontal="left"/>
    </xf>
    <xf numFmtId="0" fontId="23" fillId="0" borderId="0" xfId="0" applyFont="1" applyAlignment="1">
      <alignment horizontal="center"/>
    </xf>
    <xf numFmtId="0" fontId="26" fillId="0" borderId="0" xfId="0" applyFont="1"/>
    <xf numFmtId="0" fontId="27" fillId="0" borderId="0" xfId="0" applyFont="1"/>
    <xf numFmtId="0" fontId="27" fillId="0" borderId="0" xfId="0" quotePrefix="1" applyFont="1"/>
    <xf numFmtId="0" fontId="28" fillId="0" borderId="0" xfId="0" applyFont="1"/>
    <xf numFmtId="0" fontId="29" fillId="0" borderId="0" xfId="0" applyFont="1"/>
    <xf numFmtId="0" fontId="27" fillId="37" borderId="0" xfId="0" applyFont="1" applyFill="1"/>
    <xf numFmtId="0" fontId="0" fillId="37" borderId="0" xfId="0" applyFill="1"/>
    <xf numFmtId="0" fontId="27" fillId="33" borderId="0" xfId="0" applyFont="1" applyFill="1"/>
    <xf numFmtId="0" fontId="0" fillId="33" borderId="0" xfId="0" applyFill="1"/>
    <xf numFmtId="164" fontId="0" fillId="35" borderId="0" xfId="0" applyNumberFormat="1" applyFill="1" applyAlignment="1">
      <alignment horizontal="center"/>
    </xf>
    <xf numFmtId="164" fontId="0" fillId="0" borderId="0" xfId="0" applyNumberFormat="1" applyAlignment="1">
      <alignment horizontal="center"/>
    </xf>
    <xf numFmtId="0" fontId="27" fillId="38" borderId="0" xfId="0" applyFont="1" applyFill="1"/>
    <xf numFmtId="0" fontId="23" fillId="37" borderId="0" xfId="0" applyFont="1" applyFill="1" applyAlignment="1">
      <alignment horizontal="center"/>
    </xf>
    <xf numFmtId="0" fontId="32" fillId="0" borderId="0" xfId="0" applyFont="1" applyAlignment="1">
      <alignment horizontal="center"/>
    </xf>
    <xf numFmtId="0" fontId="30" fillId="0" borderId="23" xfId="0" applyFont="1" applyBorder="1" applyAlignment="1">
      <alignment horizontal="center" vertical="center"/>
    </xf>
    <xf numFmtId="0" fontId="30" fillId="0" borderId="0" xfId="0" applyFont="1" applyAlignment="1">
      <alignment horizontal="center" vertical="center"/>
    </xf>
    <xf numFmtId="0" fontId="31" fillId="0" borderId="23" xfId="0" applyFont="1" applyBorder="1" applyAlignment="1">
      <alignment horizontal="center" vertical="center"/>
    </xf>
    <xf numFmtId="0" fontId="31" fillId="0" borderId="0" xfId="0" applyFont="1" applyAlignment="1">
      <alignment horizontal="center" vertical="center"/>
    </xf>
    <xf numFmtId="0" fontId="31" fillId="0" borderId="24" xfId="0" applyFont="1"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wrapText="1"/>
    </xf>
    <xf numFmtId="0" fontId="0" fillId="0" borderId="16" xfId="0" applyBorder="1" applyAlignment="1">
      <alignment vertical="center"/>
    </xf>
    <xf numFmtId="0" fontId="18" fillId="0" borderId="0" xfId="0" applyFont="1" applyAlignment="1">
      <alignment vertical="center" wrapText="1"/>
    </xf>
    <xf numFmtId="0" fontId="18" fillId="0" borderId="17" xfId="0" applyFont="1" applyBorder="1" applyAlignment="1">
      <alignment vertical="center" wrapText="1"/>
    </xf>
    <xf numFmtId="0" fontId="0" fillId="0" borderId="17" xfId="0" applyBorder="1" applyAlignment="1">
      <alignment vertical="center" wrapText="1"/>
    </xf>
    <xf numFmtId="0" fontId="14" fillId="0" borderId="17" xfId="0" applyFont="1" applyBorder="1" applyAlignment="1">
      <alignment vertical="center" wrapText="1"/>
    </xf>
    <xf numFmtId="0" fontId="0" fillId="0" borderId="0" xfId="0" applyAlignment="1">
      <alignment vertical="center" wrapText="1"/>
    </xf>
    <xf numFmtId="0" fontId="14" fillId="0" borderId="0" xfId="0" applyFont="1" applyAlignment="1">
      <alignment vertical="center" wrapText="1"/>
    </xf>
    <xf numFmtId="11" fontId="0" fillId="0" borderId="16" xfId="0" applyNumberFormat="1" applyBorder="1" applyAlignment="1">
      <alignment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vertical="center" wrapText="1"/>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0" fillId="0" borderId="18" xfId="0" applyBorder="1" applyAlignment="1">
      <alignment vertical="center"/>
    </xf>
    <xf numFmtId="0" fontId="14" fillId="0" borderId="19" xfId="0" applyFont="1" applyBorder="1" applyAlignment="1">
      <alignment vertical="center" wrapText="1"/>
    </xf>
    <xf numFmtId="0" fontId="0" fillId="39" borderId="0" xfId="0" applyFill="1" applyAlignment="1">
      <alignment horizontal="center" vertical="center"/>
    </xf>
    <xf numFmtId="0" fontId="0" fillId="39" borderId="16" xfId="0" applyFill="1" applyBorder="1" applyAlignment="1">
      <alignment horizontal="center" vertical="center"/>
    </xf>
    <xf numFmtId="0" fontId="0" fillId="39" borderId="0" xfId="0" applyFill="1" applyAlignment="1">
      <alignment horizontal="center" vertical="center" wrapText="1"/>
    </xf>
    <xf numFmtId="0" fontId="0" fillId="39" borderId="16" xfId="0" applyFill="1" applyBorder="1" applyAlignment="1">
      <alignment vertical="center"/>
    </xf>
    <xf numFmtId="0" fontId="18" fillId="39" borderId="0" xfId="0" applyFont="1" applyFill="1" applyAlignment="1">
      <alignment vertical="center" wrapText="1"/>
    </xf>
    <xf numFmtId="0" fontId="18" fillId="39" borderId="17" xfId="0" applyFont="1" applyFill="1" applyBorder="1" applyAlignment="1">
      <alignment vertical="center" wrapText="1"/>
    </xf>
    <xf numFmtId="0" fontId="1" fillId="0" borderId="0" xfId="0" applyFont="1" applyAlignment="1">
      <alignment vertical="center" wrapText="1"/>
    </xf>
    <xf numFmtId="0" fontId="0" fillId="40" borderId="0" xfId="0" applyFill="1" applyAlignment="1">
      <alignment horizontal="center" vertical="center"/>
    </xf>
    <xf numFmtId="0" fontId="0" fillId="40" borderId="16" xfId="0" applyFill="1" applyBorder="1" applyAlignment="1">
      <alignment horizontal="center" vertical="center"/>
    </xf>
    <xf numFmtId="0" fontId="0" fillId="40" borderId="0" xfId="0" applyFill="1" applyAlignment="1">
      <alignment horizontal="center" vertical="center" wrapText="1"/>
    </xf>
    <xf numFmtId="0" fontId="0" fillId="40" borderId="16" xfId="0" applyFill="1" applyBorder="1" applyAlignment="1">
      <alignment vertical="center"/>
    </xf>
    <xf numFmtId="0" fontId="0" fillId="40" borderId="0" xfId="0" applyFill="1" applyAlignment="1">
      <alignment vertical="center" wrapText="1"/>
    </xf>
    <xf numFmtId="0" fontId="0" fillId="40" borderId="17" xfId="0" applyFill="1" applyBorder="1" applyAlignment="1">
      <alignment vertical="center" wrapText="1"/>
    </xf>
    <xf numFmtId="0" fontId="18" fillId="40" borderId="0" xfId="0" applyFont="1" applyFill="1" applyAlignment="1">
      <alignment vertical="center" wrapText="1"/>
    </xf>
    <xf numFmtId="0" fontId="18" fillId="40" borderId="17" xfId="0" applyFont="1" applyFill="1" applyBorder="1" applyAlignment="1">
      <alignment vertical="center" wrapText="1"/>
    </xf>
    <xf numFmtId="0" fontId="0" fillId="39" borderId="0" xfId="0" applyFill="1" applyAlignment="1">
      <alignment vertical="center" wrapText="1"/>
    </xf>
    <xf numFmtId="0" fontId="0" fillId="39" borderId="17" xfId="0" applyFill="1" applyBorder="1" applyAlignment="1">
      <alignment vertical="center" wrapText="1"/>
    </xf>
    <xf numFmtId="0" fontId="13" fillId="34" borderId="0" xfId="0" applyFont="1" applyFill="1" applyAlignment="1">
      <alignment horizontal="center" vertical="center"/>
    </xf>
    <xf numFmtId="2" fontId="0" fillId="0" borderId="0" xfId="0" applyNumberFormat="1" applyAlignment="1">
      <alignment horizontal="center"/>
    </xf>
    <xf numFmtId="0" fontId="33" fillId="0" borderId="0" xfId="0" applyFont="1" applyAlignment="1">
      <alignment wrapText="1"/>
    </xf>
    <xf numFmtId="0" fontId="34" fillId="0" borderId="27" xfId="0" applyFont="1" applyBorder="1"/>
    <xf numFmtId="0" fontId="35" fillId="0" borderId="27" xfId="0" applyFont="1" applyBorder="1"/>
    <xf numFmtId="0" fontId="0" fillId="0" borderId="0" xfId="0" applyFill="1"/>
    <xf numFmtId="0" fontId="16" fillId="0" borderId="0" xfId="0" applyFont="1" applyFill="1" applyAlignment="1">
      <alignment horizontal="center" vertical="center"/>
    </xf>
    <xf numFmtId="0" fontId="0" fillId="0" borderId="0" xfId="0" applyFill="1" applyAlignment="1">
      <alignment vertical="center"/>
    </xf>
    <xf numFmtId="2" fontId="0" fillId="39" borderId="0" xfId="0" applyNumberFormat="1" applyFill="1" applyAlignment="1">
      <alignment horizontal="center" vertical="center"/>
    </xf>
    <xf numFmtId="2" fontId="0" fillId="0" borderId="0" xfId="0" applyNumberFormat="1" applyAlignment="1">
      <alignment horizontal="center" vertical="center"/>
    </xf>
    <xf numFmtId="2" fontId="0" fillId="40" borderId="0" xfId="0" applyNumberFormat="1" applyFill="1" applyAlignment="1">
      <alignment horizontal="center" vertical="center"/>
    </xf>
    <xf numFmtId="0" fontId="0" fillId="0" borderId="0" xfId="0" applyAlignment="1"/>
    <xf numFmtId="165" fontId="0" fillId="0" borderId="0" xfId="0" applyNumberFormat="1" applyAlignment="1">
      <alignment horizontal="center"/>
    </xf>
    <xf numFmtId="0" fontId="16" fillId="0" borderId="0" xfId="0" applyFont="1" applyAlignment="1">
      <alignment horizontal="center" vertical="center"/>
    </xf>
    <xf numFmtId="0" fontId="13" fillId="34" borderId="0" xfId="0" applyFont="1" applyFill="1" applyAlignment="1">
      <alignment horizontal="center"/>
    </xf>
    <xf numFmtId="0" fontId="16" fillId="0" borderId="0" xfId="0" applyFont="1"/>
    <xf numFmtId="0" fontId="35" fillId="0" borderId="28" xfId="0" applyFont="1" applyBorder="1"/>
    <xf numFmtId="0" fontId="34" fillId="0" borderId="29" xfId="0" applyFont="1" applyBorder="1"/>
    <xf numFmtId="0" fontId="35" fillId="0" borderId="29" xfId="0" applyFont="1" applyBorder="1"/>
    <xf numFmtId="0" fontId="40" fillId="0" borderId="29" xfId="0" applyFont="1" applyBorder="1"/>
    <xf numFmtId="0" fontId="0" fillId="0" borderId="0" xfId="0" applyBorder="1"/>
    <xf numFmtId="0" fontId="35" fillId="0" borderId="30" xfId="0" applyFont="1" applyBorder="1"/>
    <xf numFmtId="0" fontId="35" fillId="0" borderId="31" xfId="0" applyFont="1" applyBorder="1"/>
    <xf numFmtId="0" fontId="42" fillId="0" borderId="28" xfId="0" applyFont="1" applyBorder="1"/>
    <xf numFmtId="0" fontId="43" fillId="0" borderId="28" xfId="0" applyFont="1" applyBorder="1"/>
    <xf numFmtId="0" fontId="34" fillId="0" borderId="33" xfId="0" applyFont="1" applyBorder="1"/>
    <xf numFmtId="0" fontId="40" fillId="0" borderId="33" xfId="0" applyFont="1" applyBorder="1"/>
    <xf numFmtId="0" fontId="35" fillId="0" borderId="33" xfId="0" applyFont="1" applyBorder="1"/>
    <xf numFmtId="0" fontId="35" fillId="0" borderId="34" xfId="0" applyFont="1" applyBorder="1"/>
    <xf numFmtId="0" fontId="43" fillId="0" borderId="32" xfId="0" applyFont="1" applyBorder="1"/>
    <xf numFmtId="0" fontId="35" fillId="0" borderId="35" xfId="0" applyFont="1" applyBorder="1"/>
    <xf numFmtId="0" fontId="43" fillId="0" borderId="36" xfId="0" applyFont="1" applyBorder="1"/>
    <xf numFmtId="0" fontId="40" fillId="0" borderId="28" xfId="42" applyFont="1" applyBorder="1"/>
    <xf numFmtId="0" fontId="16" fillId="0" borderId="0" xfId="0" applyFont="1" applyAlignment="1">
      <alignment horizontal="center"/>
    </xf>
    <xf numFmtId="0" fontId="16" fillId="0" borderId="0" xfId="0" applyFont="1" applyAlignment="1">
      <alignment horizontal="center" vertical="center"/>
    </xf>
    <xf numFmtId="0" fontId="20" fillId="34" borderId="11" xfId="0" applyFont="1" applyFill="1" applyBorder="1" applyAlignment="1">
      <alignment horizontal="center"/>
    </xf>
    <xf numFmtId="0" fontId="20" fillId="34" borderId="21" xfId="0" applyFont="1" applyFill="1" applyBorder="1" applyAlignment="1">
      <alignment horizontal="center"/>
    </xf>
    <xf numFmtId="0" fontId="20" fillId="34" borderId="12" xfId="0" applyFont="1" applyFill="1" applyBorder="1" applyAlignment="1">
      <alignment horizontal="center"/>
    </xf>
    <xf numFmtId="0" fontId="20" fillId="34" borderId="0" xfId="0" applyFont="1" applyFill="1" applyAlignment="1">
      <alignment horizontal="center"/>
    </xf>
    <xf numFmtId="0" fontId="19" fillId="34" borderId="10" xfId="0" applyFont="1" applyFill="1" applyBorder="1" applyAlignment="1">
      <alignment horizontal="center"/>
    </xf>
    <xf numFmtId="0" fontId="19" fillId="34" borderId="11" xfId="0" applyFont="1" applyFill="1" applyBorder="1" applyAlignment="1">
      <alignment horizontal="center"/>
    </xf>
    <xf numFmtId="0" fontId="19" fillId="34" borderId="21" xfId="0" applyFont="1" applyFill="1" applyBorder="1" applyAlignment="1">
      <alignment horizontal="center"/>
    </xf>
    <xf numFmtId="0" fontId="19" fillId="34" borderId="22" xfId="0" applyFont="1" applyFill="1" applyBorder="1" applyAlignment="1">
      <alignment horizontal="center"/>
    </xf>
    <xf numFmtId="0" fontId="13" fillId="34" borderId="0" xfId="0" applyFont="1" applyFill="1" applyAlignment="1">
      <alignment horizontal="center"/>
    </xf>
    <xf numFmtId="0" fontId="13" fillId="34" borderId="24"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38100</xdr:rowOff>
    </xdr:from>
    <xdr:to>
      <xdr:col>0</xdr:col>
      <xdr:colOff>10448925</xdr:colOff>
      <xdr:row>62</xdr:row>
      <xdr:rowOff>28575</xdr:rowOff>
    </xdr:to>
    <xdr:sp macro="" textlink="">
      <xdr:nvSpPr>
        <xdr:cNvPr id="2" name="TextBox 1">
          <a:extLst>
            <a:ext uri="{FF2B5EF4-FFF2-40B4-BE49-F238E27FC236}">
              <a16:creationId xmlns:a16="http://schemas.microsoft.com/office/drawing/2014/main" id="{96A3E33A-3894-6F43-A1B7-9930A3CBED50}"/>
            </a:ext>
          </a:extLst>
        </xdr:cNvPr>
        <xdr:cNvSpPr txBox="1"/>
      </xdr:nvSpPr>
      <xdr:spPr>
        <a:xfrm>
          <a:off x="28575" y="38100"/>
          <a:ext cx="10420350" cy="118014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b="1">
              <a:latin typeface="+mn-lt"/>
              <a:ea typeface="+mn-lt"/>
              <a:cs typeface="+mn-lt"/>
            </a:rPr>
            <a:t>Supplementary I</a:t>
          </a:r>
          <a:r>
            <a:rPr lang="en-US" sz="1100" b="1" i="0" u="none" strike="noStrike">
              <a:solidFill>
                <a:srgbClr val="000000"/>
              </a:solidFill>
              <a:latin typeface="Aptos Narrow" panose="020B0004020202020204" pitchFamily="34" charset="0"/>
            </a:rPr>
            <a:t>nformation</a:t>
          </a:r>
          <a:endParaRPr lang="en-US" sz="1100">
            <a:latin typeface="+mn-lt"/>
            <a:ea typeface="+mn-lt"/>
            <a:cs typeface="+mn-lt"/>
          </a:endParaRPr>
        </a:p>
        <a:p>
          <a:pPr marL="0" indent="0" algn="l"/>
          <a:endParaRPr lang="en-US" sz="1100">
            <a:latin typeface="+mn-lt"/>
            <a:ea typeface="+mn-lt"/>
            <a:cs typeface="+mn-lt"/>
          </a:endParaRPr>
        </a:p>
        <a:p>
          <a:pPr marL="0" indent="0" algn="ctr"/>
          <a:r>
            <a:rPr lang="en-US" sz="1100">
              <a:latin typeface="+mn-lt"/>
              <a:ea typeface="+mn-lt"/>
              <a:cs typeface="+mn-lt"/>
            </a:rPr>
            <a:t>to accompany </a:t>
          </a:r>
        </a:p>
        <a:p>
          <a:pPr marL="0" indent="0" algn="l"/>
          <a:endParaRPr lang="en-US" sz="1100">
            <a:latin typeface="+mn-lt"/>
            <a:ea typeface="+mn-lt"/>
            <a:cs typeface="+mn-lt"/>
          </a:endParaRPr>
        </a:p>
        <a:p>
          <a:pPr marL="0" indent="0" algn="l"/>
          <a:r>
            <a:rPr lang="en-US" sz="1100">
              <a:latin typeface="+mn-lt"/>
              <a:ea typeface="+mn-lt"/>
              <a:cs typeface="+mn-lt"/>
            </a:rPr>
            <a:t> </a:t>
          </a:r>
        </a:p>
        <a:p>
          <a:pPr marL="0" indent="0" algn="l"/>
          <a:r>
            <a:rPr lang="en-US" sz="1100">
              <a:latin typeface="+mn-lt"/>
              <a:ea typeface="+mn-lt"/>
              <a:cs typeface="+mn-lt"/>
            </a:rPr>
            <a:t> </a:t>
          </a:r>
          <a:endParaRPr lang="en-US" sz="1100" b="1">
            <a:latin typeface="+mn-lt"/>
            <a:ea typeface="+mn-lt"/>
            <a:cs typeface="+mn-lt"/>
          </a:endParaRPr>
        </a:p>
        <a:p>
          <a:pPr marL="0" indent="0" algn="l"/>
          <a:endParaRPr lang="en-US" sz="1100" b="1">
            <a:latin typeface="+mn-lt"/>
            <a:ea typeface="+mn-lt"/>
            <a:cs typeface="+mn-lt"/>
          </a:endParaRPr>
        </a:p>
        <a:p>
          <a:pPr marL="0" indent="0" algn="ctr"/>
          <a:r>
            <a:rPr lang="en-US" sz="1100" b="1">
              <a:latin typeface="+mn-lt"/>
              <a:ea typeface="+mn-lt"/>
              <a:cs typeface="+mn-lt"/>
            </a:rPr>
            <a:t>Environment, taxonomy, and socioeconomics predict non-imperilment in freshwater fishes </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a:latin typeface="+mn-lt"/>
            <a:ea typeface="+mn-lt"/>
            <a:cs typeface="+mn-lt"/>
          </a:endParaRPr>
        </a:p>
        <a:p>
          <a:pPr marL="0" indent="0" algn="ctr"/>
          <a:endParaRPr lang="en-US" sz="1100">
            <a:latin typeface="+mn-lt"/>
            <a:ea typeface="+mn-lt"/>
            <a:cs typeface="+mn-lt"/>
          </a:endParaRPr>
        </a:p>
        <a:p>
          <a:pPr marL="0" indent="0" algn="ctr"/>
          <a:r>
            <a:rPr lang="en-US" sz="1100">
              <a:latin typeface="+mn-lt"/>
              <a:ea typeface="+mn-lt"/>
              <a:cs typeface="+mn-lt"/>
            </a:rPr>
            <a:t>Christina A. Murphy1+*, J. Andres Olivos2+, Ivan Arismendi3, Emili García-Berthou4, Sherri L. Johnson5, Jason Dunham6 </a:t>
          </a:r>
        </a:p>
        <a:p>
          <a:pPr marL="0" indent="0" algn="l"/>
          <a:endParaRPr lang="en-US" sz="1100">
            <a:latin typeface="+mn-lt"/>
            <a:ea typeface="+mn-lt"/>
            <a:cs typeface="+mn-lt"/>
          </a:endParaRPr>
        </a:p>
        <a:p>
          <a:pPr marL="0" indent="0" algn="l"/>
          <a:r>
            <a:rPr lang="en-US" sz="1100">
              <a:latin typeface="+mn-lt"/>
              <a:ea typeface="+mn-lt"/>
              <a:cs typeface="+mn-lt"/>
            </a:rPr>
            <a:t> </a:t>
          </a:r>
        </a:p>
        <a:p>
          <a:pPr marL="0" indent="0" algn="l"/>
          <a:endParaRPr lang="en-US" sz="1100">
            <a:latin typeface="+mn-lt"/>
            <a:ea typeface="+mn-lt"/>
            <a:cs typeface="+mn-lt"/>
          </a:endParaRPr>
        </a:p>
        <a:p>
          <a:pPr marL="0" indent="0" algn="l"/>
          <a:r>
            <a:rPr lang="en-US" sz="1100">
              <a:latin typeface="+mn-lt"/>
              <a:ea typeface="+mn-lt"/>
              <a:cs typeface="+mn-lt"/>
            </a:rPr>
            <a:t>1 U.S. Geological Survey, Maine Cooperative Fish and Wildlife Research Unit, Orono, Maine, USA </a:t>
          </a:r>
        </a:p>
        <a:p>
          <a:pPr marL="0" indent="0" algn="l"/>
          <a:endParaRPr lang="en-US" sz="1100">
            <a:latin typeface="+mn-lt"/>
            <a:ea typeface="+mn-lt"/>
            <a:cs typeface="+mn-lt"/>
          </a:endParaRPr>
        </a:p>
        <a:p>
          <a:pPr marL="0" indent="0" algn="l"/>
          <a:r>
            <a:rPr lang="en-US" sz="1100">
              <a:latin typeface="+mn-lt"/>
              <a:ea typeface="+mn-lt"/>
              <a:cs typeface="+mn-lt"/>
            </a:rPr>
            <a:t>2 Department of Forest Engineering, Resources, and Management, Oregon State University, Corvallis, Oregon, USA </a:t>
          </a:r>
        </a:p>
        <a:p>
          <a:pPr marL="0" indent="0" algn="l"/>
          <a:endParaRPr lang="en-US" sz="1100">
            <a:latin typeface="+mn-lt"/>
            <a:ea typeface="+mn-lt"/>
            <a:cs typeface="+mn-lt"/>
          </a:endParaRPr>
        </a:p>
        <a:p>
          <a:pPr marL="0" indent="0" algn="l"/>
          <a:r>
            <a:rPr lang="en-US" sz="1100">
              <a:latin typeface="+mn-lt"/>
              <a:ea typeface="+mn-lt"/>
              <a:cs typeface="+mn-lt"/>
            </a:rPr>
            <a:t>3 Department of Fisheries, Wildlife, and Conservation Sciences, Oregon State University, Corvallis, Oregon, USA </a:t>
          </a:r>
        </a:p>
        <a:p>
          <a:pPr marL="0" indent="0" algn="l"/>
          <a:endParaRPr lang="en-US" sz="1100">
            <a:latin typeface="+mn-lt"/>
            <a:ea typeface="+mn-lt"/>
            <a:cs typeface="+mn-lt"/>
          </a:endParaRPr>
        </a:p>
        <a:p>
          <a:pPr marL="0" indent="0" algn="l"/>
          <a:r>
            <a:rPr lang="en-US" sz="1100">
              <a:latin typeface="+mn-lt"/>
              <a:ea typeface="+mn-lt"/>
              <a:cs typeface="+mn-lt"/>
            </a:rPr>
            <a:t>4 GRECO, Institute of Aquatic Ecology, University of Girona, Girona, Catalonia, Spain </a:t>
          </a:r>
        </a:p>
        <a:p>
          <a:pPr marL="0" indent="0" algn="l"/>
          <a:endParaRPr lang="en-US" sz="1100">
            <a:latin typeface="+mn-lt"/>
            <a:ea typeface="+mn-lt"/>
            <a:cs typeface="+mn-lt"/>
          </a:endParaRPr>
        </a:p>
        <a:p>
          <a:pPr marL="0" indent="0" algn="l"/>
          <a:r>
            <a:rPr lang="en-US" sz="1100">
              <a:latin typeface="+mn-lt"/>
              <a:ea typeface="+mn-lt"/>
              <a:cs typeface="+mn-lt"/>
            </a:rPr>
            <a:t>5 Pacific Northwest Research Station, USDA Forest Service, Corvallis, Oregon, USA </a:t>
          </a:r>
        </a:p>
        <a:p>
          <a:pPr marL="0" indent="0" algn="l"/>
          <a:endParaRPr lang="en-US" sz="1100">
            <a:latin typeface="+mn-lt"/>
            <a:ea typeface="+mn-lt"/>
            <a:cs typeface="+mn-lt"/>
          </a:endParaRPr>
        </a:p>
        <a:p>
          <a:pPr marL="0" indent="0" algn="l"/>
          <a:r>
            <a:rPr lang="en-US" sz="1100">
              <a:latin typeface="+mn-lt"/>
              <a:ea typeface="+mn-lt"/>
              <a:cs typeface="+mn-lt"/>
            </a:rPr>
            <a:t>6 U.S. Geological Survey, Forest and Rangeland Ecosystem Science Center, Corvallis, OR, USA </a:t>
          </a:r>
        </a:p>
        <a:p>
          <a:pPr marL="0" indent="0" algn="l"/>
          <a:endParaRPr lang="en-US" sz="1100">
            <a:latin typeface="+mn-lt"/>
            <a:ea typeface="+mn-lt"/>
            <a:cs typeface="+mn-lt"/>
          </a:endParaRPr>
        </a:p>
        <a:p>
          <a:pPr marL="0" indent="0" algn="l"/>
          <a:r>
            <a:rPr lang="en-US" sz="1100">
              <a:latin typeface="+mn-lt"/>
              <a:ea typeface="+mn-lt"/>
              <a:cs typeface="+mn-lt"/>
            </a:rPr>
            <a:t>+shared first authorship</a:t>
          </a:r>
        </a:p>
        <a:p>
          <a:pPr marL="0" indent="0" algn="l"/>
          <a:endParaRPr lang="en-US" sz="1100">
            <a:latin typeface="+mn-lt"/>
            <a:ea typeface="+mn-lt"/>
            <a:cs typeface="+mn-lt"/>
          </a:endParaRPr>
        </a:p>
        <a:p>
          <a:pPr marL="0" indent="0" algn="l"/>
          <a:r>
            <a:rPr lang="en-US" sz="1100">
              <a:latin typeface="+mn-lt"/>
              <a:ea typeface="+mn-lt"/>
              <a:cs typeface="+mn-lt"/>
            </a:rPr>
            <a:t>*christina.murphy@maine.ed</a:t>
          </a:r>
          <a:r>
            <a:rPr lang="en-US" sz="1100" b="0" i="0" u="none" strike="noStrike">
              <a:solidFill>
                <a:srgbClr val="000000"/>
              </a:solidFill>
              <a:latin typeface="Aptos Narrow" panose="020B0004020202020204" pitchFamily="34" charset="0"/>
            </a:rPr>
            <a:t>u</a:t>
          </a:r>
        </a:p>
        <a:p>
          <a:pPr marL="0" indent="0" algn="l"/>
          <a:r>
            <a:rPr lang="en-US" sz="1100">
              <a:latin typeface="+mn-lt"/>
              <a:ea typeface="+mn-lt"/>
              <a:cs typeface="+mn-lt"/>
            </a:rPr>
            <a:t> </a:t>
          </a:r>
        </a:p>
        <a:p>
          <a:pPr marL="0" indent="0" algn="l"/>
          <a:endParaRPr lang="en-US" sz="1100">
            <a:latin typeface="+mn-lt"/>
            <a:ea typeface="+mn-lt"/>
            <a:cs typeface="+mn-lt"/>
          </a:endParaRPr>
        </a:p>
        <a:p>
          <a:pPr marL="0" indent="0" algn="l"/>
          <a:r>
            <a:rPr lang="en-US" sz="1100">
              <a:latin typeface="+mn-lt"/>
              <a:ea typeface="+mn-lt"/>
              <a:cs typeface="+mn-lt"/>
            </a:rPr>
            <a:t>Any use of trade, firm, or product names is for descriptive purposes only and does not imply endorsement by the U.S. Government. </a:t>
          </a:r>
          <a:endParaRPr lang="en-US" sz="1100" b="1" i="0" u="none" strike="noStrike">
            <a:solidFill>
              <a:srgbClr val="000000"/>
            </a:solidFill>
            <a:latin typeface="Aptos Narrow" panose="020B0004020202020204" pitchFamily="34" charset="0"/>
          </a:endParaRPr>
        </a:p>
        <a:p>
          <a:pPr marL="0" indent="0" algn="l"/>
          <a:endParaRPr lang="en-US" sz="1100" b="1" i="0" u="none" strike="noStrike">
            <a:solidFill>
              <a:srgbClr val="000000"/>
            </a:solidFill>
            <a:latin typeface="Aptos Narrow" panose="020B0004020202020204" pitchFamily="34" charset="0"/>
          </a:endParaRPr>
        </a:p>
        <a:p>
          <a:pPr marL="0" indent="0" algn="l"/>
          <a:r>
            <a:rPr lang="en-US" sz="1100" b="1" i="0" u="none" strike="noStrike">
              <a:solidFill>
                <a:srgbClr val="000000"/>
              </a:solidFill>
              <a:latin typeface="Aptos Narrow" panose="020B0004020202020204" pitchFamily="34" charset="0"/>
            </a:rPr>
            <a:t>Table captions</a:t>
          </a:r>
          <a:endParaRPr lang="en-US" sz="1100" b="0" i="0" u="none" strike="noStrike">
            <a:solidFill>
              <a:srgbClr val="000000"/>
            </a:solidFill>
            <a:latin typeface="Aptos Narrow" panose="020B0004020202020204" pitchFamily="34" charset="0"/>
          </a:endParaRPr>
        </a:p>
        <a:p>
          <a:pPr marL="0" indent="0" algn="l"/>
          <a:endParaRPr lang="en-US" sz="1100" b="0" i="0" u="none" strike="noStrike">
            <a:solidFill>
              <a:srgbClr val="000000"/>
            </a:solidFill>
            <a:latin typeface="Aptos Narrow" panose="020B0004020202020204" pitchFamily="34" charset="0"/>
          </a:endParaRP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Table S1. Metadata incl Categories</a:t>
          </a:r>
        </a:p>
        <a:p>
          <a:pPr marL="0" indent="0" algn="l"/>
          <a:r>
            <a:rPr lang="en-US" sz="1100" b="0" i="0" u="none" strike="noStrike">
              <a:solidFill>
                <a:srgbClr val="000000"/>
              </a:solidFill>
              <a:latin typeface="Aptos Narrow" panose="020B0004020202020204" pitchFamily="34" charset="0"/>
            </a:rPr>
            <a:t>Metadata including categorization (Broad Category and Sub-category) of predictor variables (Field) preliminary compiled to inform a random forest model of IUCN species status for freshwater fishes. Note that not all variables were finally used for the random forest models. Incl = Y indicates predictors included in the final random forest model; N indicates predictors omitted from the random forest model.</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Table S2. Summary Ordinal Forest</a:t>
          </a:r>
        </a:p>
        <a:p>
          <a:pPr marL="0" indent="0" algn="l"/>
          <a:r>
            <a:rPr lang="en-US" sz="1100" b="0" i="0" u="none" strike="noStrike">
              <a:solidFill>
                <a:srgbClr val="000000"/>
              </a:solidFill>
              <a:latin typeface="Aptos Narrow" panose="020B0004020202020204" pitchFamily="34" charset="0"/>
            </a:rPr>
            <a:t>Summary of the ordinal forest model implemented using the ‘cforest’ algorithm in the party package (SR1) for 5 categories (Least Concern, LC; Near Threatened, NT; Vulnerable, VU; Endangered, EN; and Critically Endangered, CR). Confusion matrix (top) and predictive performance metrics by class (middle) for the final model as well as Performance metrics and variability in tuning (lower) with the final model highlighted in green. mtry = the number of variables (features) randomly sampled at each split, macro = macro-averaged, MAE = Mean Absolute Error, MSE = Mean Standard Error.</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Table S3. Summary Random Forest</a:t>
          </a:r>
        </a:p>
        <a:p>
          <a:pPr marL="0" indent="0" algn="l"/>
          <a:r>
            <a:rPr lang="en-US" sz="1100" b="0" i="0" u="none" strike="noStrike">
              <a:solidFill>
                <a:srgbClr val="000000"/>
              </a:solidFill>
              <a:latin typeface="Aptos Narrow" panose="020B0004020202020204" pitchFamily="34" charset="0"/>
            </a:rPr>
            <a:t>Summary of the binary categorical random forest model implemented using the randomForest package (SR2) to predict imperilment (Vulnerable, Endangered, and Critically Endangered) and non-imperilment (Least Concern and Near Threatened). Confusion matrix (top) and performance metrics and variability in tuning (bottom), with the final model highlighted in green. mtry = the number of variables (features) randomly sampled at each split, macro = macro-averaged, MAE = Mean Absolute Error, MSE = Mean Standard Error.</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Table S4. Variable Importance</a:t>
          </a:r>
        </a:p>
        <a:p>
          <a:pPr marL="0" indent="0" algn="l"/>
          <a:r>
            <a:rPr lang="en-US" sz="1100" b="0" i="0" u="none" strike="noStrike">
              <a:solidFill>
                <a:srgbClr val="000000"/>
              </a:solidFill>
              <a:latin typeface="Aptos Narrow" panose="020B0004020202020204" pitchFamily="34" charset="0"/>
            </a:rPr>
            <a:t>Variable importance for ordinal forests based on various metrics (Error Rate, ER; Rank Probability Score, RPS; Mean Absolute error, MAE; Mean Squared Error, MSE) (SR3) and random forests (loss in area under the precision-recall curve, AUC-loss; class-specific Mean Decrease in Accuracy, MDA; Mean Decrease in Balanced Accuracy, MDBA; and Gini coefficient). Variables were ranked by predictive importance in the selected random forest model based on the AUC-loss metric.</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Table S5. Partial Dependence</a:t>
          </a:r>
        </a:p>
        <a:p>
          <a:pPr marL="0" indent="0" algn="l"/>
          <a:r>
            <a:rPr lang="en-US" sz="1100" b="0" i="0" u="none" strike="noStrike">
              <a:solidFill>
                <a:srgbClr val="000000"/>
              </a:solidFill>
              <a:latin typeface="Aptos Narrow" panose="020B0004020202020204" pitchFamily="34" charset="0"/>
            </a:rPr>
            <a:t>Partial dependence plots of the final random forest model constructed using the 'pdp' package in R (SR4).  Plots depict the average relationship between selected variables and the assignment probability to the imperilment class.</a:t>
          </a:r>
        </a:p>
        <a:p>
          <a:pPr marL="0" indent="0" algn="l"/>
          <a:endParaRPr lang="en-US" sz="1100" b="0" i="0" u="none" strike="noStrike">
            <a:solidFill>
              <a:srgbClr val="000000"/>
            </a:solidFill>
            <a:latin typeface="Aptos Narrow" panose="020B0004020202020204" pitchFamily="34" charset="0"/>
          </a:endParaRPr>
        </a:p>
        <a:p>
          <a:pPr marL="0" indent="0" algn="l"/>
          <a:r>
            <a:rPr lang="en-US" sz="1100" b="0" i="0" u="none" strike="noStrike">
              <a:solidFill>
                <a:srgbClr val="000000"/>
              </a:solidFill>
              <a:latin typeface="Aptos Narrow" panose="020B0004020202020204" pitchFamily="34" charset="0"/>
            </a:rPr>
            <a:t>Supplemental References</a:t>
          </a:r>
        </a:p>
        <a:p>
          <a:pPr marL="0" indent="0" algn="l"/>
          <a:r>
            <a:rPr lang="en-US" sz="1100" b="0" i="0" u="none" strike="noStrike">
              <a:solidFill>
                <a:srgbClr val="000000"/>
              </a:solidFill>
              <a:latin typeface="Aptos Narrow" panose="020B0004020202020204" pitchFamily="34" charset="0"/>
            </a:rPr>
            <a:t>SR1.	Hothorn, T., Hornik, K., Strobl, C., Zeileis, A. &amp; Hothorn, M. T. Package ‘party’. Package Ref. Man. Party Version 09-998 16, 37 (2015).</a:t>
          </a:r>
        </a:p>
        <a:p>
          <a:pPr marL="0" indent="0" algn="l"/>
          <a:r>
            <a:rPr lang="en-US" sz="1100" b="0" i="0" u="none" strike="noStrike">
              <a:solidFill>
                <a:srgbClr val="000000"/>
              </a:solidFill>
              <a:latin typeface="Aptos Narrow" panose="020B0004020202020204" pitchFamily="34" charset="0"/>
            </a:rPr>
            <a:t>SR2.	Cutler, F. original by L. B. and A. &amp; Wiener, R. port by A. L. and M. randomForest: Breiman and Cutler’s Random Forests for Classification and Regression. (2015).</a:t>
          </a:r>
        </a:p>
        <a:p>
          <a:pPr marL="0" indent="0" algn="l"/>
          <a:r>
            <a:rPr lang="en-US" sz="1100" b="0" i="0" u="none" strike="noStrike">
              <a:solidFill>
                <a:srgbClr val="000000"/>
              </a:solidFill>
              <a:latin typeface="Aptos Narrow" panose="020B0004020202020204" pitchFamily="34" charset="0"/>
            </a:rPr>
            <a:t>SR3.	Janitza, S., Tutz, G. &amp; Boulesteix, A.-L. Random forest for ordinal responses: Prediction and variable selection. Comput. Stat. Data Anal. 96, 57–73 (2016).</a:t>
          </a:r>
        </a:p>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SR4.	Greenwell, B. M. pdp: An R package for constructing partial dependence plots. R J 9, 421 (2017).</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endParaRPr lang="en-US" sz="1100">
            <a:latin typeface="+mn-lt"/>
            <a:ea typeface="+mn-lt"/>
            <a:cs typeface="+mn-lt"/>
          </a:endParaRPr>
        </a:p>
      </xdr:txBody>
    </xdr:sp>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ataspace.copernicus.eu/proba-v"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5162-4D31-4BA3-BDB6-E56E8BEC2CDA}">
  <dimension ref="A1"/>
  <sheetViews>
    <sheetView tabSelected="1" workbookViewId="0">
      <selection activeCell="E16" sqref="E16"/>
    </sheetView>
  </sheetViews>
  <sheetFormatPr defaultRowHeight="15"/>
  <cols>
    <col min="1" max="1" width="167.42578125" customWidth="1"/>
  </cols>
  <sheetData>
    <row r="1" spans="1:1">
      <c r="A1" s="7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32092-250A-4BD6-BD31-9A68887C2712}">
  <dimension ref="A1:H126"/>
  <sheetViews>
    <sheetView topLeftCell="D1" workbookViewId="0">
      <selection activeCell="H105" sqref="H105"/>
    </sheetView>
  </sheetViews>
  <sheetFormatPr defaultRowHeight="15" zeroHeight="1"/>
  <cols>
    <col min="1" max="1" width="14" style="96" bestFit="1" customWidth="1"/>
    <col min="2" max="2" width="12.42578125" style="96" bestFit="1" customWidth="1"/>
    <col min="3" max="3" width="6.7109375" style="96" bestFit="1" customWidth="1"/>
    <col min="4" max="4" width="20.28515625" style="96" bestFit="1" customWidth="1"/>
    <col min="5" max="5" width="67.28515625" style="96" bestFit="1" customWidth="1"/>
    <col min="6" max="6" width="14.140625" style="96" bestFit="1" customWidth="1"/>
    <col min="7" max="7" width="52.5703125" style="96" bestFit="1" customWidth="1"/>
    <col min="8" max="8" width="133.42578125" style="100" bestFit="1" customWidth="1"/>
    <col min="9" max="16384" width="9.140625" style="96"/>
  </cols>
  <sheetData>
    <row r="1" spans="1:8" customFormat="1">
      <c r="A1" s="79" t="s">
        <v>0</v>
      </c>
      <c r="B1" s="79" t="s">
        <v>1</v>
      </c>
      <c r="C1" s="79" t="s">
        <v>2</v>
      </c>
      <c r="D1" s="79" t="s">
        <v>3</v>
      </c>
      <c r="E1" s="79" t="s">
        <v>4</v>
      </c>
      <c r="F1" s="93" t="s">
        <v>5</v>
      </c>
      <c r="G1" s="101" t="s">
        <v>6</v>
      </c>
      <c r="H1" s="99" t="s">
        <v>7</v>
      </c>
    </row>
    <row r="2" spans="1:8" customFormat="1">
      <c r="A2" s="80" t="s">
        <v>8</v>
      </c>
      <c r="B2" s="80" t="s">
        <v>9</v>
      </c>
      <c r="C2" s="80" t="s">
        <v>10</v>
      </c>
      <c r="D2" s="80" t="s">
        <v>11</v>
      </c>
      <c r="E2" s="80" t="s">
        <v>12</v>
      </c>
      <c r="F2" s="94" t="s">
        <v>13</v>
      </c>
      <c r="G2" s="102" t="s">
        <v>14</v>
      </c>
      <c r="H2" s="100" t="s">
        <v>15</v>
      </c>
    </row>
    <row r="3" spans="1:8" customFormat="1">
      <c r="A3" s="80" t="s">
        <v>8</v>
      </c>
      <c r="B3" s="80" t="s">
        <v>9</v>
      </c>
      <c r="C3" s="80" t="s">
        <v>10</v>
      </c>
      <c r="D3" s="80" t="s">
        <v>16</v>
      </c>
      <c r="E3" s="80" t="s">
        <v>17</v>
      </c>
      <c r="F3" s="95" t="s">
        <v>18</v>
      </c>
      <c r="G3" s="103" t="s">
        <v>19</v>
      </c>
      <c r="H3" s="100"/>
    </row>
    <row r="4" spans="1:8" customFormat="1">
      <c r="A4" s="80" t="s">
        <v>8</v>
      </c>
      <c r="B4" s="80" t="s">
        <v>9</v>
      </c>
      <c r="C4" s="80" t="s">
        <v>10</v>
      </c>
      <c r="D4" s="80" t="s">
        <v>20</v>
      </c>
      <c r="E4" s="80" t="s">
        <v>21</v>
      </c>
      <c r="F4" s="94" t="s">
        <v>22</v>
      </c>
      <c r="G4" s="103" t="s">
        <v>19</v>
      </c>
      <c r="H4" s="100"/>
    </row>
    <row r="5" spans="1:8" customFormat="1">
      <c r="A5" s="80" t="s">
        <v>8</v>
      </c>
      <c r="B5" s="80" t="s">
        <v>9</v>
      </c>
      <c r="C5" s="80" t="s">
        <v>23</v>
      </c>
      <c r="D5" s="80" t="s">
        <v>24</v>
      </c>
      <c r="E5" s="80" t="s">
        <v>25</v>
      </c>
      <c r="F5" s="94" t="s">
        <v>22</v>
      </c>
      <c r="G5" s="103" t="s">
        <v>19</v>
      </c>
      <c r="H5" s="100"/>
    </row>
    <row r="6" spans="1:8" customFormat="1">
      <c r="A6" s="80" t="s">
        <v>8</v>
      </c>
      <c r="B6" s="80" t="s">
        <v>9</v>
      </c>
      <c r="C6" s="80" t="s">
        <v>23</v>
      </c>
      <c r="D6" s="80" t="s">
        <v>26</v>
      </c>
      <c r="E6" s="80" t="s">
        <v>27</v>
      </c>
      <c r="F6" s="94" t="s">
        <v>22</v>
      </c>
      <c r="G6" s="103" t="s">
        <v>19</v>
      </c>
      <c r="H6" s="100"/>
    </row>
    <row r="7" spans="1:8" customFormat="1">
      <c r="A7" s="80" t="s">
        <v>28</v>
      </c>
      <c r="B7" s="80" t="s">
        <v>29</v>
      </c>
      <c r="C7" s="80" t="s">
        <v>10</v>
      </c>
      <c r="D7" s="80" t="s">
        <v>30</v>
      </c>
      <c r="E7" s="80" t="s">
        <v>31</v>
      </c>
      <c r="F7" s="94" t="s">
        <v>32</v>
      </c>
      <c r="G7" s="103" t="s">
        <v>33</v>
      </c>
      <c r="H7" s="100" t="s">
        <v>34</v>
      </c>
    </row>
    <row r="8" spans="1:8" customFormat="1">
      <c r="A8" s="80" t="s">
        <v>28</v>
      </c>
      <c r="B8" s="80" t="s">
        <v>29</v>
      </c>
      <c r="C8" s="80" t="s">
        <v>23</v>
      </c>
      <c r="D8" s="80" t="s">
        <v>35</v>
      </c>
      <c r="E8" s="80" t="s">
        <v>36</v>
      </c>
      <c r="F8" s="94" t="s">
        <v>32</v>
      </c>
      <c r="G8" s="103" t="s">
        <v>37</v>
      </c>
      <c r="H8" s="100"/>
    </row>
    <row r="9" spans="1:8" customFormat="1">
      <c r="A9" s="80" t="s">
        <v>28</v>
      </c>
      <c r="B9" s="80" t="s">
        <v>29</v>
      </c>
      <c r="C9" s="80" t="s">
        <v>10</v>
      </c>
      <c r="D9" s="80" t="s">
        <v>38</v>
      </c>
      <c r="E9" s="80" t="s">
        <v>39</v>
      </c>
      <c r="F9" s="94" t="s">
        <v>40</v>
      </c>
      <c r="G9" s="103" t="s">
        <v>37</v>
      </c>
      <c r="H9" s="100"/>
    </row>
    <row r="10" spans="1:8" customFormat="1">
      <c r="A10" s="80" t="s">
        <v>28</v>
      </c>
      <c r="B10" s="80" t="s">
        <v>29</v>
      </c>
      <c r="C10" s="80" t="s">
        <v>23</v>
      </c>
      <c r="D10" s="80" t="s">
        <v>38</v>
      </c>
      <c r="E10" s="80" t="s">
        <v>41</v>
      </c>
      <c r="F10" s="94" t="s">
        <v>42</v>
      </c>
      <c r="G10" s="103" t="s">
        <v>37</v>
      </c>
      <c r="H10" s="100"/>
    </row>
    <row r="11" spans="1:8" customFormat="1">
      <c r="A11" s="80" t="s">
        <v>28</v>
      </c>
      <c r="B11" s="80" t="s">
        <v>29</v>
      </c>
      <c r="C11" s="80" t="s">
        <v>10</v>
      </c>
      <c r="D11" s="80" t="s">
        <v>43</v>
      </c>
      <c r="E11" s="80" t="s">
        <v>44</v>
      </c>
      <c r="F11" s="94" t="s">
        <v>45</v>
      </c>
      <c r="G11" s="103" t="s">
        <v>37</v>
      </c>
      <c r="H11" s="100"/>
    </row>
    <row r="12" spans="1:8" customFormat="1">
      <c r="A12" s="80" t="s">
        <v>28</v>
      </c>
      <c r="B12" s="80" t="s">
        <v>29</v>
      </c>
      <c r="C12" s="80" t="s">
        <v>23</v>
      </c>
      <c r="D12" s="80" t="s">
        <v>46</v>
      </c>
      <c r="E12" s="80" t="s">
        <v>47</v>
      </c>
      <c r="F12" s="95" t="s">
        <v>48</v>
      </c>
      <c r="G12" s="103" t="s">
        <v>37</v>
      </c>
      <c r="H12" s="100"/>
    </row>
    <row r="13" spans="1:8" customFormat="1">
      <c r="A13" s="80" t="s">
        <v>28</v>
      </c>
      <c r="B13" s="80" t="s">
        <v>29</v>
      </c>
      <c r="C13" s="80" t="s">
        <v>10</v>
      </c>
      <c r="D13" s="80" t="s">
        <v>49</v>
      </c>
      <c r="E13" s="80" t="s">
        <v>50</v>
      </c>
      <c r="F13" s="94" t="s">
        <v>40</v>
      </c>
      <c r="G13" s="103" t="s">
        <v>37</v>
      </c>
      <c r="H13" s="100"/>
    </row>
    <row r="14" spans="1:8" customFormat="1">
      <c r="A14" s="80" t="s">
        <v>28</v>
      </c>
      <c r="B14" s="80" t="s">
        <v>29</v>
      </c>
      <c r="C14" s="80" t="s">
        <v>23</v>
      </c>
      <c r="D14" s="80" t="s">
        <v>51</v>
      </c>
      <c r="E14" s="80" t="s">
        <v>52</v>
      </c>
      <c r="F14" s="94" t="s">
        <v>42</v>
      </c>
      <c r="G14" s="103" t="s">
        <v>37</v>
      </c>
      <c r="H14" s="100"/>
    </row>
    <row r="15" spans="1:8" customFormat="1">
      <c r="A15" s="80" t="s">
        <v>28</v>
      </c>
      <c r="B15" s="80" t="s">
        <v>53</v>
      </c>
      <c r="C15" s="80" t="s">
        <v>23</v>
      </c>
      <c r="D15" s="80" t="s">
        <v>54</v>
      </c>
      <c r="E15" s="80" t="s">
        <v>55</v>
      </c>
      <c r="F15" s="94" t="s">
        <v>56</v>
      </c>
      <c r="G15" s="103" t="s">
        <v>57</v>
      </c>
      <c r="H15" s="100" t="s">
        <v>58</v>
      </c>
    </row>
    <row r="16" spans="1:8" customFormat="1">
      <c r="A16" s="80" t="s">
        <v>28</v>
      </c>
      <c r="B16" s="80" t="s">
        <v>53</v>
      </c>
      <c r="C16" s="80" t="s">
        <v>23</v>
      </c>
      <c r="D16" s="80" t="s">
        <v>59</v>
      </c>
      <c r="E16" s="80" t="s">
        <v>60</v>
      </c>
      <c r="F16" s="94" t="s">
        <v>61</v>
      </c>
      <c r="G16" s="103" t="s">
        <v>57</v>
      </c>
      <c r="H16" s="100"/>
    </row>
    <row r="17" spans="1:8" customFormat="1">
      <c r="A17" s="80" t="s">
        <v>28</v>
      </c>
      <c r="B17" s="80" t="s">
        <v>53</v>
      </c>
      <c r="C17" s="80" t="s">
        <v>10</v>
      </c>
      <c r="D17" s="80" t="s">
        <v>62</v>
      </c>
      <c r="E17" s="80" t="s">
        <v>63</v>
      </c>
      <c r="F17" s="94" t="s">
        <v>56</v>
      </c>
      <c r="G17" s="103" t="s">
        <v>57</v>
      </c>
      <c r="H17" s="100"/>
    </row>
    <row r="18" spans="1:8" customFormat="1">
      <c r="A18" s="80" t="s">
        <v>28</v>
      </c>
      <c r="B18" s="80" t="s">
        <v>53</v>
      </c>
      <c r="C18" s="80" t="s">
        <v>10</v>
      </c>
      <c r="D18" s="80" t="s">
        <v>64</v>
      </c>
      <c r="E18" s="80" t="s">
        <v>65</v>
      </c>
      <c r="F18" s="94" t="s">
        <v>61</v>
      </c>
      <c r="G18" s="103" t="s">
        <v>57</v>
      </c>
      <c r="H18" s="100"/>
    </row>
    <row r="19" spans="1:8" customFormat="1">
      <c r="A19" s="80" t="s">
        <v>28</v>
      </c>
      <c r="B19" s="80" t="s">
        <v>53</v>
      </c>
      <c r="C19" s="80" t="s">
        <v>23</v>
      </c>
      <c r="D19" s="80" t="s">
        <v>66</v>
      </c>
      <c r="E19" s="80" t="s">
        <v>67</v>
      </c>
      <c r="F19" s="94" t="s">
        <v>68</v>
      </c>
      <c r="G19" s="103" t="s">
        <v>57</v>
      </c>
      <c r="H19" s="100"/>
    </row>
    <row r="20" spans="1:8" customFormat="1">
      <c r="A20" s="80" t="s">
        <v>28</v>
      </c>
      <c r="B20" s="80" t="s">
        <v>69</v>
      </c>
      <c r="C20" s="80" t="s">
        <v>23</v>
      </c>
      <c r="D20" s="80" t="s">
        <v>70</v>
      </c>
      <c r="E20" s="80" t="s">
        <v>71</v>
      </c>
      <c r="F20" s="94" t="s">
        <v>72</v>
      </c>
      <c r="G20" s="103" t="s">
        <v>73</v>
      </c>
      <c r="H20" s="100" t="s">
        <v>74</v>
      </c>
    </row>
    <row r="21" spans="1:8" customFormat="1">
      <c r="A21" s="80" t="s">
        <v>28</v>
      </c>
      <c r="B21" s="80" t="s">
        <v>69</v>
      </c>
      <c r="C21" s="80" t="s">
        <v>23</v>
      </c>
      <c r="D21" s="80" t="s">
        <v>75</v>
      </c>
      <c r="E21" s="80" t="s">
        <v>76</v>
      </c>
      <c r="F21" s="94" t="s">
        <v>77</v>
      </c>
      <c r="G21" s="103" t="s">
        <v>73</v>
      </c>
      <c r="H21" s="100"/>
    </row>
    <row r="22" spans="1:8" customFormat="1">
      <c r="A22" s="80" t="s">
        <v>28</v>
      </c>
      <c r="B22" s="80" t="s">
        <v>69</v>
      </c>
      <c r="C22" s="80" t="s">
        <v>10</v>
      </c>
      <c r="D22" s="80" t="s">
        <v>78</v>
      </c>
      <c r="E22" s="80" t="s">
        <v>79</v>
      </c>
      <c r="F22" s="94" t="s">
        <v>72</v>
      </c>
      <c r="G22" s="103" t="s">
        <v>73</v>
      </c>
      <c r="H22" s="100"/>
    </row>
    <row r="23" spans="1:8" customFormat="1">
      <c r="A23" s="80" t="s">
        <v>28</v>
      </c>
      <c r="B23" s="80" t="s">
        <v>69</v>
      </c>
      <c r="C23" s="80" t="s">
        <v>10</v>
      </c>
      <c r="D23" s="80" t="s">
        <v>80</v>
      </c>
      <c r="E23" s="80" t="s">
        <v>81</v>
      </c>
      <c r="F23" s="94" t="s">
        <v>72</v>
      </c>
      <c r="G23" s="103" t="s">
        <v>73</v>
      </c>
      <c r="H23" s="100"/>
    </row>
    <row r="24" spans="1:8" customFormat="1">
      <c r="A24" s="80" t="s">
        <v>8</v>
      </c>
      <c r="B24" s="80" t="s">
        <v>82</v>
      </c>
      <c r="C24" s="80" t="s">
        <v>10</v>
      </c>
      <c r="D24" s="80" t="s">
        <v>83</v>
      </c>
      <c r="E24" s="80" t="s">
        <v>84</v>
      </c>
      <c r="F24" s="94" t="s">
        <v>85</v>
      </c>
      <c r="G24" s="103" t="s">
        <v>86</v>
      </c>
      <c r="H24" s="100" t="s">
        <v>87</v>
      </c>
    </row>
    <row r="25" spans="1:8" customFormat="1">
      <c r="A25" s="80" t="s">
        <v>8</v>
      </c>
      <c r="B25" s="80" t="s">
        <v>82</v>
      </c>
      <c r="C25" s="80" t="s">
        <v>10</v>
      </c>
      <c r="D25" s="80" t="s">
        <v>88</v>
      </c>
      <c r="E25" s="80" t="s">
        <v>89</v>
      </c>
      <c r="F25" s="94" t="s">
        <v>85</v>
      </c>
      <c r="G25" s="103" t="s">
        <v>86</v>
      </c>
      <c r="H25" s="100"/>
    </row>
    <row r="26" spans="1:8" customFormat="1">
      <c r="A26" s="80" t="s">
        <v>8</v>
      </c>
      <c r="B26" s="80" t="s">
        <v>82</v>
      </c>
      <c r="C26" s="80" t="s">
        <v>10</v>
      </c>
      <c r="D26" s="80" t="s">
        <v>90</v>
      </c>
      <c r="E26" s="80" t="s">
        <v>91</v>
      </c>
      <c r="F26" s="94" t="s">
        <v>92</v>
      </c>
      <c r="G26" s="103" t="s">
        <v>86</v>
      </c>
      <c r="H26" s="100"/>
    </row>
    <row r="27" spans="1:8" customFormat="1">
      <c r="A27" s="80" t="s">
        <v>8</v>
      </c>
      <c r="B27" s="80" t="s">
        <v>82</v>
      </c>
      <c r="C27" s="80" t="s">
        <v>23</v>
      </c>
      <c r="D27" s="80" t="s">
        <v>93</v>
      </c>
      <c r="E27" s="80" t="s">
        <v>94</v>
      </c>
      <c r="F27" s="94" t="s">
        <v>95</v>
      </c>
      <c r="G27" s="103" t="s">
        <v>86</v>
      </c>
      <c r="H27" s="100"/>
    </row>
    <row r="28" spans="1:8" customFormat="1">
      <c r="A28" s="80" t="s">
        <v>8</v>
      </c>
      <c r="B28" s="80" t="s">
        <v>82</v>
      </c>
      <c r="C28" s="80" t="s">
        <v>10</v>
      </c>
      <c r="D28" s="80" t="s">
        <v>96</v>
      </c>
      <c r="E28" s="80" t="s">
        <v>97</v>
      </c>
      <c r="F28" s="94" t="s">
        <v>85</v>
      </c>
      <c r="G28" s="103" t="s">
        <v>86</v>
      </c>
      <c r="H28" s="100"/>
    </row>
    <row r="29" spans="1:8" customFormat="1">
      <c r="A29" s="80" t="s">
        <v>8</v>
      </c>
      <c r="B29" s="80" t="s">
        <v>82</v>
      </c>
      <c r="C29" s="80" t="s">
        <v>10</v>
      </c>
      <c r="D29" s="80" t="s">
        <v>98</v>
      </c>
      <c r="E29" s="80" t="s">
        <v>99</v>
      </c>
      <c r="F29" s="94" t="s">
        <v>85</v>
      </c>
      <c r="G29" s="103" t="s">
        <v>86</v>
      </c>
      <c r="H29" s="100"/>
    </row>
    <row r="30" spans="1:8" customFormat="1">
      <c r="A30" s="80" t="s">
        <v>8</v>
      </c>
      <c r="B30" s="80" t="s">
        <v>82</v>
      </c>
      <c r="C30" s="80" t="s">
        <v>10</v>
      </c>
      <c r="D30" s="80" t="s">
        <v>100</v>
      </c>
      <c r="E30" s="80" t="s">
        <v>101</v>
      </c>
      <c r="F30" s="94" t="s">
        <v>85</v>
      </c>
      <c r="G30" s="103" t="s">
        <v>86</v>
      </c>
      <c r="H30" s="100"/>
    </row>
    <row r="31" spans="1:8" customFormat="1">
      <c r="A31" s="80" t="s">
        <v>8</v>
      </c>
      <c r="B31" s="80" t="s">
        <v>82</v>
      </c>
      <c r="C31" s="80" t="s">
        <v>23</v>
      </c>
      <c r="D31" s="80" t="s">
        <v>102</v>
      </c>
      <c r="E31" s="80" t="s">
        <v>103</v>
      </c>
      <c r="F31" s="94" t="s">
        <v>85</v>
      </c>
      <c r="G31" s="103" t="s">
        <v>86</v>
      </c>
      <c r="H31" s="100"/>
    </row>
    <row r="32" spans="1:8" customFormat="1">
      <c r="A32" s="80" t="s">
        <v>8</v>
      </c>
      <c r="B32" s="80" t="s">
        <v>82</v>
      </c>
      <c r="C32" s="80" t="s">
        <v>10</v>
      </c>
      <c r="D32" s="80" t="s">
        <v>104</v>
      </c>
      <c r="E32" s="80" t="s">
        <v>105</v>
      </c>
      <c r="F32" s="94" t="s">
        <v>85</v>
      </c>
      <c r="G32" s="103" t="s">
        <v>86</v>
      </c>
      <c r="H32" s="100"/>
    </row>
    <row r="33" spans="1:8" customFormat="1">
      <c r="A33" s="80" t="s">
        <v>8</v>
      </c>
      <c r="B33" s="80" t="s">
        <v>82</v>
      </c>
      <c r="C33" s="80" t="s">
        <v>10</v>
      </c>
      <c r="D33" s="80" t="s">
        <v>106</v>
      </c>
      <c r="E33" s="80" t="s">
        <v>107</v>
      </c>
      <c r="F33" s="94" t="s">
        <v>85</v>
      </c>
      <c r="G33" s="103" t="s">
        <v>86</v>
      </c>
      <c r="H33" s="100"/>
    </row>
    <row r="34" spans="1:8" customFormat="1">
      <c r="A34" s="80" t="s">
        <v>8</v>
      </c>
      <c r="B34" s="80" t="s">
        <v>82</v>
      </c>
      <c r="C34" s="80" t="s">
        <v>10</v>
      </c>
      <c r="D34" s="80" t="s">
        <v>108</v>
      </c>
      <c r="E34" s="80" t="s">
        <v>109</v>
      </c>
      <c r="F34" s="94" t="s">
        <v>85</v>
      </c>
      <c r="G34" s="103" t="s">
        <v>86</v>
      </c>
      <c r="H34" s="100"/>
    </row>
    <row r="35" spans="1:8" customFormat="1">
      <c r="A35" s="80" t="s">
        <v>8</v>
      </c>
      <c r="B35" s="80" t="s">
        <v>82</v>
      </c>
      <c r="C35" s="80" t="s">
        <v>10</v>
      </c>
      <c r="D35" s="80" t="s">
        <v>110</v>
      </c>
      <c r="E35" s="80" t="s">
        <v>111</v>
      </c>
      <c r="F35" s="94" t="s">
        <v>112</v>
      </c>
      <c r="G35" s="103" t="s">
        <v>86</v>
      </c>
      <c r="H35" s="100"/>
    </row>
    <row r="36" spans="1:8" customFormat="1">
      <c r="A36" s="80" t="s">
        <v>8</v>
      </c>
      <c r="B36" s="80" t="s">
        <v>82</v>
      </c>
      <c r="C36" s="80" t="s">
        <v>10</v>
      </c>
      <c r="D36" s="80" t="s">
        <v>113</v>
      </c>
      <c r="E36" s="80" t="s">
        <v>114</v>
      </c>
      <c r="F36" s="94" t="s">
        <v>112</v>
      </c>
      <c r="G36" s="103" t="s">
        <v>86</v>
      </c>
      <c r="H36" s="100"/>
    </row>
    <row r="37" spans="1:8" customFormat="1">
      <c r="A37" s="80" t="s">
        <v>8</v>
      </c>
      <c r="B37" s="80" t="s">
        <v>82</v>
      </c>
      <c r="C37" s="80" t="s">
        <v>10</v>
      </c>
      <c r="D37" s="80" t="s">
        <v>115</v>
      </c>
      <c r="E37" s="80" t="s">
        <v>116</v>
      </c>
      <c r="F37" s="94" t="s">
        <v>112</v>
      </c>
      <c r="G37" s="103" t="s">
        <v>86</v>
      </c>
      <c r="H37" s="100"/>
    </row>
    <row r="38" spans="1:8" customFormat="1">
      <c r="A38" s="80" t="s">
        <v>8</v>
      </c>
      <c r="B38" s="80" t="s">
        <v>82</v>
      </c>
      <c r="C38" s="80" t="s">
        <v>10</v>
      </c>
      <c r="D38" s="80" t="s">
        <v>117</v>
      </c>
      <c r="E38" s="80" t="s">
        <v>118</v>
      </c>
      <c r="F38" s="94" t="s">
        <v>112</v>
      </c>
      <c r="G38" s="103" t="s">
        <v>86</v>
      </c>
      <c r="H38" s="100"/>
    </row>
    <row r="39" spans="1:8" customFormat="1">
      <c r="A39" s="80" t="s">
        <v>8</v>
      </c>
      <c r="B39" s="80" t="s">
        <v>82</v>
      </c>
      <c r="C39" s="80" t="s">
        <v>23</v>
      </c>
      <c r="D39" s="80" t="s">
        <v>119</v>
      </c>
      <c r="E39" s="80" t="s">
        <v>120</v>
      </c>
      <c r="F39" s="94" t="s">
        <v>112</v>
      </c>
      <c r="G39" s="103" t="s">
        <v>86</v>
      </c>
      <c r="H39" s="100"/>
    </row>
    <row r="40" spans="1:8" customFormat="1">
      <c r="A40" s="80" t="s">
        <v>8</v>
      </c>
      <c r="B40" s="80" t="s">
        <v>82</v>
      </c>
      <c r="C40" s="80" t="s">
        <v>23</v>
      </c>
      <c r="D40" s="80" t="s">
        <v>121</v>
      </c>
      <c r="E40" s="80" t="s">
        <v>122</v>
      </c>
      <c r="F40" s="94" t="s">
        <v>112</v>
      </c>
      <c r="G40" s="103" t="s">
        <v>86</v>
      </c>
      <c r="H40" s="100"/>
    </row>
    <row r="41" spans="1:8" customFormat="1">
      <c r="A41" s="80" t="s">
        <v>8</v>
      </c>
      <c r="B41" s="80" t="s">
        <v>82</v>
      </c>
      <c r="C41" s="80" t="s">
        <v>23</v>
      </c>
      <c r="D41" s="80" t="s">
        <v>123</v>
      </c>
      <c r="E41" s="80" t="s">
        <v>124</v>
      </c>
      <c r="F41" s="94" t="s">
        <v>112</v>
      </c>
      <c r="G41" s="103" t="s">
        <v>86</v>
      </c>
      <c r="H41" s="100"/>
    </row>
    <row r="42" spans="1:8" customFormat="1">
      <c r="A42" s="80" t="s">
        <v>8</v>
      </c>
      <c r="B42" s="80" t="s">
        <v>82</v>
      </c>
      <c r="C42" s="80" t="s">
        <v>23</v>
      </c>
      <c r="D42" s="80" t="s">
        <v>125</v>
      </c>
      <c r="E42" s="80" t="s">
        <v>126</v>
      </c>
      <c r="F42" s="94" t="s">
        <v>112</v>
      </c>
      <c r="G42" s="104" t="s">
        <v>86</v>
      </c>
      <c r="H42" s="100"/>
    </row>
    <row r="43" spans="1:8" customFormat="1">
      <c r="A43" s="80" t="s">
        <v>127</v>
      </c>
      <c r="B43" s="80" t="s">
        <v>128</v>
      </c>
      <c r="C43" s="80" t="s">
        <v>10</v>
      </c>
      <c r="D43" s="80" t="s">
        <v>129</v>
      </c>
      <c r="E43" s="80" t="s">
        <v>130</v>
      </c>
      <c r="F43" s="94" t="s">
        <v>131</v>
      </c>
      <c r="G43" s="103" t="s">
        <v>132</v>
      </c>
      <c r="H43" s="100" t="s">
        <v>133</v>
      </c>
    </row>
    <row r="44" spans="1:8" customFormat="1">
      <c r="A44" s="80" t="s">
        <v>127</v>
      </c>
      <c r="B44" s="80" t="s">
        <v>128</v>
      </c>
      <c r="C44" s="80" t="s">
        <v>10</v>
      </c>
      <c r="D44" s="80" t="s">
        <v>134</v>
      </c>
      <c r="E44" s="80" t="s">
        <v>135</v>
      </c>
      <c r="F44" s="94" t="s">
        <v>131</v>
      </c>
      <c r="G44" s="106" t="s">
        <v>136</v>
      </c>
      <c r="H44" s="100"/>
    </row>
    <row r="45" spans="1:8" customFormat="1">
      <c r="A45" s="80" t="s">
        <v>127</v>
      </c>
      <c r="B45" s="80" t="s">
        <v>128</v>
      </c>
      <c r="C45" s="80" t="s">
        <v>10</v>
      </c>
      <c r="D45" s="80" t="s">
        <v>137</v>
      </c>
      <c r="E45" s="80" t="s">
        <v>138</v>
      </c>
      <c r="F45" s="94" t="s">
        <v>131</v>
      </c>
      <c r="G45" s="103" t="s">
        <v>136</v>
      </c>
      <c r="H45" s="100"/>
    </row>
    <row r="46" spans="1:8" customFormat="1">
      <c r="A46" s="80" t="s">
        <v>127</v>
      </c>
      <c r="B46" s="80" t="s">
        <v>128</v>
      </c>
      <c r="C46" s="80" t="s">
        <v>10</v>
      </c>
      <c r="D46" s="80" t="s">
        <v>139</v>
      </c>
      <c r="E46" s="80" t="s">
        <v>140</v>
      </c>
      <c r="F46" s="94" t="s">
        <v>141</v>
      </c>
      <c r="G46" s="103" t="s">
        <v>136</v>
      </c>
      <c r="H46" s="100"/>
    </row>
    <row r="47" spans="1:8" customFormat="1">
      <c r="A47" s="80" t="s">
        <v>127</v>
      </c>
      <c r="B47" s="80" t="s">
        <v>128</v>
      </c>
      <c r="C47" s="80" t="s">
        <v>10</v>
      </c>
      <c r="D47" s="80" t="s">
        <v>142</v>
      </c>
      <c r="E47" s="80" t="s">
        <v>142</v>
      </c>
      <c r="F47" s="94" t="s">
        <v>141</v>
      </c>
      <c r="G47" s="103" t="s">
        <v>136</v>
      </c>
      <c r="H47" s="100"/>
    </row>
    <row r="48" spans="1:8" customFormat="1">
      <c r="A48" s="80" t="s">
        <v>127</v>
      </c>
      <c r="B48" s="80" t="s">
        <v>128</v>
      </c>
      <c r="C48" s="80" t="s">
        <v>10</v>
      </c>
      <c r="D48" s="80" t="s">
        <v>143</v>
      </c>
      <c r="E48" s="80" t="s">
        <v>143</v>
      </c>
      <c r="F48" s="94" t="s">
        <v>141</v>
      </c>
      <c r="G48" s="103" t="s">
        <v>136</v>
      </c>
      <c r="H48" s="100"/>
    </row>
    <row r="49" spans="1:8" customFormat="1">
      <c r="A49" s="80" t="s">
        <v>127</v>
      </c>
      <c r="B49" s="80" t="s">
        <v>144</v>
      </c>
      <c r="C49" s="80" t="s">
        <v>23</v>
      </c>
      <c r="D49" s="80" t="s">
        <v>145</v>
      </c>
      <c r="E49" s="80" t="s">
        <v>146</v>
      </c>
      <c r="F49" s="94" t="s">
        <v>147</v>
      </c>
      <c r="G49" s="103" t="s">
        <v>136</v>
      </c>
      <c r="H49" s="100"/>
    </row>
    <row r="50" spans="1:8" customFormat="1">
      <c r="A50" s="80" t="s">
        <v>127</v>
      </c>
      <c r="B50" s="80" t="s">
        <v>128</v>
      </c>
      <c r="C50" s="80" t="s">
        <v>23</v>
      </c>
      <c r="D50" s="80" t="s">
        <v>148</v>
      </c>
      <c r="E50" s="80" t="s">
        <v>149</v>
      </c>
      <c r="F50" s="94" t="s">
        <v>150</v>
      </c>
      <c r="G50" s="103" t="s">
        <v>136</v>
      </c>
      <c r="H50" s="100"/>
    </row>
    <row r="51" spans="1:8" customFormat="1">
      <c r="A51" s="80" t="s">
        <v>127</v>
      </c>
      <c r="B51" s="80" t="s">
        <v>128</v>
      </c>
      <c r="C51" s="80" t="s">
        <v>23</v>
      </c>
      <c r="D51" s="80" t="s">
        <v>151</v>
      </c>
      <c r="E51" s="80" t="s">
        <v>152</v>
      </c>
      <c r="F51" s="94" t="s">
        <v>150</v>
      </c>
      <c r="G51" s="103" t="s">
        <v>136</v>
      </c>
      <c r="H51" s="100"/>
    </row>
    <row r="52" spans="1:8" customFormat="1">
      <c r="A52" s="80" t="s">
        <v>127</v>
      </c>
      <c r="B52" s="80" t="s">
        <v>128</v>
      </c>
      <c r="C52" s="80" t="s">
        <v>23</v>
      </c>
      <c r="D52" s="80" t="s">
        <v>153</v>
      </c>
      <c r="E52" s="80" t="s">
        <v>154</v>
      </c>
      <c r="F52" s="94" t="s">
        <v>147</v>
      </c>
      <c r="G52" s="103" t="s">
        <v>136</v>
      </c>
      <c r="H52" s="100"/>
    </row>
    <row r="53" spans="1:8" customFormat="1">
      <c r="A53" s="80" t="s">
        <v>127</v>
      </c>
      <c r="B53" s="80" t="s">
        <v>144</v>
      </c>
      <c r="C53" s="80" t="s">
        <v>10</v>
      </c>
      <c r="D53" s="80" t="s">
        <v>155</v>
      </c>
      <c r="E53" s="80" t="s">
        <v>156</v>
      </c>
      <c r="F53" s="94" t="s">
        <v>147</v>
      </c>
      <c r="G53" s="103" t="s">
        <v>136</v>
      </c>
      <c r="H53" s="100"/>
    </row>
    <row r="54" spans="1:8" customFormat="1">
      <c r="A54" s="80" t="s">
        <v>127</v>
      </c>
      <c r="B54" s="80" t="s">
        <v>128</v>
      </c>
      <c r="C54" s="80" t="s">
        <v>10</v>
      </c>
      <c r="D54" s="80" t="s">
        <v>157</v>
      </c>
      <c r="E54" s="80" t="s">
        <v>158</v>
      </c>
      <c r="F54" s="94" t="s">
        <v>159</v>
      </c>
      <c r="G54" s="103" t="s">
        <v>136</v>
      </c>
      <c r="H54" s="100"/>
    </row>
    <row r="55" spans="1:8" customFormat="1">
      <c r="A55" s="80" t="s">
        <v>127</v>
      </c>
      <c r="B55" s="80" t="s">
        <v>128</v>
      </c>
      <c r="C55" s="80" t="s">
        <v>10</v>
      </c>
      <c r="D55" s="80" t="s">
        <v>160</v>
      </c>
      <c r="E55" s="80" t="s">
        <v>161</v>
      </c>
      <c r="F55" s="94" t="s">
        <v>159</v>
      </c>
      <c r="G55" s="103" t="s">
        <v>136</v>
      </c>
      <c r="H55" s="100"/>
    </row>
    <row r="56" spans="1:8" customFormat="1">
      <c r="A56" s="80" t="s">
        <v>127</v>
      </c>
      <c r="B56" s="80" t="s">
        <v>144</v>
      </c>
      <c r="C56" s="80" t="s">
        <v>10</v>
      </c>
      <c r="D56" s="80" t="s">
        <v>162</v>
      </c>
      <c r="E56" s="80" t="s">
        <v>163</v>
      </c>
      <c r="F56" s="94" t="s">
        <v>164</v>
      </c>
      <c r="G56" s="103" t="s">
        <v>136</v>
      </c>
      <c r="H56" s="100"/>
    </row>
    <row r="57" spans="1:8" customFormat="1">
      <c r="A57" s="80" t="s">
        <v>28</v>
      </c>
      <c r="B57" s="80" t="s">
        <v>165</v>
      </c>
      <c r="C57" s="80" t="s">
        <v>10</v>
      </c>
      <c r="D57" s="80" t="s">
        <v>166</v>
      </c>
      <c r="E57" s="80" t="s">
        <v>167</v>
      </c>
      <c r="F57" s="94" t="s">
        <v>147</v>
      </c>
      <c r="G57" s="103" t="s">
        <v>136</v>
      </c>
      <c r="H57" s="100"/>
    </row>
    <row r="58" spans="1:8" customFormat="1">
      <c r="A58" s="80" t="s">
        <v>168</v>
      </c>
      <c r="B58" s="80" t="s">
        <v>169</v>
      </c>
      <c r="C58" s="80" t="s">
        <v>10</v>
      </c>
      <c r="D58" s="80" t="s">
        <v>170</v>
      </c>
      <c r="E58" s="80" t="s">
        <v>170</v>
      </c>
      <c r="F58" s="94" t="s">
        <v>147</v>
      </c>
      <c r="G58" s="103" t="s">
        <v>136</v>
      </c>
      <c r="H58" s="100"/>
    </row>
    <row r="59" spans="1:8" customFormat="1">
      <c r="A59" s="80" t="s">
        <v>127</v>
      </c>
      <c r="B59" s="80" t="s">
        <v>144</v>
      </c>
      <c r="C59" s="80" t="s">
        <v>23</v>
      </c>
      <c r="D59" s="80" t="s">
        <v>171</v>
      </c>
      <c r="E59" s="80" t="s">
        <v>172</v>
      </c>
      <c r="F59" s="94" t="s">
        <v>147</v>
      </c>
      <c r="G59" s="103" t="s">
        <v>136</v>
      </c>
      <c r="H59" s="100"/>
    </row>
    <row r="60" spans="1:8" customFormat="1">
      <c r="A60" s="80" t="s">
        <v>127</v>
      </c>
      <c r="B60" s="80" t="s">
        <v>144</v>
      </c>
      <c r="C60" s="80" t="s">
        <v>10</v>
      </c>
      <c r="D60" s="80" t="s">
        <v>173</v>
      </c>
      <c r="E60" s="80" t="s">
        <v>174</v>
      </c>
      <c r="F60" s="94" t="s">
        <v>175</v>
      </c>
      <c r="G60" s="103" t="s">
        <v>136</v>
      </c>
      <c r="H60" s="100"/>
    </row>
    <row r="61" spans="1:8" customFormat="1">
      <c r="A61" s="80" t="s">
        <v>28</v>
      </c>
      <c r="B61" s="80" t="s">
        <v>165</v>
      </c>
      <c r="C61" s="80" t="s">
        <v>23</v>
      </c>
      <c r="D61" s="80" t="s">
        <v>176</v>
      </c>
      <c r="E61" s="80" t="s">
        <v>177</v>
      </c>
      <c r="F61" s="94" t="s">
        <v>147</v>
      </c>
      <c r="G61" s="103" t="s">
        <v>136</v>
      </c>
      <c r="H61" s="100"/>
    </row>
    <row r="62" spans="1:8" customFormat="1">
      <c r="A62" s="80" t="s">
        <v>28</v>
      </c>
      <c r="B62" s="80" t="s">
        <v>165</v>
      </c>
      <c r="C62" s="80" t="s">
        <v>23</v>
      </c>
      <c r="D62" s="80" t="s">
        <v>178</v>
      </c>
      <c r="E62" s="80" t="s">
        <v>179</v>
      </c>
      <c r="F62" s="94" t="s">
        <v>147</v>
      </c>
      <c r="G62" s="103" t="s">
        <v>136</v>
      </c>
      <c r="H62" s="100"/>
    </row>
    <row r="63" spans="1:8" customFormat="1">
      <c r="A63" s="80" t="s">
        <v>28</v>
      </c>
      <c r="B63" s="80" t="s">
        <v>165</v>
      </c>
      <c r="C63" s="80" t="s">
        <v>23</v>
      </c>
      <c r="D63" s="80" t="s">
        <v>180</v>
      </c>
      <c r="E63" s="80" t="s">
        <v>181</v>
      </c>
      <c r="F63" s="94" t="s">
        <v>147</v>
      </c>
      <c r="G63" s="103" t="s">
        <v>136</v>
      </c>
      <c r="H63" s="100"/>
    </row>
    <row r="64" spans="1:8" customFormat="1">
      <c r="A64" s="80" t="s">
        <v>28</v>
      </c>
      <c r="B64" s="80" t="s">
        <v>165</v>
      </c>
      <c r="C64" s="80" t="s">
        <v>23</v>
      </c>
      <c r="D64" s="80" t="s">
        <v>182</v>
      </c>
      <c r="E64" s="80" t="s">
        <v>183</v>
      </c>
      <c r="F64" s="94" t="s">
        <v>150</v>
      </c>
      <c r="G64" s="103" t="s">
        <v>136</v>
      </c>
      <c r="H64" s="100"/>
    </row>
    <row r="65" spans="1:8" customFormat="1">
      <c r="A65" s="80" t="s">
        <v>127</v>
      </c>
      <c r="B65" s="80" t="s">
        <v>144</v>
      </c>
      <c r="C65" s="80" t="s">
        <v>23</v>
      </c>
      <c r="D65" s="80" t="s">
        <v>184</v>
      </c>
      <c r="E65" s="80" t="s">
        <v>184</v>
      </c>
      <c r="F65" s="94" t="s">
        <v>147</v>
      </c>
      <c r="G65" s="103" t="s">
        <v>136</v>
      </c>
      <c r="H65" s="100"/>
    </row>
    <row r="66" spans="1:8" customFormat="1">
      <c r="A66" s="80" t="s">
        <v>127</v>
      </c>
      <c r="B66" s="80" t="s">
        <v>144</v>
      </c>
      <c r="C66" s="80" t="s">
        <v>23</v>
      </c>
      <c r="D66" s="80" t="s">
        <v>185</v>
      </c>
      <c r="E66" s="80" t="s">
        <v>186</v>
      </c>
      <c r="F66" s="94" t="s">
        <v>147</v>
      </c>
      <c r="G66" s="103" t="s">
        <v>136</v>
      </c>
      <c r="H66" s="100"/>
    </row>
    <row r="67" spans="1:8" customFormat="1">
      <c r="A67" s="80" t="s">
        <v>127</v>
      </c>
      <c r="B67" s="80" t="s">
        <v>144</v>
      </c>
      <c r="C67" s="80" t="s">
        <v>10</v>
      </c>
      <c r="D67" s="80" t="s">
        <v>187</v>
      </c>
      <c r="E67" s="80" t="s">
        <v>188</v>
      </c>
      <c r="F67" s="94" t="s">
        <v>147</v>
      </c>
      <c r="G67" s="103" t="s">
        <v>136</v>
      </c>
      <c r="H67" s="100"/>
    </row>
    <row r="68" spans="1:8" customFormat="1">
      <c r="A68" s="80" t="s">
        <v>127</v>
      </c>
      <c r="B68" s="80" t="s">
        <v>144</v>
      </c>
      <c r="C68" s="80" t="s">
        <v>10</v>
      </c>
      <c r="D68" s="80" t="s">
        <v>189</v>
      </c>
      <c r="E68" s="80" t="s">
        <v>190</v>
      </c>
      <c r="F68" s="94" t="s">
        <v>190</v>
      </c>
      <c r="G68" s="103" t="s">
        <v>136</v>
      </c>
      <c r="H68" s="100"/>
    </row>
    <row r="69" spans="1:8" customFormat="1">
      <c r="A69" s="80" t="s">
        <v>127</v>
      </c>
      <c r="B69" s="80" t="s">
        <v>128</v>
      </c>
      <c r="C69" s="80" t="s">
        <v>10</v>
      </c>
      <c r="D69" s="80" t="s">
        <v>191</v>
      </c>
      <c r="E69" s="80" t="s">
        <v>192</v>
      </c>
      <c r="F69" s="94" t="s">
        <v>85</v>
      </c>
      <c r="G69" s="103" t="s">
        <v>136</v>
      </c>
      <c r="H69" s="100"/>
    </row>
    <row r="70" spans="1:8" customFormat="1">
      <c r="A70" s="80" t="s">
        <v>127</v>
      </c>
      <c r="B70" s="80" t="s">
        <v>128</v>
      </c>
      <c r="C70" s="80" t="s">
        <v>10</v>
      </c>
      <c r="D70" s="80" t="s">
        <v>193</v>
      </c>
      <c r="E70" s="80" t="s">
        <v>194</v>
      </c>
      <c r="F70" s="94" t="s">
        <v>85</v>
      </c>
      <c r="G70" s="103" t="s">
        <v>136</v>
      </c>
      <c r="H70" s="100"/>
    </row>
    <row r="71" spans="1:8" customFormat="1">
      <c r="A71" s="80" t="s">
        <v>127</v>
      </c>
      <c r="B71" s="80" t="s">
        <v>144</v>
      </c>
      <c r="C71" s="80" t="s">
        <v>10</v>
      </c>
      <c r="D71" s="80" t="s">
        <v>195</v>
      </c>
      <c r="E71" s="80" t="s">
        <v>196</v>
      </c>
      <c r="F71" s="94" t="s">
        <v>147</v>
      </c>
      <c r="G71" s="103" t="s">
        <v>136</v>
      </c>
      <c r="H71" s="100"/>
    </row>
    <row r="72" spans="1:8" customFormat="1">
      <c r="A72" s="80" t="s">
        <v>197</v>
      </c>
      <c r="B72" s="80" t="s">
        <v>198</v>
      </c>
      <c r="C72" s="80" t="s">
        <v>23</v>
      </c>
      <c r="D72" s="80" t="s">
        <v>199</v>
      </c>
      <c r="E72" s="80" t="s">
        <v>200</v>
      </c>
      <c r="F72" s="94" t="s">
        <v>147</v>
      </c>
      <c r="G72" s="103" t="s">
        <v>136</v>
      </c>
      <c r="H72" s="100"/>
    </row>
    <row r="73" spans="1:8" customFormat="1">
      <c r="A73" s="80" t="s">
        <v>127</v>
      </c>
      <c r="B73" s="80" t="s">
        <v>128</v>
      </c>
      <c r="C73" s="80" t="s">
        <v>10</v>
      </c>
      <c r="D73" s="80" t="s">
        <v>201</v>
      </c>
      <c r="E73" s="80" t="s">
        <v>202</v>
      </c>
      <c r="F73" s="94" t="s">
        <v>150</v>
      </c>
      <c r="G73" s="103" t="s">
        <v>136</v>
      </c>
      <c r="H73" s="100"/>
    </row>
    <row r="74" spans="1:8" customFormat="1">
      <c r="A74" s="80" t="s">
        <v>127</v>
      </c>
      <c r="B74" s="80" t="s">
        <v>128</v>
      </c>
      <c r="C74" s="80" t="s">
        <v>10</v>
      </c>
      <c r="D74" s="80" t="s">
        <v>203</v>
      </c>
      <c r="E74" s="80" t="s">
        <v>204</v>
      </c>
      <c r="F74" s="94" t="s">
        <v>150</v>
      </c>
      <c r="G74" s="103" t="s">
        <v>136</v>
      </c>
      <c r="H74" s="100"/>
    </row>
    <row r="75" spans="1:8" customFormat="1">
      <c r="A75" s="80" t="s">
        <v>127</v>
      </c>
      <c r="B75" s="80" t="s">
        <v>128</v>
      </c>
      <c r="C75" s="80" t="s">
        <v>10</v>
      </c>
      <c r="D75" s="80" t="s">
        <v>205</v>
      </c>
      <c r="E75" s="80" t="s">
        <v>206</v>
      </c>
      <c r="F75" s="94" t="s">
        <v>150</v>
      </c>
      <c r="G75" s="103" t="s">
        <v>136</v>
      </c>
      <c r="H75" s="100"/>
    </row>
    <row r="76" spans="1:8" customFormat="1">
      <c r="A76" s="80" t="s">
        <v>168</v>
      </c>
      <c r="B76" s="80" t="s">
        <v>169</v>
      </c>
      <c r="C76" s="80" t="s">
        <v>10</v>
      </c>
      <c r="D76" s="80" t="s">
        <v>207</v>
      </c>
      <c r="E76" s="80" t="s">
        <v>208</v>
      </c>
      <c r="F76" s="94" t="s">
        <v>147</v>
      </c>
      <c r="G76" s="103" t="s">
        <v>19</v>
      </c>
      <c r="H76" s="100"/>
    </row>
    <row r="77" spans="1:8" customFormat="1">
      <c r="A77" s="80" t="s">
        <v>127</v>
      </c>
      <c r="B77" s="80" t="s">
        <v>128</v>
      </c>
      <c r="C77" s="80" t="s">
        <v>10</v>
      </c>
      <c r="D77" s="80" t="s">
        <v>209</v>
      </c>
      <c r="E77" s="80" t="s">
        <v>210</v>
      </c>
      <c r="F77" s="94" t="s">
        <v>150</v>
      </c>
      <c r="G77" s="103" t="s">
        <v>19</v>
      </c>
      <c r="H77" s="100"/>
    </row>
    <row r="78" spans="1:8" customFormat="1">
      <c r="A78" s="80" t="s">
        <v>127</v>
      </c>
      <c r="B78" s="80" t="s">
        <v>128</v>
      </c>
      <c r="C78" s="80" t="s">
        <v>10</v>
      </c>
      <c r="D78" s="80" t="s">
        <v>211</v>
      </c>
      <c r="E78" s="80" t="s">
        <v>212</v>
      </c>
      <c r="F78" s="94" t="s">
        <v>150</v>
      </c>
      <c r="G78" s="103" t="s">
        <v>19</v>
      </c>
      <c r="H78" s="100"/>
    </row>
    <row r="79" spans="1:8" customFormat="1">
      <c r="A79" s="80" t="s">
        <v>127</v>
      </c>
      <c r="B79" s="80" t="s">
        <v>128</v>
      </c>
      <c r="C79" s="80" t="s">
        <v>10</v>
      </c>
      <c r="D79" s="80" t="s">
        <v>213</v>
      </c>
      <c r="E79" s="80" t="s">
        <v>214</v>
      </c>
      <c r="F79" s="94" t="s">
        <v>150</v>
      </c>
      <c r="G79" s="103" t="s">
        <v>19</v>
      </c>
      <c r="H79" s="100"/>
    </row>
    <row r="80" spans="1:8" customFormat="1">
      <c r="A80" s="80" t="s">
        <v>127</v>
      </c>
      <c r="B80" s="80" t="s">
        <v>128</v>
      </c>
      <c r="C80" s="80" t="s">
        <v>10</v>
      </c>
      <c r="D80" s="80" t="s">
        <v>215</v>
      </c>
      <c r="E80" s="80" t="s">
        <v>216</v>
      </c>
      <c r="F80" s="94" t="s">
        <v>150</v>
      </c>
      <c r="G80" s="103" t="s">
        <v>19</v>
      </c>
      <c r="H80" s="100"/>
    </row>
    <row r="81" spans="1:8" customFormat="1">
      <c r="A81" s="80" t="s">
        <v>127</v>
      </c>
      <c r="B81" s="80" t="s">
        <v>128</v>
      </c>
      <c r="C81" s="80" t="s">
        <v>10</v>
      </c>
      <c r="D81" s="80" t="s">
        <v>217</v>
      </c>
      <c r="E81" s="80" t="s">
        <v>218</v>
      </c>
      <c r="F81" s="94" t="s">
        <v>150</v>
      </c>
      <c r="G81" s="103" t="s">
        <v>19</v>
      </c>
      <c r="H81" s="100"/>
    </row>
    <row r="82" spans="1:8" customFormat="1">
      <c r="A82" s="80" t="s">
        <v>127</v>
      </c>
      <c r="B82" s="80" t="s">
        <v>128</v>
      </c>
      <c r="C82" s="80" t="s">
        <v>10</v>
      </c>
      <c r="D82" s="80" t="s">
        <v>219</v>
      </c>
      <c r="E82" s="80" t="s">
        <v>220</v>
      </c>
      <c r="F82" s="94" t="s">
        <v>150</v>
      </c>
      <c r="G82" s="103" t="s">
        <v>19</v>
      </c>
      <c r="H82" s="100"/>
    </row>
    <row r="83" spans="1:8" customFormat="1">
      <c r="A83" s="80" t="s">
        <v>28</v>
      </c>
      <c r="B83" s="80" t="s">
        <v>221</v>
      </c>
      <c r="C83" s="80" t="s">
        <v>10</v>
      </c>
      <c r="D83" s="80" t="s">
        <v>222</v>
      </c>
      <c r="E83" s="80" t="s">
        <v>223</v>
      </c>
      <c r="F83" s="94" t="s">
        <v>150</v>
      </c>
      <c r="G83" s="103" t="s">
        <v>19</v>
      </c>
      <c r="H83" s="100"/>
    </row>
    <row r="84" spans="1:8" customFormat="1">
      <c r="A84" s="80" t="s">
        <v>28</v>
      </c>
      <c r="B84" s="80" t="s">
        <v>221</v>
      </c>
      <c r="C84" s="80" t="s">
        <v>10</v>
      </c>
      <c r="D84" s="80" t="s">
        <v>224</v>
      </c>
      <c r="E84" s="80" t="s">
        <v>225</v>
      </c>
      <c r="F84" s="94" t="s">
        <v>150</v>
      </c>
      <c r="G84" s="103" t="s">
        <v>19</v>
      </c>
      <c r="H84" s="100"/>
    </row>
    <row r="85" spans="1:8" customFormat="1">
      <c r="A85" s="80" t="s">
        <v>28</v>
      </c>
      <c r="B85" s="80" t="s">
        <v>221</v>
      </c>
      <c r="C85" s="80" t="s">
        <v>10</v>
      </c>
      <c r="D85" s="80" t="s">
        <v>226</v>
      </c>
      <c r="E85" s="80" t="s">
        <v>227</v>
      </c>
      <c r="F85" s="94" t="s">
        <v>150</v>
      </c>
      <c r="G85" s="103" t="s">
        <v>19</v>
      </c>
      <c r="H85" s="100"/>
    </row>
    <row r="86" spans="1:8" customFormat="1">
      <c r="A86" s="80" t="s">
        <v>28</v>
      </c>
      <c r="B86" s="80" t="s">
        <v>228</v>
      </c>
      <c r="C86" s="80" t="s">
        <v>23</v>
      </c>
      <c r="D86" s="80" t="s">
        <v>229</v>
      </c>
      <c r="E86" s="80" t="s">
        <v>230</v>
      </c>
      <c r="F86" s="94" t="s">
        <v>231</v>
      </c>
      <c r="G86" s="103" t="s">
        <v>232</v>
      </c>
      <c r="H86" s="100"/>
    </row>
    <row r="87" spans="1:8" customFormat="1">
      <c r="A87" s="80" t="s">
        <v>8</v>
      </c>
      <c r="B87" s="80" t="s">
        <v>82</v>
      </c>
      <c r="C87" s="80" t="s">
        <v>23</v>
      </c>
      <c r="D87" s="80" t="s">
        <v>233</v>
      </c>
      <c r="E87" s="80" t="s">
        <v>234</v>
      </c>
      <c r="F87" s="94" t="s">
        <v>235</v>
      </c>
      <c r="G87" s="103" t="s">
        <v>236</v>
      </c>
      <c r="H87" s="100" t="s">
        <v>237</v>
      </c>
    </row>
    <row r="88" spans="1:8" customFormat="1">
      <c r="A88" s="80" t="s">
        <v>8</v>
      </c>
      <c r="B88" s="80" t="s">
        <v>82</v>
      </c>
      <c r="C88" s="80" t="s">
        <v>10</v>
      </c>
      <c r="D88" s="80" t="s">
        <v>238</v>
      </c>
      <c r="E88" s="80" t="s">
        <v>239</v>
      </c>
      <c r="F88" s="94" t="s">
        <v>235</v>
      </c>
      <c r="G88" s="103" t="s">
        <v>240</v>
      </c>
      <c r="H88" s="100"/>
    </row>
    <row r="89" spans="1:8" customFormat="1">
      <c r="A89" s="80" t="s">
        <v>8</v>
      </c>
      <c r="B89" s="80" t="s">
        <v>82</v>
      </c>
      <c r="C89" s="80" t="s">
        <v>10</v>
      </c>
      <c r="D89" s="80" t="s">
        <v>241</v>
      </c>
      <c r="E89" s="80" t="s">
        <v>242</v>
      </c>
      <c r="F89" s="94" t="s">
        <v>243</v>
      </c>
      <c r="G89" s="103" t="s">
        <v>240</v>
      </c>
      <c r="H89" s="100"/>
    </row>
    <row r="90" spans="1:8" customFormat="1">
      <c r="A90" s="80" t="s">
        <v>8</v>
      </c>
      <c r="B90" s="80" t="s">
        <v>9</v>
      </c>
      <c r="C90" s="80" t="s">
        <v>10</v>
      </c>
      <c r="D90" s="80" t="s">
        <v>244</v>
      </c>
      <c r="E90" s="80" t="s">
        <v>245</v>
      </c>
      <c r="F90" s="94" t="s">
        <v>231</v>
      </c>
      <c r="G90" s="103" t="s">
        <v>246</v>
      </c>
      <c r="H90" s="100" t="s">
        <v>247</v>
      </c>
    </row>
    <row r="91" spans="1:8" customFormat="1">
      <c r="A91" s="97" t="s">
        <v>8</v>
      </c>
      <c r="B91" s="97" t="s">
        <v>9</v>
      </c>
      <c r="C91" s="97" t="s">
        <v>23</v>
      </c>
      <c r="D91" s="97" t="s">
        <v>248</v>
      </c>
      <c r="E91" s="97" t="s">
        <v>249</v>
      </c>
      <c r="F91" s="98" t="s">
        <v>250</v>
      </c>
      <c r="G91" s="104" t="s">
        <v>251</v>
      </c>
      <c r="H91" s="105"/>
    </row>
    <row r="92" spans="1:8" customFormat="1">
      <c r="A92" s="92" t="s">
        <v>8</v>
      </c>
      <c r="B92" s="92" t="s">
        <v>9</v>
      </c>
      <c r="C92" s="92" t="s">
        <v>23</v>
      </c>
      <c r="D92" s="92" t="s">
        <v>252</v>
      </c>
      <c r="E92" s="92" t="s">
        <v>253</v>
      </c>
      <c r="F92" s="92" t="s">
        <v>147</v>
      </c>
      <c r="G92" s="92" t="s">
        <v>251</v>
      </c>
      <c r="H92" s="100"/>
    </row>
    <row r="93" spans="1:8" customFormat="1">
      <c r="A93" s="92" t="s">
        <v>8</v>
      </c>
      <c r="B93" s="92" t="s">
        <v>9</v>
      </c>
      <c r="C93" s="92" t="s">
        <v>23</v>
      </c>
      <c r="D93" s="92" t="s">
        <v>254</v>
      </c>
      <c r="E93" s="92" t="s">
        <v>255</v>
      </c>
      <c r="F93" s="92" t="s">
        <v>147</v>
      </c>
      <c r="G93" s="92" t="s">
        <v>251</v>
      </c>
      <c r="H93" s="100"/>
    </row>
    <row r="94" spans="1:8" customFormat="1">
      <c r="A94" s="92" t="s">
        <v>8</v>
      </c>
      <c r="B94" s="92" t="s">
        <v>9</v>
      </c>
      <c r="C94" s="92" t="s">
        <v>23</v>
      </c>
      <c r="D94" s="92" t="s">
        <v>256</v>
      </c>
      <c r="E94" s="92" t="s">
        <v>257</v>
      </c>
      <c r="F94" s="92" t="s">
        <v>147</v>
      </c>
      <c r="G94" s="92" t="s">
        <v>251</v>
      </c>
      <c r="H94" s="100"/>
    </row>
    <row r="95" spans="1:8" customFormat="1">
      <c r="A95" s="92" t="s">
        <v>8</v>
      </c>
      <c r="B95" s="92" t="s">
        <v>258</v>
      </c>
      <c r="C95" s="92" t="s">
        <v>10</v>
      </c>
      <c r="D95" s="92" t="s">
        <v>259</v>
      </c>
      <c r="E95" s="92" t="s">
        <v>260</v>
      </c>
      <c r="F95" s="92" t="s">
        <v>231</v>
      </c>
      <c r="G95" s="92" t="s">
        <v>251</v>
      </c>
      <c r="H95" s="100"/>
    </row>
    <row r="96" spans="1:8" customFormat="1">
      <c r="A96" s="92" t="s">
        <v>8</v>
      </c>
      <c r="B96" s="92" t="s">
        <v>258</v>
      </c>
      <c r="C96" s="92" t="s">
        <v>10</v>
      </c>
      <c r="D96" s="92" t="s">
        <v>261</v>
      </c>
      <c r="E96" s="92" t="s">
        <v>262</v>
      </c>
      <c r="F96" s="92" t="s">
        <v>32</v>
      </c>
      <c r="G96" s="92" t="s">
        <v>251</v>
      </c>
      <c r="H96" s="100"/>
    </row>
    <row r="97" spans="1:8" customFormat="1">
      <c r="A97" s="92" t="s">
        <v>8</v>
      </c>
      <c r="B97" s="92" t="s">
        <v>258</v>
      </c>
      <c r="C97" s="92" t="s">
        <v>23</v>
      </c>
      <c r="D97" s="92" t="s">
        <v>263</v>
      </c>
      <c r="E97" s="92" t="s">
        <v>264</v>
      </c>
      <c r="F97" s="92" t="s">
        <v>45</v>
      </c>
      <c r="G97" s="92" t="s">
        <v>251</v>
      </c>
      <c r="H97" s="100"/>
    </row>
    <row r="98" spans="1:8" customFormat="1">
      <c r="A98" s="92" t="s">
        <v>8</v>
      </c>
      <c r="B98" s="92" t="s">
        <v>258</v>
      </c>
      <c r="C98" s="92" t="s">
        <v>23</v>
      </c>
      <c r="D98" s="92" t="s">
        <v>265</v>
      </c>
      <c r="E98" s="92" t="s">
        <v>266</v>
      </c>
      <c r="F98" s="92" t="s">
        <v>267</v>
      </c>
      <c r="G98" s="92" t="s">
        <v>251</v>
      </c>
      <c r="H98" s="100"/>
    </row>
    <row r="99" spans="1:8" customFormat="1">
      <c r="A99" s="92" t="s">
        <v>8</v>
      </c>
      <c r="B99" s="92" t="s">
        <v>258</v>
      </c>
      <c r="C99" s="92" t="s">
        <v>23</v>
      </c>
      <c r="D99" s="92" t="s">
        <v>268</v>
      </c>
      <c r="E99" s="92" t="s">
        <v>269</v>
      </c>
      <c r="F99" s="92" t="s">
        <v>147</v>
      </c>
      <c r="G99" s="92" t="s">
        <v>251</v>
      </c>
      <c r="H99" s="100"/>
    </row>
    <row r="100" spans="1:8" customFormat="1">
      <c r="A100" s="92" t="s">
        <v>8</v>
      </c>
      <c r="B100" s="92" t="s">
        <v>258</v>
      </c>
      <c r="C100" s="92" t="s">
        <v>23</v>
      </c>
      <c r="D100" s="92" t="s">
        <v>270</v>
      </c>
      <c r="E100" s="92" t="s">
        <v>271</v>
      </c>
      <c r="F100" s="92" t="s">
        <v>272</v>
      </c>
      <c r="G100" s="92" t="s">
        <v>251</v>
      </c>
      <c r="H100" s="100"/>
    </row>
    <row r="101" spans="1:8" customFormat="1">
      <c r="A101" s="92" t="s">
        <v>8</v>
      </c>
      <c r="B101" s="92" t="s">
        <v>82</v>
      </c>
      <c r="C101" s="92" t="s">
        <v>10</v>
      </c>
      <c r="D101" s="92" t="s">
        <v>273</v>
      </c>
      <c r="E101" s="92" t="s">
        <v>274</v>
      </c>
      <c r="F101" s="92" t="s">
        <v>85</v>
      </c>
      <c r="G101" s="92" t="s">
        <v>251</v>
      </c>
      <c r="H101" s="100"/>
    </row>
    <row r="102" spans="1:8" customFormat="1">
      <c r="A102" s="92" t="s">
        <v>8</v>
      </c>
      <c r="B102" s="92" t="s">
        <v>82</v>
      </c>
      <c r="C102" s="92" t="s">
        <v>23</v>
      </c>
      <c r="D102" s="92" t="s">
        <v>275</v>
      </c>
      <c r="E102" s="92" t="s">
        <v>276</v>
      </c>
      <c r="F102" s="92" t="s">
        <v>267</v>
      </c>
      <c r="G102" s="92" t="s">
        <v>277</v>
      </c>
      <c r="H102" s="100"/>
    </row>
    <row r="103" spans="1:8" customFormat="1">
      <c r="A103" s="92" t="s">
        <v>8</v>
      </c>
      <c r="B103" s="92" t="s">
        <v>9</v>
      </c>
      <c r="C103" s="92" t="s">
        <v>10</v>
      </c>
      <c r="D103" s="92" t="s">
        <v>278</v>
      </c>
      <c r="E103" s="92" t="s">
        <v>279</v>
      </c>
      <c r="F103" s="92" t="s">
        <v>61</v>
      </c>
      <c r="G103" s="92" t="s">
        <v>280</v>
      </c>
      <c r="H103" s="108" t="s">
        <v>281</v>
      </c>
    </row>
    <row r="104" spans="1:8" customFormat="1">
      <c r="A104" s="92" t="s">
        <v>28</v>
      </c>
      <c r="B104" s="92" t="s">
        <v>69</v>
      </c>
      <c r="C104" s="92" t="s">
        <v>23</v>
      </c>
      <c r="D104" s="92" t="s">
        <v>282</v>
      </c>
      <c r="E104" s="92" t="s">
        <v>279</v>
      </c>
      <c r="F104" s="92" t="s">
        <v>61</v>
      </c>
      <c r="G104" s="92" t="s">
        <v>280</v>
      </c>
      <c r="H104" s="100"/>
    </row>
    <row r="105" spans="1:8" customFormat="1">
      <c r="A105" s="92" t="s">
        <v>8</v>
      </c>
      <c r="B105" s="92" t="s">
        <v>9</v>
      </c>
      <c r="C105" s="92" t="s">
        <v>23</v>
      </c>
      <c r="D105" s="92" t="s">
        <v>283</v>
      </c>
      <c r="E105" s="92" t="s">
        <v>279</v>
      </c>
      <c r="F105" s="92" t="s">
        <v>61</v>
      </c>
      <c r="G105" s="92" t="s">
        <v>280</v>
      </c>
      <c r="H105" s="100"/>
    </row>
    <row r="106" spans="1:8" customFormat="1">
      <c r="A106" s="92" t="s">
        <v>8</v>
      </c>
      <c r="B106" s="92" t="s">
        <v>9</v>
      </c>
      <c r="C106" s="92" t="s">
        <v>23</v>
      </c>
      <c r="D106" s="92" t="s">
        <v>284</v>
      </c>
      <c r="E106" s="92" t="s">
        <v>279</v>
      </c>
      <c r="F106" s="92" t="s">
        <v>61</v>
      </c>
      <c r="G106" s="92" t="s">
        <v>280</v>
      </c>
      <c r="H106" s="100"/>
    </row>
    <row r="107" spans="1:8" customFormat="1">
      <c r="A107" s="92" t="s">
        <v>8</v>
      </c>
      <c r="B107" s="92" t="s">
        <v>258</v>
      </c>
      <c r="C107" s="92" t="s">
        <v>23</v>
      </c>
      <c r="D107" s="92" t="s">
        <v>285</v>
      </c>
      <c r="E107" s="92" t="s">
        <v>279</v>
      </c>
      <c r="F107" s="92" t="s">
        <v>61</v>
      </c>
      <c r="G107" s="92" t="s">
        <v>280</v>
      </c>
      <c r="H107" s="100"/>
    </row>
    <row r="108" spans="1:8" customFormat="1">
      <c r="A108" s="92" t="s">
        <v>8</v>
      </c>
      <c r="B108" s="92" t="s">
        <v>9</v>
      </c>
      <c r="C108" s="92" t="s">
        <v>23</v>
      </c>
      <c r="D108" s="92" t="s">
        <v>286</v>
      </c>
      <c r="E108" s="92" t="s">
        <v>279</v>
      </c>
      <c r="F108" s="92" t="s">
        <v>61</v>
      </c>
      <c r="G108" s="92" t="s">
        <v>280</v>
      </c>
      <c r="H108" s="100"/>
    </row>
    <row r="109" spans="1:8" customFormat="1">
      <c r="A109" s="92" t="s">
        <v>8</v>
      </c>
      <c r="B109" s="92" t="s">
        <v>9</v>
      </c>
      <c r="C109" s="92" t="s">
        <v>23</v>
      </c>
      <c r="D109" s="92" t="s">
        <v>287</v>
      </c>
      <c r="E109" s="92" t="s">
        <v>279</v>
      </c>
      <c r="F109" s="92" t="s">
        <v>61</v>
      </c>
      <c r="G109" s="92" t="s">
        <v>280</v>
      </c>
      <c r="H109" s="100"/>
    </row>
    <row r="110" spans="1:8" customFormat="1">
      <c r="A110" s="92" t="s">
        <v>8</v>
      </c>
      <c r="B110" s="92" t="s">
        <v>9</v>
      </c>
      <c r="C110" s="92" t="s">
        <v>23</v>
      </c>
      <c r="D110" s="92" t="s">
        <v>288</v>
      </c>
      <c r="E110" s="92" t="s">
        <v>279</v>
      </c>
      <c r="F110" s="92" t="s">
        <v>61</v>
      </c>
      <c r="G110" s="92" t="s">
        <v>280</v>
      </c>
      <c r="H110" s="100"/>
    </row>
    <row r="111" spans="1:8" customFormat="1">
      <c r="A111" s="92" t="s">
        <v>28</v>
      </c>
      <c r="B111" s="92" t="s">
        <v>289</v>
      </c>
      <c r="C111" s="92" t="s">
        <v>10</v>
      </c>
      <c r="D111" s="92" t="s">
        <v>290</v>
      </c>
      <c r="E111" s="92" t="s">
        <v>291</v>
      </c>
      <c r="F111" s="92" t="s">
        <v>267</v>
      </c>
      <c r="G111" s="92" t="s">
        <v>292</v>
      </c>
      <c r="H111" s="100" t="s">
        <v>293</v>
      </c>
    </row>
    <row r="112" spans="1:8" customFormat="1">
      <c r="A112" s="92" t="s">
        <v>28</v>
      </c>
      <c r="B112" s="92" t="s">
        <v>289</v>
      </c>
      <c r="C112" s="92" t="s">
        <v>23</v>
      </c>
      <c r="D112" s="92" t="s">
        <v>294</v>
      </c>
      <c r="E112" s="92" t="s">
        <v>295</v>
      </c>
      <c r="F112" s="92" t="s">
        <v>296</v>
      </c>
      <c r="G112" s="92" t="s">
        <v>292</v>
      </c>
      <c r="H112" s="100"/>
    </row>
    <row r="113" spans="1:8" customFormat="1">
      <c r="A113" s="92" t="s">
        <v>8</v>
      </c>
      <c r="B113" s="92" t="s">
        <v>9</v>
      </c>
      <c r="C113" s="92" t="s">
        <v>23</v>
      </c>
      <c r="D113" s="92" t="s">
        <v>297</v>
      </c>
      <c r="E113" s="92" t="s">
        <v>298</v>
      </c>
      <c r="F113" s="92" t="s">
        <v>147</v>
      </c>
      <c r="G113" s="92" t="s">
        <v>136</v>
      </c>
      <c r="H113" s="100"/>
    </row>
    <row r="114" spans="1:8" customFormat="1">
      <c r="A114" s="92" t="s">
        <v>8</v>
      </c>
      <c r="B114" s="92" t="s">
        <v>9</v>
      </c>
      <c r="C114" s="92" t="s">
        <v>10</v>
      </c>
      <c r="D114" s="92" t="s">
        <v>299</v>
      </c>
      <c r="E114" s="92" t="s">
        <v>300</v>
      </c>
      <c r="F114" s="92" t="s">
        <v>231</v>
      </c>
      <c r="G114" s="92" t="s">
        <v>301</v>
      </c>
      <c r="H114" s="100"/>
    </row>
    <row r="115" spans="1:8" customFormat="1">
      <c r="A115" s="92" t="s">
        <v>8</v>
      </c>
      <c r="B115" s="92" t="s">
        <v>9</v>
      </c>
      <c r="C115" s="92" t="s">
        <v>10</v>
      </c>
      <c r="D115" s="92" t="s">
        <v>302</v>
      </c>
      <c r="E115" s="92" t="s">
        <v>303</v>
      </c>
      <c r="F115" s="92" t="s">
        <v>250</v>
      </c>
      <c r="G115" s="92" t="s">
        <v>301</v>
      </c>
      <c r="H115" s="100"/>
    </row>
    <row r="116" spans="1:8" customFormat="1">
      <c r="A116" s="92" t="s">
        <v>8</v>
      </c>
      <c r="B116" s="92" t="s">
        <v>9</v>
      </c>
      <c r="C116" s="92" t="s">
        <v>10</v>
      </c>
      <c r="D116" s="92" t="s">
        <v>304</v>
      </c>
      <c r="E116" s="92" t="s">
        <v>305</v>
      </c>
      <c r="F116" s="92" t="s">
        <v>250</v>
      </c>
      <c r="G116" s="92" t="s">
        <v>301</v>
      </c>
      <c r="H116" s="100"/>
    </row>
    <row r="117" spans="1:8" customFormat="1">
      <c r="A117" s="92" t="s">
        <v>8</v>
      </c>
      <c r="B117" s="92" t="s">
        <v>9</v>
      </c>
      <c r="C117" s="92" t="s">
        <v>10</v>
      </c>
      <c r="D117" s="92" t="s">
        <v>306</v>
      </c>
      <c r="E117" s="92" t="s">
        <v>307</v>
      </c>
      <c r="F117" s="92" t="s">
        <v>231</v>
      </c>
      <c r="G117" s="92" t="s">
        <v>301</v>
      </c>
      <c r="H117" s="100"/>
    </row>
    <row r="118" spans="1:8" customFormat="1">
      <c r="A118" s="92" t="s">
        <v>8</v>
      </c>
      <c r="B118" s="92" t="s">
        <v>9</v>
      </c>
      <c r="C118" s="92" t="s">
        <v>23</v>
      </c>
      <c r="D118" s="92" t="s">
        <v>308</v>
      </c>
      <c r="E118" s="92" t="s">
        <v>309</v>
      </c>
      <c r="F118" s="92" t="s">
        <v>231</v>
      </c>
      <c r="G118" s="92" t="s">
        <v>301</v>
      </c>
      <c r="H118" s="100"/>
    </row>
    <row r="119" spans="1:8" customFormat="1">
      <c r="A119" s="92" t="s">
        <v>28</v>
      </c>
      <c r="B119" s="92" t="s">
        <v>289</v>
      </c>
      <c r="C119" s="92" t="s">
        <v>10</v>
      </c>
      <c r="D119" s="92" t="s">
        <v>310</v>
      </c>
      <c r="E119" s="92" t="s">
        <v>311</v>
      </c>
      <c r="F119" s="92" t="s">
        <v>312</v>
      </c>
      <c r="G119" s="92" t="s">
        <v>313</v>
      </c>
      <c r="H119" s="100" t="s">
        <v>314</v>
      </c>
    </row>
    <row r="120" spans="1:8" customFormat="1">
      <c r="A120" s="92" t="s">
        <v>28</v>
      </c>
      <c r="B120" s="92" t="s">
        <v>289</v>
      </c>
      <c r="C120" s="92" t="s">
        <v>23</v>
      </c>
      <c r="D120" s="92" t="s">
        <v>315</v>
      </c>
      <c r="E120" s="92" t="s">
        <v>316</v>
      </c>
      <c r="F120" s="92" t="s">
        <v>312</v>
      </c>
      <c r="G120" s="92" t="s">
        <v>313</v>
      </c>
      <c r="H120" s="100"/>
    </row>
    <row r="121" spans="1:8" customFormat="1">
      <c r="A121" s="92" t="s">
        <v>28</v>
      </c>
      <c r="B121" s="92" t="s">
        <v>289</v>
      </c>
      <c r="C121" s="92" t="s">
        <v>10</v>
      </c>
      <c r="D121" s="92" t="s">
        <v>317</v>
      </c>
      <c r="E121" s="92" t="s">
        <v>318</v>
      </c>
      <c r="F121" s="92" t="s">
        <v>45</v>
      </c>
      <c r="G121" s="92" t="s">
        <v>313</v>
      </c>
      <c r="H121" s="100"/>
    </row>
    <row r="122" spans="1:8" customFormat="1">
      <c r="A122" s="92" t="s">
        <v>28</v>
      </c>
      <c r="B122" s="92" t="s">
        <v>289</v>
      </c>
      <c r="C122" s="92" t="s">
        <v>10</v>
      </c>
      <c r="D122" s="92" t="s">
        <v>319</v>
      </c>
      <c r="E122" s="92" t="s">
        <v>320</v>
      </c>
      <c r="F122" s="92" t="s">
        <v>321</v>
      </c>
      <c r="G122" s="92" t="s">
        <v>313</v>
      </c>
      <c r="H122" s="100"/>
    </row>
    <row r="123" spans="1:8" customFormat="1">
      <c r="A123" s="92" t="s">
        <v>28</v>
      </c>
      <c r="B123" s="92" t="s">
        <v>322</v>
      </c>
      <c r="C123" s="92" t="s">
        <v>23</v>
      </c>
      <c r="D123" s="92" t="s">
        <v>323</v>
      </c>
      <c r="E123" s="92" t="s">
        <v>324</v>
      </c>
      <c r="F123" s="92" t="s">
        <v>325</v>
      </c>
      <c r="G123" s="92" t="s">
        <v>326</v>
      </c>
      <c r="H123" s="100" t="s">
        <v>327</v>
      </c>
    </row>
    <row r="124" spans="1:8" customFormat="1">
      <c r="A124" s="92" t="s">
        <v>28</v>
      </c>
      <c r="B124" s="92" t="s">
        <v>322</v>
      </c>
      <c r="C124" s="92" t="s">
        <v>10</v>
      </c>
      <c r="D124" s="92" t="s">
        <v>328</v>
      </c>
      <c r="E124" s="92" t="s">
        <v>329</v>
      </c>
      <c r="F124" s="92" t="s">
        <v>231</v>
      </c>
      <c r="G124" s="92" t="s">
        <v>330</v>
      </c>
      <c r="H124" s="100"/>
    </row>
    <row r="125" spans="1:8" customFormat="1">
      <c r="A125" s="92" t="s">
        <v>28</v>
      </c>
      <c r="B125" s="92" t="s">
        <v>322</v>
      </c>
      <c r="C125" s="92" t="s">
        <v>23</v>
      </c>
      <c r="D125" s="92" t="s">
        <v>331</v>
      </c>
      <c r="E125" s="92" t="s">
        <v>332</v>
      </c>
      <c r="F125" s="92" t="s">
        <v>250</v>
      </c>
      <c r="G125" s="92" t="s">
        <v>330</v>
      </c>
      <c r="H125" s="100"/>
    </row>
    <row r="126" spans="1:8" hidden="1">
      <c r="H126" s="107"/>
    </row>
  </sheetData>
  <hyperlinks>
    <hyperlink ref="H103" r:id="rId1" display="https://dataspace.copernicus.eu/proba-v" xr:uid="{755A6F6E-AE2C-4B52-BDDE-B09C1CB4CC5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E7AA-BC34-48F2-A52F-3EC64B5BF29C}">
  <sheetPr codeName="Sheet2"/>
  <dimension ref="A1:L101"/>
  <sheetViews>
    <sheetView workbookViewId="0">
      <selection activeCell="L20" sqref="L20"/>
    </sheetView>
  </sheetViews>
  <sheetFormatPr defaultRowHeight="14.25" zeroHeight="1"/>
  <cols>
    <col min="1" max="1" width="10.5703125" style="1" customWidth="1"/>
    <col min="2" max="3" width="11.7109375" style="1" bestFit="1" customWidth="1"/>
    <col min="4" max="4" width="12.140625" style="1" bestFit="1" customWidth="1"/>
    <col min="5" max="5" width="12.28515625" style="1" bestFit="1" customWidth="1"/>
    <col min="6" max="9" width="11.7109375" style="1" bestFit="1" customWidth="1"/>
    <col min="10" max="10" width="12.28515625" style="1" bestFit="1" customWidth="1"/>
    <col min="11" max="11" width="17.42578125" style="1" bestFit="1" customWidth="1"/>
    <col min="12" max="12" width="18.7109375" style="1" customWidth="1"/>
    <col min="13" max="13" width="15.85546875" bestFit="1" customWidth="1"/>
    <col min="18" max="18" width="46.140625" customWidth="1"/>
  </cols>
  <sheetData>
    <row r="1" spans="1:12" ht="15.75">
      <c r="A1" s="19" t="s">
        <v>333</v>
      </c>
    </row>
    <row r="2" spans="1:12">
      <c r="A2"/>
      <c r="B2"/>
      <c r="C2" s="109" t="s">
        <v>7</v>
      </c>
      <c r="D2" s="109"/>
      <c r="E2" s="109"/>
      <c r="F2" s="109"/>
      <c r="G2" s="109"/>
    </row>
    <row r="3" spans="1:12">
      <c r="A3"/>
      <c r="B3"/>
      <c r="C3" s="90" t="s">
        <v>334</v>
      </c>
      <c r="D3" s="90" t="s">
        <v>335</v>
      </c>
      <c r="E3" s="90" t="s">
        <v>336</v>
      </c>
      <c r="F3" s="90" t="s">
        <v>337</v>
      </c>
      <c r="G3" s="90" t="s">
        <v>338</v>
      </c>
    </row>
    <row r="4" spans="1:12">
      <c r="A4" s="110" t="s">
        <v>339</v>
      </c>
      <c r="B4" s="90" t="s">
        <v>334</v>
      </c>
      <c r="C4" s="10">
        <v>1443</v>
      </c>
      <c r="D4" s="1">
        <v>113</v>
      </c>
      <c r="E4" s="1">
        <v>130</v>
      </c>
      <c r="F4" s="1">
        <v>97</v>
      </c>
      <c r="G4" s="1">
        <v>35</v>
      </c>
    </row>
    <row r="5" spans="1:12">
      <c r="A5" s="110"/>
      <c r="B5" s="90" t="s">
        <v>335</v>
      </c>
      <c r="C5" s="1">
        <v>0</v>
      </c>
      <c r="D5" s="10">
        <v>1</v>
      </c>
      <c r="E5" s="1">
        <v>0</v>
      </c>
      <c r="F5" s="1">
        <v>0</v>
      </c>
      <c r="G5" s="1">
        <v>0</v>
      </c>
    </row>
    <row r="6" spans="1:12">
      <c r="A6" s="110"/>
      <c r="B6" s="90" t="s">
        <v>336</v>
      </c>
      <c r="C6" s="1">
        <v>10</v>
      </c>
      <c r="D6" s="1">
        <v>2</v>
      </c>
      <c r="E6" s="10">
        <v>29</v>
      </c>
      <c r="F6" s="1">
        <v>10</v>
      </c>
      <c r="G6" s="1">
        <v>4</v>
      </c>
    </row>
    <row r="7" spans="1:12">
      <c r="A7" s="110"/>
      <c r="B7" s="90" t="s">
        <v>337</v>
      </c>
      <c r="C7" s="1">
        <v>12</v>
      </c>
      <c r="D7" s="1">
        <v>21</v>
      </c>
      <c r="E7" s="1">
        <v>47</v>
      </c>
      <c r="F7" s="10">
        <v>97</v>
      </c>
      <c r="G7" s="1">
        <v>45</v>
      </c>
    </row>
    <row r="8" spans="1:12">
      <c r="A8" s="110"/>
      <c r="B8" s="90" t="s">
        <v>338</v>
      </c>
      <c r="C8" s="1">
        <v>2</v>
      </c>
      <c r="D8" s="1">
        <v>1</v>
      </c>
      <c r="E8" s="1">
        <v>4</v>
      </c>
      <c r="F8" s="1">
        <v>7</v>
      </c>
      <c r="G8" s="10">
        <v>22</v>
      </c>
    </row>
    <row r="9" spans="1:12"/>
    <row r="10" spans="1:12" ht="15.75">
      <c r="A10" s="19" t="s">
        <v>340</v>
      </c>
      <c r="C10" s="12"/>
      <c r="D10" s="12"/>
    </row>
    <row r="11" spans="1:12" ht="15.75">
      <c r="A11" s="19"/>
      <c r="C11" s="12"/>
      <c r="D11" s="12"/>
    </row>
    <row r="12" spans="1:12">
      <c r="B12" s="90" t="s">
        <v>341</v>
      </c>
      <c r="C12" s="90" t="s">
        <v>342</v>
      </c>
      <c r="D12" s="90" t="s">
        <v>343</v>
      </c>
      <c r="E12" s="90" t="s">
        <v>344</v>
      </c>
      <c r="F12" s="90" t="s">
        <v>345</v>
      </c>
      <c r="G12" s="90" t="s">
        <v>346</v>
      </c>
      <c r="H12" s="90" t="s">
        <v>347</v>
      </c>
      <c r="I12" s="90" t="s">
        <v>348</v>
      </c>
      <c r="J12" s="90" t="s">
        <v>349</v>
      </c>
      <c r="K12" s="90" t="s">
        <v>350</v>
      </c>
      <c r="L12" s="90" t="s">
        <v>351</v>
      </c>
    </row>
    <row r="13" spans="1:12">
      <c r="A13" s="90" t="s">
        <v>334</v>
      </c>
      <c r="B13" s="1">
        <v>0.98364008199999997</v>
      </c>
      <c r="C13" s="1">
        <v>0.43609022600000003</v>
      </c>
      <c r="D13" s="1">
        <v>0.79372937300000002</v>
      </c>
      <c r="E13" s="1">
        <v>0.92356687900000001</v>
      </c>
      <c r="F13" s="1">
        <v>0.79372937300000002</v>
      </c>
      <c r="G13" s="1">
        <v>0.98364008199999997</v>
      </c>
      <c r="H13" s="1">
        <v>0.87853881300000003</v>
      </c>
      <c r="I13" s="1">
        <v>0.68808630400000004</v>
      </c>
      <c r="J13" s="1">
        <v>0.67682926799999998</v>
      </c>
      <c r="K13" s="1">
        <v>0.85272044999999996</v>
      </c>
      <c r="L13" s="1">
        <v>0.70986515400000005</v>
      </c>
    </row>
    <row r="14" spans="1:12">
      <c r="A14" s="90" t="s">
        <v>335</v>
      </c>
      <c r="B14" s="1">
        <v>7.246377E-3</v>
      </c>
      <c r="C14" s="1">
        <v>1</v>
      </c>
      <c r="D14" s="1">
        <v>1</v>
      </c>
      <c r="E14" s="1">
        <v>0.93571093400000005</v>
      </c>
      <c r="F14" s="1">
        <v>1</v>
      </c>
      <c r="G14" s="1">
        <v>7.246377E-3</v>
      </c>
      <c r="H14" s="1">
        <v>1.4388489000000001E-2</v>
      </c>
      <c r="I14" s="1">
        <v>6.4727955000000004E-2</v>
      </c>
      <c r="J14" s="1">
        <v>4.6904299999999999E-4</v>
      </c>
      <c r="K14" s="1">
        <v>4.6904299999999999E-4</v>
      </c>
      <c r="L14" s="1">
        <v>0.50362318800000005</v>
      </c>
    </row>
    <row r="15" spans="1:12">
      <c r="A15" s="90" t="s">
        <v>336</v>
      </c>
      <c r="B15" s="1">
        <v>0.13809523800000001</v>
      </c>
      <c r="C15" s="1">
        <v>0.98647242499999999</v>
      </c>
      <c r="D15" s="1">
        <v>0.52727272700000005</v>
      </c>
      <c r="E15" s="1">
        <v>0.91285507899999996</v>
      </c>
      <c r="F15" s="1">
        <v>0.52727272700000005</v>
      </c>
      <c r="G15" s="1">
        <v>0.13809523800000001</v>
      </c>
      <c r="H15" s="1">
        <v>0.21886792499999999</v>
      </c>
      <c r="I15" s="1">
        <v>9.8499061999999998E-2</v>
      </c>
      <c r="J15" s="1">
        <v>1.3602250999999999E-2</v>
      </c>
      <c r="K15" s="1">
        <v>2.5797372999999998E-2</v>
      </c>
      <c r="L15" s="1">
        <v>0.56228383100000001</v>
      </c>
    </row>
    <row r="16" spans="1:12">
      <c r="A16" s="90" t="s">
        <v>337</v>
      </c>
      <c r="B16" s="1">
        <v>0.45971563999999998</v>
      </c>
      <c r="C16" s="1">
        <v>0.93492972399999996</v>
      </c>
      <c r="D16" s="1">
        <v>0.43693693700000003</v>
      </c>
      <c r="E16" s="1">
        <v>0.94031413600000002</v>
      </c>
      <c r="F16" s="1">
        <v>0.43693693700000003</v>
      </c>
      <c r="G16" s="1">
        <v>0.45971563999999998</v>
      </c>
      <c r="H16" s="1">
        <v>0.44803695199999999</v>
      </c>
      <c r="I16" s="1">
        <v>9.8968105000000001E-2</v>
      </c>
      <c r="J16" s="1">
        <v>4.5497186000000002E-2</v>
      </c>
      <c r="K16" s="1">
        <v>0.10412758</v>
      </c>
      <c r="L16" s="1">
        <v>0.69732268200000003</v>
      </c>
    </row>
    <row r="17" spans="1:12">
      <c r="A17" s="90" t="s">
        <v>338</v>
      </c>
      <c r="B17" s="1">
        <v>0.20754717</v>
      </c>
      <c r="C17" s="1">
        <v>0.99308983200000001</v>
      </c>
      <c r="D17" s="1">
        <v>0.61111111100000004</v>
      </c>
      <c r="E17" s="1">
        <v>0.95992366399999995</v>
      </c>
      <c r="F17" s="1">
        <v>0.61111111100000004</v>
      </c>
      <c r="G17" s="1">
        <v>0.20754717</v>
      </c>
      <c r="H17" s="1">
        <v>0.309859155</v>
      </c>
      <c r="I17" s="1">
        <v>4.9718574000000001E-2</v>
      </c>
      <c r="J17" s="1">
        <v>1.0318948999999999E-2</v>
      </c>
      <c r="K17" s="1">
        <v>1.6885553000000001E-2</v>
      </c>
      <c r="L17" s="1">
        <v>0.60031850099999995</v>
      </c>
    </row>
    <row r="18" spans="1:12"/>
    <row r="19" spans="1:12" ht="15.75">
      <c r="A19" s="17" t="s">
        <v>352</v>
      </c>
    </row>
    <row r="20" spans="1:12" ht="15.75">
      <c r="A20" s="11" t="s">
        <v>353</v>
      </c>
      <c r="B20" s="17"/>
    </row>
    <row r="21" spans="1:12" s="14" customFormat="1" ht="13.15">
      <c r="A21" s="14" t="s">
        <v>354</v>
      </c>
    </row>
    <row r="22" spans="1:12">
      <c r="A22" s="11" t="s">
        <v>355</v>
      </c>
    </row>
    <row r="23" spans="1:12">
      <c r="A23" s="11"/>
    </row>
    <row r="24" spans="1:12">
      <c r="A24" s="90" t="s">
        <v>356</v>
      </c>
      <c r="B24" s="90" t="s">
        <v>357</v>
      </c>
      <c r="C24" s="90" t="s">
        <v>358</v>
      </c>
      <c r="D24" s="90" t="s">
        <v>359</v>
      </c>
      <c r="E24" s="90" t="s">
        <v>360</v>
      </c>
      <c r="F24" s="90" t="s">
        <v>361</v>
      </c>
      <c r="G24" s="90" t="s">
        <v>362</v>
      </c>
      <c r="H24" s="90" t="s">
        <v>363</v>
      </c>
      <c r="I24" s="90" t="s">
        <v>364</v>
      </c>
      <c r="J24" s="90" t="s">
        <v>365</v>
      </c>
      <c r="K24" s="90" t="s">
        <v>366</v>
      </c>
    </row>
    <row r="25" spans="1:12">
      <c r="A25" s="33">
        <v>42</v>
      </c>
      <c r="B25" s="33">
        <v>0.12954462643482301</v>
      </c>
      <c r="C25" s="33">
        <v>7.87291260699189E-2</v>
      </c>
      <c r="D25" s="33">
        <v>0.86958457132315403</v>
      </c>
      <c r="E25" s="33">
        <v>0.73701065356560302</v>
      </c>
      <c r="F25" s="33">
        <v>0.327621452937229</v>
      </c>
      <c r="G25" s="33">
        <v>3.4024895274999702E-3</v>
      </c>
      <c r="H25" s="33">
        <v>3.0905002848320099E-3</v>
      </c>
      <c r="I25" s="33">
        <v>3.2158147593938E-3</v>
      </c>
      <c r="J25" s="33">
        <v>4.6882033720220999E-3</v>
      </c>
      <c r="K25" s="33">
        <v>1.36605641617525E-2</v>
      </c>
      <c r="L25" s="1" t="s">
        <v>367</v>
      </c>
    </row>
    <row r="26" spans="1:12">
      <c r="A26" s="20">
        <v>49</v>
      </c>
      <c r="B26" s="20">
        <v>0.129679365815838</v>
      </c>
      <c r="C26" s="20">
        <v>7.8803813434244196E-2</v>
      </c>
      <c r="D26" s="20">
        <v>0.86960833726655995</v>
      </c>
      <c r="E26" s="20">
        <v>0.73656534562629306</v>
      </c>
      <c r="F26" s="20">
        <v>0.328433307005984</v>
      </c>
      <c r="G26" s="20">
        <v>3.4385606134174598E-3</v>
      </c>
      <c r="H26" s="20">
        <v>3.0511908360549502E-3</v>
      </c>
      <c r="I26" s="20">
        <v>3.1799171984678502E-3</v>
      </c>
      <c r="J26" s="20">
        <v>5.1480360668095101E-3</v>
      </c>
      <c r="K26" s="20">
        <v>1.4704450152072401E-2</v>
      </c>
    </row>
    <row r="27" spans="1:12">
      <c r="A27" s="20">
        <v>43</v>
      </c>
      <c r="B27" s="20">
        <v>0.12977897624668899</v>
      </c>
      <c r="C27" s="20">
        <v>7.9051270515034494E-2</v>
      </c>
      <c r="D27" s="20">
        <v>0.86956073636951403</v>
      </c>
      <c r="E27" s="20">
        <v>0.73712748907417402</v>
      </c>
      <c r="F27" s="20">
        <v>0.32808634990102897</v>
      </c>
      <c r="G27" s="20">
        <v>3.8147108885818299E-3</v>
      </c>
      <c r="H27" s="20">
        <v>3.3685203676655901E-3</v>
      </c>
      <c r="I27" s="20">
        <v>3.5485127377469401E-3</v>
      </c>
      <c r="J27" s="20">
        <v>5.2732829429042701E-3</v>
      </c>
      <c r="K27" s="20">
        <v>1.5676076188264498E-2</v>
      </c>
    </row>
    <row r="28" spans="1:12">
      <c r="A28" s="20">
        <v>51</v>
      </c>
      <c r="B28" s="20">
        <v>0.12983148089612601</v>
      </c>
      <c r="C28" s="20">
        <v>7.8929580176280795E-2</v>
      </c>
      <c r="D28" s="20">
        <v>0.86970942390795503</v>
      </c>
      <c r="E28" s="20">
        <v>0.73651865806913097</v>
      </c>
      <c r="F28" s="20">
        <v>0.32966571496285901</v>
      </c>
      <c r="G28" s="20">
        <v>3.5573967134781099E-3</v>
      </c>
      <c r="H28" s="20">
        <v>3.04436835428954E-3</v>
      </c>
      <c r="I28" s="20">
        <v>3.47900627717798E-3</v>
      </c>
      <c r="J28" s="20">
        <v>5.5594219435985796E-3</v>
      </c>
      <c r="K28" s="20">
        <v>1.5729489931897399E-2</v>
      </c>
    </row>
    <row r="29" spans="1:12">
      <c r="A29" s="20">
        <v>48</v>
      </c>
      <c r="B29" s="20">
        <v>0.12986089209194701</v>
      </c>
      <c r="C29" s="20">
        <v>7.8948743792688694E-2</v>
      </c>
      <c r="D29" s="20">
        <v>0.86975083897168304</v>
      </c>
      <c r="E29" s="20">
        <v>0.73649511553437896</v>
      </c>
      <c r="F29" s="20">
        <v>0.32817975491472001</v>
      </c>
      <c r="G29" s="20">
        <v>3.7645148717206701E-3</v>
      </c>
      <c r="H29" s="20">
        <v>3.2990336503096601E-3</v>
      </c>
      <c r="I29" s="20">
        <v>3.46686966365445E-3</v>
      </c>
      <c r="J29" s="20">
        <v>5.3284025033549301E-3</v>
      </c>
      <c r="K29" s="20">
        <v>1.5329148332254501E-2</v>
      </c>
    </row>
    <row r="30" spans="1:12">
      <c r="A30" s="20">
        <v>44</v>
      </c>
      <c r="B30" s="20">
        <v>0.129872697682231</v>
      </c>
      <c r="C30" s="20">
        <v>7.9010289509023196E-2</v>
      </c>
      <c r="D30" s="20">
        <v>0.869361192799186</v>
      </c>
      <c r="E30" s="20">
        <v>0.73672928030955398</v>
      </c>
      <c r="F30" s="20">
        <v>0.32744558291499798</v>
      </c>
      <c r="G30" s="20">
        <v>3.4436136748376102E-3</v>
      </c>
      <c r="H30" s="20">
        <v>3.1111658964221101E-3</v>
      </c>
      <c r="I30" s="20">
        <v>3.2964719499841799E-3</v>
      </c>
      <c r="J30" s="20">
        <v>4.9331675770198204E-3</v>
      </c>
      <c r="K30" s="20">
        <v>1.4638007455463699E-2</v>
      </c>
    </row>
    <row r="31" spans="1:12">
      <c r="A31" s="20">
        <v>47</v>
      </c>
      <c r="B31" s="20">
        <v>0.12989613401125399</v>
      </c>
      <c r="C31" s="20">
        <v>7.9016218839514096E-2</v>
      </c>
      <c r="D31" s="20">
        <v>0.86958610593999996</v>
      </c>
      <c r="E31" s="20">
        <v>0.73656549657307202</v>
      </c>
      <c r="F31" s="20">
        <v>0.32778987374221502</v>
      </c>
      <c r="G31" s="20">
        <v>3.2288884254186401E-3</v>
      </c>
      <c r="H31" s="20">
        <v>2.9074736319916901E-3</v>
      </c>
      <c r="I31" s="20">
        <v>3.2476881816517599E-3</v>
      </c>
      <c r="J31" s="20">
        <v>5.0588097423162103E-3</v>
      </c>
      <c r="K31" s="20">
        <v>1.50034003196674E-2</v>
      </c>
    </row>
    <row r="32" spans="1:12">
      <c r="A32" s="20">
        <v>46</v>
      </c>
      <c r="B32" s="20">
        <v>0.129995572984312</v>
      </c>
      <c r="C32" s="20">
        <v>7.9160999101603693E-2</v>
      </c>
      <c r="D32" s="20">
        <v>0.86932922932948398</v>
      </c>
      <c r="E32" s="20">
        <v>0.736776159827355</v>
      </c>
      <c r="F32" s="20">
        <v>0.32816096602247302</v>
      </c>
      <c r="G32" s="20">
        <v>3.3897327544290499E-3</v>
      </c>
      <c r="H32" s="20">
        <v>3.0803323357471999E-3</v>
      </c>
      <c r="I32" s="20">
        <v>3.2489174384284299E-3</v>
      </c>
      <c r="J32" s="20">
        <v>5.05766426334527E-3</v>
      </c>
      <c r="K32" s="20">
        <v>1.4139806195555099E-2</v>
      </c>
    </row>
    <row r="33" spans="1:11">
      <c r="A33" s="20">
        <v>45</v>
      </c>
      <c r="B33" s="20">
        <v>0.130071771159497</v>
      </c>
      <c r="C33" s="20">
        <v>7.9200581641348494E-2</v>
      </c>
      <c r="D33" s="20">
        <v>0.86942500066871198</v>
      </c>
      <c r="E33" s="20">
        <v>0.736565249846725</v>
      </c>
      <c r="F33" s="20">
        <v>0.32701344417626099</v>
      </c>
      <c r="G33" s="20">
        <v>3.4351187315557999E-3</v>
      </c>
      <c r="H33" s="20">
        <v>3.1778382097719E-3</v>
      </c>
      <c r="I33" s="20">
        <v>3.3766098691507401E-3</v>
      </c>
      <c r="J33" s="20">
        <v>4.9811500552928503E-3</v>
      </c>
      <c r="K33" s="20">
        <v>1.40862593217969E-2</v>
      </c>
    </row>
    <row r="34" spans="1:11">
      <c r="A34" s="20">
        <v>50</v>
      </c>
      <c r="B34" s="20">
        <v>0.13007737912964101</v>
      </c>
      <c r="C34" s="20">
        <v>7.9058379828727501E-2</v>
      </c>
      <c r="D34" s="20">
        <v>0.86964172482851199</v>
      </c>
      <c r="E34" s="20">
        <v>0.73598000263144003</v>
      </c>
      <c r="F34" s="20">
        <v>0.32802256782100803</v>
      </c>
      <c r="G34" s="20">
        <v>3.2594382093913501E-3</v>
      </c>
      <c r="H34" s="20">
        <v>2.8514203831911901E-3</v>
      </c>
      <c r="I34" s="20">
        <v>3.1686090903222598E-3</v>
      </c>
      <c r="J34" s="20">
        <v>5.0722961572433004E-3</v>
      </c>
      <c r="K34" s="20">
        <v>1.36992706752388E-2</v>
      </c>
    </row>
    <row r="35" spans="1:11">
      <c r="A35" s="20">
        <v>41</v>
      </c>
      <c r="B35" s="20">
        <v>0.13012438556110101</v>
      </c>
      <c r="C35" s="20">
        <v>7.9204927348426907E-2</v>
      </c>
      <c r="D35" s="20">
        <v>0.869067773779852</v>
      </c>
      <c r="E35" s="20">
        <v>0.736518575960878</v>
      </c>
      <c r="F35" s="20">
        <v>0.325172067418738</v>
      </c>
      <c r="G35" s="20">
        <v>3.4537637270139802E-3</v>
      </c>
      <c r="H35" s="20">
        <v>3.1584363299638498E-3</v>
      </c>
      <c r="I35" s="20">
        <v>3.4111984731542799E-3</v>
      </c>
      <c r="J35" s="20">
        <v>5.0326567185639296E-3</v>
      </c>
      <c r="K35" s="20">
        <v>1.4490810564452601E-2</v>
      </c>
    </row>
    <row r="36" spans="1:11">
      <c r="A36" s="20">
        <v>52</v>
      </c>
      <c r="B36" s="20">
        <v>0.130171117630202</v>
      </c>
      <c r="C36" s="20">
        <v>7.9111107266633895E-2</v>
      </c>
      <c r="D36" s="20">
        <v>0.86968446563332602</v>
      </c>
      <c r="E36" s="20">
        <v>0.73581590360317295</v>
      </c>
      <c r="F36" s="20">
        <v>0.32784005602499</v>
      </c>
      <c r="G36" s="20">
        <v>3.2001238257627399E-3</v>
      </c>
      <c r="H36" s="20">
        <v>2.7557191489547199E-3</v>
      </c>
      <c r="I36" s="20">
        <v>3.33575239845992E-3</v>
      </c>
      <c r="J36" s="20">
        <v>5.2355137392604799E-3</v>
      </c>
      <c r="K36" s="20">
        <v>1.5103201552700601E-2</v>
      </c>
    </row>
    <row r="37" spans="1:11">
      <c r="A37" s="20">
        <v>37</v>
      </c>
      <c r="B37" s="20">
        <v>0.13019485586500101</v>
      </c>
      <c r="C37" s="20">
        <v>7.9371938449142504E-2</v>
      </c>
      <c r="D37" s="20">
        <v>0.86883931994455799</v>
      </c>
      <c r="E37" s="20">
        <v>0.736705641545224</v>
      </c>
      <c r="F37" s="20">
        <v>0.32436197255236598</v>
      </c>
      <c r="G37" s="20">
        <v>3.6152228580649199E-3</v>
      </c>
      <c r="H37" s="20">
        <v>3.3503344950258302E-3</v>
      </c>
      <c r="I37" s="20">
        <v>3.2279593916157302E-3</v>
      </c>
      <c r="J37" s="20">
        <v>5.2369788630527297E-3</v>
      </c>
      <c r="K37" s="20">
        <v>1.5732914878736799E-2</v>
      </c>
    </row>
    <row r="38" spans="1:11">
      <c r="A38" s="20">
        <v>39</v>
      </c>
      <c r="B38" s="20">
        <v>0.13021825095512399</v>
      </c>
      <c r="C38" s="20">
        <v>7.9389524172183701E-2</v>
      </c>
      <c r="D38" s="20">
        <v>0.86893752157601001</v>
      </c>
      <c r="E38" s="20">
        <v>0.73661218421042696</v>
      </c>
      <c r="F38" s="20">
        <v>0.32458012540289899</v>
      </c>
      <c r="G38" s="20">
        <v>3.2742476269342698E-3</v>
      </c>
      <c r="H38" s="20">
        <v>2.9232790065993699E-3</v>
      </c>
      <c r="I38" s="20">
        <v>3.1496261172931001E-3</v>
      </c>
      <c r="J38" s="20">
        <v>4.9724842420987196E-3</v>
      </c>
      <c r="K38" s="20">
        <v>1.4961656624688501E-2</v>
      </c>
    </row>
    <row r="39" spans="1:11">
      <c r="A39" s="20">
        <v>40</v>
      </c>
      <c r="B39" s="20">
        <v>0.13022416410816701</v>
      </c>
      <c r="C39" s="20">
        <v>7.9311978100319994E-2</v>
      </c>
      <c r="D39" s="20">
        <v>0.86893985176961797</v>
      </c>
      <c r="E39" s="20">
        <v>0.73637785496177199</v>
      </c>
      <c r="F39" s="20">
        <v>0.32434877183205701</v>
      </c>
      <c r="G39" s="20">
        <v>3.5789351036396499E-3</v>
      </c>
      <c r="H39" s="20">
        <v>3.2207894033250699E-3</v>
      </c>
      <c r="I39" s="20">
        <v>3.3346247653236998E-3</v>
      </c>
      <c r="J39" s="20">
        <v>5.1592261185820299E-3</v>
      </c>
      <c r="K39" s="20">
        <v>1.49971840394313E-2</v>
      </c>
    </row>
    <row r="40" spans="1:11">
      <c r="A40" s="20">
        <v>38</v>
      </c>
      <c r="B40" s="20">
        <v>0.13051092258505101</v>
      </c>
      <c r="C40" s="20">
        <v>7.9588532659466096E-2</v>
      </c>
      <c r="D40" s="20">
        <v>0.86870704160687395</v>
      </c>
      <c r="E40" s="20">
        <v>0.735979879203988</v>
      </c>
      <c r="F40" s="20">
        <v>0.32264996857247402</v>
      </c>
      <c r="G40" s="20">
        <v>3.1874534019618599E-3</v>
      </c>
      <c r="H40" s="20">
        <v>2.9406579963565998E-3</v>
      </c>
      <c r="I40" s="20">
        <v>3.1400402887568801E-3</v>
      </c>
      <c r="J40" s="20">
        <v>4.9624829616563499E-3</v>
      </c>
      <c r="K40" s="20">
        <v>1.45125876296382E-2</v>
      </c>
    </row>
    <row r="41" spans="1:11">
      <c r="A41" s="20">
        <v>36</v>
      </c>
      <c r="B41" s="20">
        <v>0.13073929416056301</v>
      </c>
      <c r="C41" s="20">
        <v>7.98622909588491E-2</v>
      </c>
      <c r="D41" s="20">
        <v>0.86823126941013995</v>
      </c>
      <c r="E41" s="20">
        <v>0.73614388221162796</v>
      </c>
      <c r="F41" s="20">
        <v>0.32207313963244</v>
      </c>
      <c r="G41" s="20">
        <v>3.3571871600241799E-3</v>
      </c>
      <c r="H41" s="20">
        <v>3.0720489147127998E-3</v>
      </c>
      <c r="I41" s="20">
        <v>3.1822457031199401E-3</v>
      </c>
      <c r="J41" s="20">
        <v>4.9443615747854202E-3</v>
      </c>
      <c r="K41" s="20">
        <v>1.4694136868452201E-2</v>
      </c>
    </row>
    <row r="42" spans="1:11">
      <c r="A42" s="20">
        <v>34</v>
      </c>
      <c r="B42" s="20">
        <v>0.13076285400137999</v>
      </c>
      <c r="C42" s="20">
        <v>7.98448286099879E-2</v>
      </c>
      <c r="D42" s="20">
        <v>0.86808429006366195</v>
      </c>
      <c r="E42" s="20">
        <v>0.73612024357599704</v>
      </c>
      <c r="F42" s="20">
        <v>0.32068238227425899</v>
      </c>
      <c r="G42" s="20">
        <v>3.2831793639866301E-3</v>
      </c>
      <c r="H42" s="20">
        <v>3.0706025181621598E-3</v>
      </c>
      <c r="I42" s="20">
        <v>3.11144574247307E-3</v>
      </c>
      <c r="J42" s="20">
        <v>4.7683176282031399E-3</v>
      </c>
      <c r="K42" s="20">
        <v>1.38504815075684E-2</v>
      </c>
    </row>
    <row r="43" spans="1:11">
      <c r="A43" s="20">
        <v>31</v>
      </c>
      <c r="B43" s="20">
        <v>0.13086243016552401</v>
      </c>
      <c r="C43" s="20">
        <v>7.9981011885086897E-2</v>
      </c>
      <c r="D43" s="20">
        <v>0.86788891401801604</v>
      </c>
      <c r="E43" s="20">
        <v>0.73604998602903504</v>
      </c>
      <c r="F43" s="20">
        <v>0.31882866740138499</v>
      </c>
      <c r="G43" s="20">
        <v>3.1524509513462902E-3</v>
      </c>
      <c r="H43" s="20">
        <v>2.90619330392953E-3</v>
      </c>
      <c r="I43" s="20">
        <v>3.1082408900496802E-3</v>
      </c>
      <c r="J43" s="20">
        <v>4.7266025496092599E-3</v>
      </c>
      <c r="K43" s="20">
        <v>1.415635066223E-2</v>
      </c>
    </row>
    <row r="44" spans="1:11">
      <c r="A44" s="20">
        <v>35</v>
      </c>
      <c r="B44" s="20">
        <v>0.13089742525812301</v>
      </c>
      <c r="C44" s="20">
        <v>8.0010154722033502E-2</v>
      </c>
      <c r="D44" s="20">
        <v>0.86802032327337797</v>
      </c>
      <c r="E44" s="20">
        <v>0.73616723286599095</v>
      </c>
      <c r="F44" s="20">
        <v>0.32069242632017497</v>
      </c>
      <c r="G44" s="20">
        <v>3.5270631803761099E-3</v>
      </c>
      <c r="H44" s="20">
        <v>3.2770699697334598E-3</v>
      </c>
      <c r="I44" s="20">
        <v>3.31371781976214E-3</v>
      </c>
      <c r="J44" s="20">
        <v>4.8882226975851496E-3</v>
      </c>
      <c r="K44" s="20">
        <v>1.45538922734168E-2</v>
      </c>
    </row>
    <row r="45" spans="1:11">
      <c r="A45" s="20">
        <v>32</v>
      </c>
      <c r="B45" s="20">
        <v>0.13095610695239401</v>
      </c>
      <c r="C45" s="20">
        <v>8.0033723898616294E-2</v>
      </c>
      <c r="D45" s="20">
        <v>0.86787867489949799</v>
      </c>
      <c r="E45" s="20">
        <v>0.73593305453206004</v>
      </c>
      <c r="F45" s="20">
        <v>0.31902195158056101</v>
      </c>
      <c r="G45" s="20">
        <v>3.02535954129285E-3</v>
      </c>
      <c r="H45" s="20">
        <v>2.8626743071803601E-3</v>
      </c>
      <c r="I45" s="20">
        <v>2.8556894261992601E-3</v>
      </c>
      <c r="J45" s="20">
        <v>4.5089884937486403E-3</v>
      </c>
      <c r="K45" s="20">
        <v>1.28300522472266E-2</v>
      </c>
    </row>
    <row r="46" spans="1:11">
      <c r="A46" s="20">
        <v>33</v>
      </c>
      <c r="B46" s="20">
        <v>0.13100868360521201</v>
      </c>
      <c r="C46" s="20">
        <v>8.0084812845042805E-2</v>
      </c>
      <c r="D46" s="20">
        <v>0.86773495797420097</v>
      </c>
      <c r="E46" s="20">
        <v>0.73602667651711795</v>
      </c>
      <c r="F46" s="20">
        <v>0.31939693549625198</v>
      </c>
      <c r="G46" s="20">
        <v>3.4463488674337499E-3</v>
      </c>
      <c r="H46" s="20">
        <v>3.0834707690173498E-3</v>
      </c>
      <c r="I46" s="20">
        <v>3.4431419104774198E-3</v>
      </c>
      <c r="J46" s="20">
        <v>4.8209341416353196E-3</v>
      </c>
      <c r="K46" s="20">
        <v>1.4147033887246601E-2</v>
      </c>
    </row>
    <row r="47" spans="1:11">
      <c r="A47" s="20">
        <v>30</v>
      </c>
      <c r="B47" s="20">
        <v>0.13112593738227901</v>
      </c>
      <c r="C47" s="20">
        <v>8.0289878384687402E-2</v>
      </c>
      <c r="D47" s="20">
        <v>0.86742312356620199</v>
      </c>
      <c r="E47" s="20">
        <v>0.73623731226818601</v>
      </c>
      <c r="F47" s="20">
        <v>0.31837628758782899</v>
      </c>
      <c r="G47" s="20">
        <v>3.1667800882476701E-3</v>
      </c>
      <c r="H47" s="20">
        <v>3.0412948839265101E-3</v>
      </c>
      <c r="I47" s="20">
        <v>2.8115222532018301E-3</v>
      </c>
      <c r="J47" s="20">
        <v>4.3342993827863198E-3</v>
      </c>
      <c r="K47" s="20">
        <v>1.27317486471605E-2</v>
      </c>
    </row>
    <row r="48" spans="1:11">
      <c r="A48" s="20">
        <v>29</v>
      </c>
      <c r="B48" s="20">
        <v>0.13148913070812401</v>
      </c>
      <c r="C48" s="20">
        <v>8.0518405239518295E-2</v>
      </c>
      <c r="D48" s="20">
        <v>0.867071312206387</v>
      </c>
      <c r="E48" s="20">
        <v>0.73567512764557796</v>
      </c>
      <c r="F48" s="20">
        <v>0.31590014728731303</v>
      </c>
      <c r="G48" s="20">
        <v>3.2562744701015202E-3</v>
      </c>
      <c r="H48" s="20">
        <v>3.08718965752529E-3</v>
      </c>
      <c r="I48" s="20">
        <v>3.1142329001271601E-3</v>
      </c>
      <c r="J48" s="20">
        <v>4.5215964508663201E-3</v>
      </c>
      <c r="K48" s="20">
        <v>1.36762137277327E-2</v>
      </c>
    </row>
    <row r="49" spans="1:11">
      <c r="A49" s="20">
        <v>27</v>
      </c>
      <c r="B49" s="20">
        <v>0.13155349572946101</v>
      </c>
      <c r="C49" s="20">
        <v>8.0654521590810102E-2</v>
      </c>
      <c r="D49" s="20">
        <v>0.866797536235279</v>
      </c>
      <c r="E49" s="20">
        <v>0.73583922677032099</v>
      </c>
      <c r="F49" s="20">
        <v>0.31507824023244502</v>
      </c>
      <c r="G49" s="20">
        <v>3.2305691144093999E-3</v>
      </c>
      <c r="H49" s="20">
        <v>2.9968829729003299E-3</v>
      </c>
      <c r="I49" s="20">
        <v>2.9939985345662102E-3</v>
      </c>
      <c r="J49" s="20">
        <v>4.4881340090678797E-3</v>
      </c>
      <c r="K49" s="20">
        <v>1.35427455060804E-2</v>
      </c>
    </row>
    <row r="50" spans="1:11">
      <c r="A50" s="20">
        <v>28</v>
      </c>
      <c r="B50" s="20">
        <v>0.13155363976433199</v>
      </c>
      <c r="C50" s="20">
        <v>8.0628269313314599E-2</v>
      </c>
      <c r="D50" s="20">
        <v>0.86708524387562902</v>
      </c>
      <c r="E50" s="20">
        <v>0.73567504548915796</v>
      </c>
      <c r="F50" s="20">
        <v>0.31610419665226902</v>
      </c>
      <c r="G50" s="20">
        <v>3.52198420212193E-3</v>
      </c>
      <c r="H50" s="20">
        <v>3.25896887913438E-3</v>
      </c>
      <c r="I50" s="20">
        <v>3.31153226538528E-3</v>
      </c>
      <c r="J50" s="20">
        <v>4.6723006317029303E-3</v>
      </c>
      <c r="K50" s="20">
        <v>1.43368647303474E-2</v>
      </c>
    </row>
    <row r="51" spans="1:11">
      <c r="A51" s="20">
        <v>26</v>
      </c>
      <c r="B51" s="20">
        <v>0.13178191543968901</v>
      </c>
      <c r="C51" s="20">
        <v>8.0860975484793707E-2</v>
      </c>
      <c r="D51" s="20">
        <v>0.86638930668750302</v>
      </c>
      <c r="E51" s="20">
        <v>0.73565179067867004</v>
      </c>
      <c r="F51" s="20">
        <v>0.31352856126489198</v>
      </c>
      <c r="G51" s="20">
        <v>3.3747706382034502E-3</v>
      </c>
      <c r="H51" s="20">
        <v>3.0956492209266999E-3</v>
      </c>
      <c r="I51" s="20">
        <v>2.8831292441208801E-3</v>
      </c>
      <c r="J51" s="20">
        <v>4.8015376327197497E-3</v>
      </c>
      <c r="K51" s="20">
        <v>1.43902897477469E-2</v>
      </c>
    </row>
    <row r="52" spans="1:11">
      <c r="A52" s="20">
        <v>25</v>
      </c>
      <c r="B52" s="20">
        <v>0.131998625351293</v>
      </c>
      <c r="C52" s="20">
        <v>8.1052829933458706E-2</v>
      </c>
      <c r="D52" s="20">
        <v>0.86621203080917897</v>
      </c>
      <c r="E52" s="20">
        <v>0.73525373282866102</v>
      </c>
      <c r="F52" s="20">
        <v>0.31207301117300801</v>
      </c>
      <c r="G52" s="20">
        <v>3.43560816702324E-3</v>
      </c>
      <c r="H52" s="20">
        <v>3.2157916022903499E-3</v>
      </c>
      <c r="I52" s="20">
        <v>3.0746959434082102E-3</v>
      </c>
      <c r="J52" s="20">
        <v>4.4520556353630798E-3</v>
      </c>
      <c r="K52" s="20">
        <v>1.3329429871753E-2</v>
      </c>
    </row>
    <row r="53" spans="1:11">
      <c r="A53" s="20">
        <v>24</v>
      </c>
      <c r="B53" s="20">
        <v>0.13203375410061999</v>
      </c>
      <c r="C53" s="20">
        <v>8.1128899437943602E-2</v>
      </c>
      <c r="D53" s="20">
        <v>0.86623759465983696</v>
      </c>
      <c r="E53" s="20">
        <v>0.735370554601666</v>
      </c>
      <c r="F53" s="20">
        <v>0.31167681271173803</v>
      </c>
      <c r="G53" s="20">
        <v>2.8983203548368099E-3</v>
      </c>
      <c r="H53" s="20">
        <v>2.7343823977462002E-3</v>
      </c>
      <c r="I53" s="20">
        <v>2.8287683596005401E-3</v>
      </c>
      <c r="J53" s="20">
        <v>4.1673756781658803E-3</v>
      </c>
      <c r="K53" s="20">
        <v>1.29912457588161E-2</v>
      </c>
    </row>
    <row r="54" spans="1:11">
      <c r="A54" s="20">
        <v>23</v>
      </c>
      <c r="B54" s="20">
        <v>0.13217417333072001</v>
      </c>
      <c r="C54" s="20">
        <v>8.1324995864913402E-2</v>
      </c>
      <c r="D54" s="20">
        <v>0.86597566410364202</v>
      </c>
      <c r="E54" s="20">
        <v>0.73544114136876104</v>
      </c>
      <c r="F54" s="20">
        <v>0.31101765162789902</v>
      </c>
      <c r="G54" s="20">
        <v>3.20652910551382E-3</v>
      </c>
      <c r="H54" s="20">
        <v>2.9346527465165398E-3</v>
      </c>
      <c r="I54" s="20">
        <v>2.8878290578613001E-3</v>
      </c>
      <c r="J54" s="20">
        <v>4.4169644817375004E-3</v>
      </c>
      <c r="K54" s="20">
        <v>1.32075041170206E-2</v>
      </c>
    </row>
    <row r="55" spans="1:11">
      <c r="A55" s="20">
        <v>22</v>
      </c>
      <c r="B55" s="20">
        <v>0.132642615773788</v>
      </c>
      <c r="C55" s="20">
        <v>8.1647055395413504E-2</v>
      </c>
      <c r="D55" s="20">
        <v>0.86566670496027298</v>
      </c>
      <c r="E55" s="20">
        <v>0.73476184716860504</v>
      </c>
      <c r="F55" s="20">
        <v>0.30824294179834999</v>
      </c>
      <c r="G55" s="20">
        <v>3.0918468524033299E-3</v>
      </c>
      <c r="H55" s="20">
        <v>2.84327590840456E-3</v>
      </c>
      <c r="I55" s="20">
        <v>2.62781787022784E-3</v>
      </c>
      <c r="J55" s="20">
        <v>4.5387756051525601E-3</v>
      </c>
      <c r="K55" s="20">
        <v>1.3444338756110201E-2</v>
      </c>
    </row>
    <row r="56" spans="1:11">
      <c r="A56" s="20">
        <v>21</v>
      </c>
      <c r="B56" s="20">
        <v>0.132800739951349</v>
      </c>
      <c r="C56" s="20">
        <v>8.1912039183484803E-2</v>
      </c>
      <c r="D56" s="20">
        <v>0.86526563527534595</v>
      </c>
      <c r="E56" s="20">
        <v>0.73485549675343698</v>
      </c>
      <c r="F56" s="20">
        <v>0.30753404990861299</v>
      </c>
      <c r="G56" s="20">
        <v>2.8162360310177198E-3</v>
      </c>
      <c r="H56" s="20">
        <v>2.8131053164863699E-3</v>
      </c>
      <c r="I56" s="20">
        <v>2.4771201313823501E-3</v>
      </c>
      <c r="J56" s="20">
        <v>3.89571487838548E-3</v>
      </c>
      <c r="K56" s="20">
        <v>1.1474274842402E-2</v>
      </c>
    </row>
    <row r="57" spans="1:11">
      <c r="A57" s="20">
        <v>20</v>
      </c>
      <c r="B57" s="20">
        <v>0.133111253691855</v>
      </c>
      <c r="C57" s="20">
        <v>8.2118584740397002E-2</v>
      </c>
      <c r="D57" s="20">
        <v>0.86507478726370801</v>
      </c>
      <c r="E57" s="20">
        <v>0.73433994490628396</v>
      </c>
      <c r="F57" s="20">
        <v>0.30557557226461102</v>
      </c>
      <c r="G57" s="20">
        <v>3.2378498048744901E-3</v>
      </c>
      <c r="H57" s="20">
        <v>3.0281785896917502E-3</v>
      </c>
      <c r="I57" s="20">
        <v>2.8290133551721898E-3</v>
      </c>
      <c r="J57" s="20">
        <v>4.4786545638604604E-3</v>
      </c>
      <c r="K57" s="20">
        <v>1.3353499897601E-2</v>
      </c>
    </row>
    <row r="58" spans="1:11" hidden="1">
      <c r="A58" s="20"/>
      <c r="B58" s="20"/>
      <c r="C58" s="20"/>
      <c r="D58" s="20"/>
      <c r="E58" s="20"/>
      <c r="F58" s="20"/>
      <c r="G58" s="20"/>
      <c r="H58" s="20"/>
      <c r="I58" s="20"/>
      <c r="J58" s="20"/>
      <c r="K58" s="20"/>
    </row>
    <row r="59" spans="1:11" hidden="1">
      <c r="A59" s="20"/>
      <c r="B59" s="20"/>
      <c r="C59" s="20"/>
      <c r="D59" s="20"/>
      <c r="E59" s="20"/>
      <c r="F59" s="20"/>
      <c r="G59" s="20"/>
      <c r="H59" s="20"/>
      <c r="I59" s="20"/>
      <c r="J59" s="20"/>
      <c r="K59" s="20"/>
    </row>
    <row r="60" spans="1:11" hidden="1">
      <c r="A60" s="20"/>
      <c r="B60" s="20"/>
      <c r="C60" s="20"/>
      <c r="D60" s="20"/>
      <c r="E60" s="20"/>
      <c r="F60" s="20"/>
      <c r="G60" s="20"/>
      <c r="H60" s="20"/>
      <c r="I60" s="20"/>
      <c r="J60" s="20"/>
      <c r="K60" s="20"/>
    </row>
    <row r="61" spans="1:11" hidden="1">
      <c r="A61" s="20"/>
      <c r="B61" s="20"/>
      <c r="C61" s="20"/>
      <c r="D61" s="20"/>
      <c r="E61" s="20"/>
      <c r="F61" s="20"/>
      <c r="G61" s="20"/>
      <c r="H61" s="20"/>
      <c r="I61" s="20"/>
      <c r="J61" s="20"/>
      <c r="K61" s="20"/>
    </row>
    <row r="62" spans="1:11" hidden="1">
      <c r="A62" s="20"/>
      <c r="B62" s="20"/>
      <c r="C62" s="20"/>
      <c r="D62" s="20"/>
      <c r="E62" s="20"/>
      <c r="F62" s="20"/>
      <c r="G62" s="20"/>
      <c r="H62" s="20"/>
      <c r="I62" s="20"/>
      <c r="J62" s="20"/>
      <c r="K62" s="20"/>
    </row>
    <row r="63" spans="1:11" hidden="1">
      <c r="A63" s="20"/>
      <c r="B63" s="20"/>
      <c r="C63" s="20"/>
      <c r="D63" s="20"/>
      <c r="E63" s="20"/>
      <c r="F63" s="20"/>
      <c r="G63" s="20"/>
      <c r="H63" s="20"/>
      <c r="I63" s="20"/>
      <c r="J63" s="20"/>
      <c r="K63" s="20"/>
    </row>
    <row r="64" spans="1:11" hidden="1">
      <c r="A64" s="20"/>
      <c r="B64" s="20"/>
      <c r="C64" s="20"/>
      <c r="D64" s="20"/>
      <c r="E64" s="20"/>
      <c r="F64" s="20"/>
      <c r="G64" s="20"/>
      <c r="H64" s="20"/>
      <c r="I64" s="20"/>
      <c r="J64" s="20"/>
      <c r="K64" s="20"/>
    </row>
    <row r="65" spans="1:11" hidden="1">
      <c r="A65" s="20"/>
      <c r="B65" s="20"/>
      <c r="C65" s="20"/>
      <c r="D65" s="20"/>
      <c r="E65" s="20"/>
      <c r="F65" s="20"/>
      <c r="G65" s="20"/>
      <c r="H65" s="20"/>
      <c r="I65" s="20"/>
      <c r="J65" s="20"/>
      <c r="K65" s="20"/>
    </row>
    <row r="66" spans="1:11" hidden="1">
      <c r="A66" s="20"/>
      <c r="B66" s="20"/>
      <c r="C66" s="20"/>
      <c r="D66" s="20"/>
      <c r="E66" s="20"/>
      <c r="F66" s="20"/>
      <c r="G66" s="20"/>
      <c r="H66" s="20"/>
      <c r="I66" s="20"/>
      <c r="J66" s="20"/>
      <c r="K66" s="20"/>
    </row>
    <row r="67" spans="1:11" hidden="1">
      <c r="A67" s="20"/>
      <c r="B67" s="20"/>
      <c r="C67" s="20"/>
      <c r="D67" s="20"/>
      <c r="E67" s="20"/>
      <c r="F67" s="20"/>
      <c r="G67" s="20"/>
      <c r="H67" s="20"/>
      <c r="I67" s="20"/>
      <c r="J67" s="20"/>
      <c r="K67" s="20"/>
    </row>
    <row r="68" spans="1:11" hidden="1">
      <c r="A68" s="20"/>
      <c r="B68" s="20"/>
      <c r="C68" s="20"/>
      <c r="D68" s="20"/>
      <c r="E68" s="20"/>
      <c r="F68" s="20"/>
      <c r="G68" s="20"/>
      <c r="H68" s="20"/>
      <c r="I68" s="20"/>
      <c r="J68" s="20"/>
      <c r="K68" s="20"/>
    </row>
    <row r="69" spans="1:11" hidden="1">
      <c r="A69" s="20"/>
      <c r="B69" s="20"/>
      <c r="C69" s="20"/>
      <c r="D69" s="20"/>
      <c r="E69" s="20"/>
      <c r="F69" s="20"/>
      <c r="G69" s="20"/>
      <c r="H69" s="20"/>
      <c r="I69" s="20"/>
      <c r="J69" s="20"/>
      <c r="K69" s="20"/>
    </row>
    <row r="70" spans="1:11" hidden="1">
      <c r="A70" s="20"/>
      <c r="B70" s="20"/>
      <c r="C70" s="20"/>
      <c r="D70" s="20"/>
      <c r="E70" s="20"/>
      <c r="F70" s="20"/>
      <c r="G70" s="20"/>
      <c r="H70" s="20"/>
      <c r="I70" s="20"/>
      <c r="J70" s="20"/>
      <c r="K70" s="20"/>
    </row>
    <row r="71" spans="1:11" hidden="1">
      <c r="A71" s="20"/>
      <c r="B71" s="20"/>
      <c r="C71" s="20"/>
      <c r="D71" s="20"/>
      <c r="E71" s="20"/>
      <c r="F71" s="20"/>
      <c r="G71" s="20"/>
      <c r="H71" s="20"/>
      <c r="I71" s="20"/>
      <c r="J71" s="20"/>
      <c r="K71" s="20"/>
    </row>
    <row r="72" spans="1:11" hidden="1">
      <c r="A72" s="20"/>
      <c r="B72" s="20"/>
      <c r="C72" s="20"/>
      <c r="D72" s="20"/>
      <c r="E72" s="20"/>
      <c r="F72" s="20"/>
      <c r="G72" s="20"/>
      <c r="H72" s="20"/>
      <c r="I72" s="20"/>
      <c r="J72" s="20"/>
      <c r="K72" s="20"/>
    </row>
    <row r="73" spans="1:11" hidden="1">
      <c r="A73" s="20"/>
      <c r="B73" s="20"/>
      <c r="C73" s="20"/>
      <c r="D73" s="20"/>
      <c r="E73" s="20"/>
      <c r="F73" s="20"/>
      <c r="G73" s="20"/>
      <c r="H73" s="20"/>
      <c r="I73" s="20"/>
      <c r="J73" s="20"/>
      <c r="K73" s="20"/>
    </row>
    <row r="74" spans="1:11" hidden="1">
      <c r="A74" s="20"/>
      <c r="B74" s="20"/>
      <c r="C74" s="20"/>
      <c r="D74" s="20"/>
      <c r="E74" s="20"/>
      <c r="F74" s="20"/>
      <c r="G74" s="20"/>
      <c r="H74" s="20"/>
      <c r="I74" s="20"/>
      <c r="J74" s="20"/>
      <c r="K74" s="20"/>
    </row>
    <row r="75" spans="1:11" hidden="1">
      <c r="A75" s="20"/>
      <c r="B75" s="20"/>
      <c r="C75" s="20"/>
      <c r="D75" s="20"/>
      <c r="E75" s="20"/>
      <c r="F75" s="20"/>
      <c r="G75" s="20"/>
      <c r="H75" s="20"/>
      <c r="I75" s="20"/>
      <c r="J75" s="20"/>
      <c r="K75" s="20"/>
    </row>
    <row r="76" spans="1:11" hidden="1">
      <c r="A76" s="20"/>
      <c r="B76" s="20"/>
      <c r="C76" s="20"/>
      <c r="D76" s="20"/>
      <c r="E76" s="20"/>
      <c r="F76" s="20"/>
      <c r="G76" s="20"/>
      <c r="H76" s="20"/>
      <c r="I76" s="20"/>
      <c r="J76" s="20"/>
      <c r="K76" s="20"/>
    </row>
    <row r="77" spans="1:11" hidden="1">
      <c r="A77" s="20"/>
      <c r="B77" s="20"/>
      <c r="C77" s="20"/>
      <c r="D77" s="20"/>
      <c r="E77" s="20"/>
      <c r="F77" s="20"/>
      <c r="G77" s="20"/>
      <c r="H77" s="20"/>
      <c r="I77" s="20"/>
      <c r="J77" s="20"/>
      <c r="K77" s="20"/>
    </row>
    <row r="78" spans="1:11" hidden="1">
      <c r="A78" s="20"/>
      <c r="B78" s="20"/>
      <c r="C78" s="20"/>
      <c r="D78" s="20"/>
      <c r="E78" s="20"/>
      <c r="F78" s="20"/>
      <c r="G78" s="20"/>
      <c r="H78" s="20"/>
      <c r="I78" s="20"/>
      <c r="J78" s="20"/>
      <c r="K78" s="20"/>
    </row>
    <row r="79" spans="1:11" hidden="1">
      <c r="A79" s="20"/>
      <c r="B79" s="20"/>
      <c r="C79" s="20"/>
      <c r="D79" s="20"/>
      <c r="E79" s="20"/>
      <c r="F79" s="20"/>
      <c r="G79" s="20"/>
      <c r="H79" s="20"/>
      <c r="I79" s="20"/>
      <c r="J79" s="20"/>
      <c r="K79" s="20"/>
    </row>
    <row r="80" spans="1:11" hidden="1">
      <c r="A80" s="20"/>
      <c r="B80" s="20"/>
      <c r="C80" s="20"/>
      <c r="D80" s="20"/>
      <c r="E80" s="20"/>
      <c r="F80" s="20"/>
      <c r="G80" s="20"/>
      <c r="H80" s="20"/>
      <c r="I80" s="20"/>
      <c r="J80" s="20"/>
      <c r="K80" s="20"/>
    </row>
    <row r="81" spans="1:11" hidden="1">
      <c r="A81" s="20"/>
      <c r="B81" s="20"/>
      <c r="C81" s="20"/>
      <c r="D81" s="20"/>
      <c r="E81" s="20"/>
      <c r="F81" s="20"/>
      <c r="G81" s="20"/>
      <c r="H81" s="20"/>
      <c r="I81" s="20"/>
      <c r="J81" s="20"/>
      <c r="K81" s="20"/>
    </row>
    <row r="82" spans="1:11" hidden="1">
      <c r="A82" s="20"/>
      <c r="B82" s="20"/>
      <c r="C82" s="20"/>
      <c r="D82" s="20"/>
      <c r="E82" s="20"/>
      <c r="F82" s="20"/>
      <c r="G82" s="20"/>
      <c r="H82" s="20"/>
      <c r="I82" s="20"/>
      <c r="J82" s="20"/>
      <c r="K82" s="20"/>
    </row>
    <row r="83" spans="1:11" hidden="1">
      <c r="A83" s="20"/>
      <c r="B83" s="20"/>
      <c r="C83" s="20"/>
      <c r="D83" s="20"/>
      <c r="E83" s="20"/>
      <c r="F83" s="20"/>
      <c r="G83" s="20"/>
      <c r="H83" s="20"/>
      <c r="I83" s="20"/>
      <c r="J83" s="20"/>
      <c r="K83" s="20"/>
    </row>
    <row r="84" spans="1:11" hidden="1">
      <c r="A84" s="20"/>
      <c r="B84" s="20"/>
      <c r="C84" s="20"/>
      <c r="D84" s="20"/>
      <c r="E84" s="20"/>
      <c r="F84" s="20"/>
      <c r="G84" s="20"/>
      <c r="H84" s="20"/>
      <c r="I84" s="20"/>
      <c r="J84" s="20"/>
      <c r="K84" s="20"/>
    </row>
    <row r="85" spans="1:11" hidden="1">
      <c r="A85" s="20"/>
      <c r="B85" s="20"/>
      <c r="C85" s="20"/>
      <c r="D85" s="20"/>
      <c r="E85" s="20"/>
      <c r="F85" s="20"/>
      <c r="G85" s="20"/>
      <c r="H85" s="20"/>
      <c r="I85" s="20"/>
      <c r="J85" s="20"/>
      <c r="K85" s="20"/>
    </row>
    <row r="86" spans="1:11" hidden="1">
      <c r="A86" s="20"/>
      <c r="B86" s="20"/>
      <c r="C86" s="20"/>
      <c r="D86" s="20"/>
      <c r="E86" s="20"/>
      <c r="F86" s="20"/>
      <c r="G86" s="20"/>
      <c r="H86" s="20"/>
      <c r="I86" s="20"/>
      <c r="J86" s="20"/>
      <c r="K86" s="20"/>
    </row>
    <row r="87" spans="1:11" hidden="1">
      <c r="A87" s="20"/>
      <c r="B87" s="20"/>
      <c r="C87" s="20"/>
      <c r="D87" s="20"/>
      <c r="E87" s="20"/>
      <c r="F87" s="20"/>
      <c r="G87" s="20"/>
      <c r="H87" s="20"/>
      <c r="I87" s="20"/>
      <c r="J87" s="20"/>
      <c r="K87" s="20"/>
    </row>
    <row r="88" spans="1:11" hidden="1">
      <c r="A88" s="20"/>
      <c r="B88" s="20"/>
      <c r="C88" s="20"/>
      <c r="D88" s="20"/>
      <c r="E88" s="20"/>
      <c r="F88" s="20"/>
      <c r="G88" s="20"/>
      <c r="H88" s="20"/>
      <c r="I88" s="20"/>
      <c r="J88" s="20"/>
      <c r="K88" s="20"/>
    </row>
    <row r="89" spans="1:11" hidden="1">
      <c r="A89" s="20"/>
      <c r="B89" s="20"/>
      <c r="C89" s="20"/>
      <c r="D89" s="20"/>
      <c r="E89" s="20"/>
      <c r="F89" s="20"/>
      <c r="G89" s="20"/>
      <c r="H89" s="20"/>
      <c r="I89" s="20"/>
      <c r="J89" s="20"/>
      <c r="K89" s="20"/>
    </row>
    <row r="90" spans="1:11" hidden="1">
      <c r="A90" s="20"/>
      <c r="B90" s="20"/>
      <c r="C90" s="20"/>
      <c r="D90" s="20"/>
      <c r="E90" s="20"/>
      <c r="F90" s="20"/>
      <c r="G90" s="20"/>
      <c r="H90" s="20"/>
      <c r="I90" s="20"/>
      <c r="J90" s="20"/>
      <c r="K90" s="20"/>
    </row>
    <row r="91" spans="1:11" hidden="1">
      <c r="A91" s="20"/>
      <c r="B91" s="20"/>
      <c r="C91" s="20"/>
      <c r="D91" s="20"/>
      <c r="E91" s="20"/>
      <c r="F91" s="20"/>
      <c r="G91" s="20"/>
      <c r="H91" s="20"/>
      <c r="I91" s="20"/>
      <c r="J91" s="20"/>
      <c r="K91" s="20"/>
    </row>
    <row r="92" spans="1:11" hidden="1">
      <c r="A92" s="20"/>
      <c r="B92" s="20"/>
      <c r="C92" s="20"/>
      <c r="D92" s="20"/>
      <c r="E92" s="20"/>
      <c r="F92" s="20"/>
      <c r="G92" s="20"/>
      <c r="H92" s="20"/>
      <c r="I92" s="20"/>
      <c r="J92" s="20"/>
      <c r="K92" s="20"/>
    </row>
    <row r="93" spans="1:11" hidden="1">
      <c r="A93" s="20"/>
      <c r="B93" s="20"/>
      <c r="C93" s="20"/>
      <c r="D93" s="20"/>
      <c r="E93" s="20"/>
      <c r="F93" s="20"/>
      <c r="G93" s="20"/>
      <c r="H93" s="20"/>
      <c r="I93" s="20"/>
      <c r="J93" s="20"/>
      <c r="K93" s="20"/>
    </row>
    <row r="94" spans="1:11" hidden="1">
      <c r="A94" s="20"/>
      <c r="B94" s="20"/>
      <c r="C94" s="20"/>
      <c r="D94" s="20"/>
      <c r="E94" s="20"/>
      <c r="F94" s="20"/>
      <c r="G94" s="20"/>
      <c r="H94" s="20"/>
      <c r="I94" s="20"/>
      <c r="J94" s="20"/>
      <c r="K94" s="20"/>
    </row>
    <row r="95" spans="1:11" hidden="1">
      <c r="A95" s="20"/>
      <c r="B95" s="20"/>
      <c r="C95" s="20"/>
      <c r="D95" s="20"/>
      <c r="E95" s="20"/>
      <c r="F95" s="20"/>
      <c r="G95" s="20"/>
      <c r="H95" s="20"/>
      <c r="I95" s="20"/>
      <c r="J95" s="20"/>
      <c r="K95" s="20"/>
    </row>
    <row r="96" spans="1:11" hidden="1">
      <c r="A96" s="20"/>
      <c r="B96" s="20"/>
      <c r="C96" s="20"/>
      <c r="D96" s="20"/>
      <c r="E96" s="20"/>
      <c r="F96" s="20"/>
      <c r="G96" s="20"/>
      <c r="H96" s="20"/>
      <c r="I96" s="20"/>
      <c r="J96" s="20"/>
      <c r="K96" s="20"/>
    </row>
    <row r="97" spans="1:11" hidden="1">
      <c r="A97" s="20"/>
      <c r="B97" s="20"/>
      <c r="C97" s="20"/>
      <c r="D97" s="20"/>
      <c r="E97" s="20"/>
      <c r="F97" s="20"/>
      <c r="G97" s="20"/>
      <c r="H97" s="20"/>
      <c r="I97" s="20"/>
      <c r="J97" s="20"/>
      <c r="K97" s="20"/>
    </row>
    <row r="98" spans="1:11" hidden="1">
      <c r="A98" s="20"/>
      <c r="B98" s="20"/>
      <c r="C98" s="20"/>
      <c r="D98" s="20"/>
      <c r="E98" s="20"/>
      <c r="F98" s="20"/>
      <c r="G98" s="20"/>
      <c r="H98" s="20"/>
      <c r="I98" s="20"/>
      <c r="J98" s="20"/>
      <c r="K98" s="20"/>
    </row>
    <row r="99" spans="1:11" hidden="1">
      <c r="A99" s="20"/>
      <c r="B99" s="20"/>
      <c r="C99" s="20"/>
      <c r="D99" s="20"/>
      <c r="E99" s="20"/>
      <c r="F99" s="20"/>
      <c r="G99" s="20"/>
      <c r="H99" s="20"/>
      <c r="I99" s="20"/>
      <c r="J99" s="20"/>
      <c r="K99" s="20"/>
    </row>
    <row r="100" spans="1:11" hidden="1">
      <c r="A100" s="20"/>
      <c r="B100" s="20"/>
      <c r="C100" s="20"/>
      <c r="D100" s="20"/>
      <c r="E100" s="20"/>
      <c r="F100" s="20"/>
      <c r="G100" s="20"/>
      <c r="H100" s="20"/>
      <c r="I100" s="20"/>
      <c r="J100" s="20"/>
      <c r="K100" s="20"/>
    </row>
    <row r="101" spans="1:11" hidden="1">
      <c r="A101" s="20"/>
      <c r="B101" s="20"/>
      <c r="C101" s="20"/>
      <c r="D101" s="20"/>
      <c r="E101" s="20"/>
      <c r="F101" s="20"/>
      <c r="G101" s="20"/>
      <c r="H101" s="20"/>
      <c r="I101" s="20"/>
      <c r="J101" s="20"/>
      <c r="K101" s="20"/>
    </row>
  </sheetData>
  <autoFilter ref="A24:K47" xr:uid="{E5F2E7AA-BC34-48F2-A52F-3EC64B5BF29C}">
    <sortState xmlns:xlrd2="http://schemas.microsoft.com/office/spreadsheetml/2017/richdata2" ref="A25:K57">
      <sortCondition ref="B24:B47"/>
    </sortState>
  </autoFilter>
  <mergeCells count="2">
    <mergeCell ref="C2:G2"/>
    <mergeCell ref="A4:A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3A69-046A-4FAD-A4F3-B1BE5151B36D}">
  <sheetPr codeName="Sheet3"/>
  <dimension ref="A1:V41"/>
  <sheetViews>
    <sheetView workbookViewId="0">
      <selection activeCell="K3" sqref="K3"/>
    </sheetView>
  </sheetViews>
  <sheetFormatPr defaultRowHeight="14.25" zeroHeight="1"/>
  <cols>
    <col min="2" max="2" width="12.28515625" bestFit="1" customWidth="1"/>
    <col min="3" max="3" width="11.7109375" bestFit="1" customWidth="1"/>
    <col min="4" max="4" width="12.28515625" bestFit="1" customWidth="1"/>
    <col min="7" max="7" width="14.140625" bestFit="1" customWidth="1"/>
    <col min="9" max="9" width="14.140625" bestFit="1" customWidth="1"/>
  </cols>
  <sheetData>
    <row r="1" spans="1:22" ht="15.75">
      <c r="A1" s="18" t="s">
        <v>333</v>
      </c>
      <c r="C1" s="109" t="s">
        <v>368</v>
      </c>
      <c r="D1" s="109"/>
      <c r="H1" s="91" t="s">
        <v>369</v>
      </c>
    </row>
    <row r="2" spans="1:22">
      <c r="C2" s="109" t="s">
        <v>7</v>
      </c>
      <c r="D2" s="109"/>
      <c r="H2" s="109" t="s">
        <v>7</v>
      </c>
      <c r="I2" s="109"/>
    </row>
    <row r="3" spans="1:22">
      <c r="C3" s="90" t="s">
        <v>370</v>
      </c>
      <c r="D3" s="90" t="s">
        <v>371</v>
      </c>
      <c r="H3" s="90" t="s">
        <v>370</v>
      </c>
      <c r="I3" s="90" t="s">
        <v>371</v>
      </c>
    </row>
    <row r="4" spans="1:22">
      <c r="A4" s="110" t="s">
        <v>372</v>
      </c>
      <c r="B4" s="8" t="s">
        <v>370</v>
      </c>
      <c r="C4" s="9">
        <v>359</v>
      </c>
      <c r="D4" s="1">
        <v>83</v>
      </c>
      <c r="F4" s="110" t="s">
        <v>372</v>
      </c>
      <c r="G4" s="8" t="s">
        <v>370</v>
      </c>
      <c r="H4" s="30">
        <f>C4/(C4+D4)*100</f>
        <v>81.221719457013577</v>
      </c>
      <c r="I4" s="31">
        <f>D4/(C4+D4)*100</f>
        <v>18.778280542986426</v>
      </c>
    </row>
    <row r="5" spans="1:22">
      <c r="A5" s="110"/>
      <c r="B5" s="8" t="s">
        <v>371</v>
      </c>
      <c r="C5" s="1">
        <v>168</v>
      </c>
      <c r="D5" s="9">
        <v>1522</v>
      </c>
      <c r="F5" s="110"/>
      <c r="G5" s="8" t="s">
        <v>371</v>
      </c>
      <c r="H5" s="31">
        <f>C5/(C5+D5)*100</f>
        <v>9.9408284023668632</v>
      </c>
      <c r="I5" s="30">
        <f>D5/(C5+D5)*100</f>
        <v>90.059171597633139</v>
      </c>
    </row>
    <row r="6" spans="1:22">
      <c r="A6" s="89"/>
      <c r="B6" s="13"/>
      <c r="C6" s="1"/>
      <c r="D6" s="1"/>
    </row>
    <row r="7" spans="1:22" ht="15.75">
      <c r="A7" s="17" t="s">
        <v>373</v>
      </c>
      <c r="C7" s="1"/>
      <c r="D7" s="1"/>
    </row>
    <row r="8" spans="1:22" s="15" customFormat="1" ht="13.15">
      <c r="A8" s="14" t="s">
        <v>374</v>
      </c>
    </row>
    <row r="9" spans="1:22" s="15" customFormat="1" ht="13.15">
      <c r="A9" s="14" t="s">
        <v>375</v>
      </c>
    </row>
    <row r="10" spans="1:22" s="15" customFormat="1" ht="13.15">
      <c r="A10" s="16" t="s">
        <v>376</v>
      </c>
    </row>
    <row r="11" spans="1:22" s="15" customFormat="1" ht="13.15">
      <c r="A11" s="16"/>
    </row>
    <row r="12" spans="1:22">
      <c r="A12" s="90" t="s">
        <v>356</v>
      </c>
      <c r="B12" s="90" t="s">
        <v>377</v>
      </c>
      <c r="C12" s="90" t="s">
        <v>378</v>
      </c>
      <c r="D12" s="90" t="s">
        <v>345</v>
      </c>
      <c r="E12" s="90" t="s">
        <v>346</v>
      </c>
      <c r="F12" s="90" t="s">
        <v>379</v>
      </c>
      <c r="G12" s="90" t="s">
        <v>380</v>
      </c>
      <c r="H12" s="90" t="s">
        <v>381</v>
      </c>
      <c r="I12" s="90" t="s">
        <v>382</v>
      </c>
      <c r="J12" s="90" t="s">
        <v>360</v>
      </c>
      <c r="K12" s="90" t="s">
        <v>361</v>
      </c>
      <c r="L12" s="90" t="s">
        <v>383</v>
      </c>
      <c r="M12" s="90" t="s">
        <v>384</v>
      </c>
      <c r="N12" s="90" t="s">
        <v>385</v>
      </c>
      <c r="O12" s="90" t="s">
        <v>386</v>
      </c>
      <c r="P12" s="90" t="s">
        <v>387</v>
      </c>
      <c r="Q12" s="90" t="s">
        <v>388</v>
      </c>
      <c r="R12" s="90" t="s">
        <v>389</v>
      </c>
      <c r="S12" s="90" t="s">
        <v>390</v>
      </c>
      <c r="T12" s="90" t="s">
        <v>365</v>
      </c>
      <c r="U12" s="90" t="s">
        <v>366</v>
      </c>
    </row>
    <row r="13" spans="1:22">
      <c r="A13" s="33">
        <v>10</v>
      </c>
      <c r="B13" s="33">
        <v>0.72759942060586502</v>
      </c>
      <c r="C13" s="33">
        <v>0.81708915158667805</v>
      </c>
      <c r="D13" s="33">
        <v>0.79632661044356201</v>
      </c>
      <c r="E13" s="33">
        <v>0.67013478538536497</v>
      </c>
      <c r="F13" s="33">
        <v>0.72759942060586502</v>
      </c>
      <c r="G13" s="33">
        <v>0.92905598098458497</v>
      </c>
      <c r="H13" s="33">
        <v>0.67013478538536497</v>
      </c>
      <c r="I13" s="33">
        <v>0.943533073929961</v>
      </c>
      <c r="J13" s="33">
        <v>0.87587293812912503</v>
      </c>
      <c r="K13" s="33">
        <v>0.64801308556902704</v>
      </c>
      <c r="L13" s="33">
        <v>1.6987353916523899E-2</v>
      </c>
      <c r="M13" s="33">
        <v>2.2530807735497101E-2</v>
      </c>
      <c r="N13" s="33">
        <v>1.9470429517646999E-2</v>
      </c>
      <c r="O13" s="33">
        <v>2.1601664913818298E-2</v>
      </c>
      <c r="P13" s="33">
        <v>1.6987353916523899E-2</v>
      </c>
      <c r="Q13" s="33">
        <v>7.8325685803322508E-3</v>
      </c>
      <c r="R13" s="33">
        <v>2.1601664913818298E-2</v>
      </c>
      <c r="S13" s="33">
        <v>6.4724130422830302E-3</v>
      </c>
      <c r="T13" s="33">
        <v>7.3607863023031203E-3</v>
      </c>
      <c r="U13" s="33">
        <v>2.14224756709612E-2</v>
      </c>
      <c r="V13" t="s">
        <v>367</v>
      </c>
    </row>
    <row r="14" spans="1:22">
      <c r="A14" s="20">
        <v>9</v>
      </c>
      <c r="B14" s="20">
        <v>0.72703580877807505</v>
      </c>
      <c r="C14" s="20">
        <v>0.81693932645561496</v>
      </c>
      <c r="D14" s="20">
        <v>0.79723437980138101</v>
      </c>
      <c r="E14" s="20">
        <v>0.66852363505988599</v>
      </c>
      <c r="F14" s="20">
        <v>0.72703580877807505</v>
      </c>
      <c r="G14" s="20">
        <v>0.92914569003141101</v>
      </c>
      <c r="H14" s="20">
        <v>0.66852363505988599</v>
      </c>
      <c r="I14" s="20">
        <v>0.94399999999999995</v>
      </c>
      <c r="J14" s="20">
        <v>0.87582582533142905</v>
      </c>
      <c r="K14" s="20">
        <v>0.64749080463575204</v>
      </c>
      <c r="L14" s="20">
        <v>1.6349001550688101E-2</v>
      </c>
      <c r="M14" s="20">
        <v>2.2571327416270801E-2</v>
      </c>
      <c r="N14" s="20">
        <v>1.79261564705166E-2</v>
      </c>
      <c r="O14" s="20">
        <v>2.12421151769485E-2</v>
      </c>
      <c r="P14" s="20">
        <v>1.6349001550688101E-2</v>
      </c>
      <c r="Q14" s="20">
        <v>7.79971742658888E-3</v>
      </c>
      <c r="R14" s="20">
        <v>2.12421151769485E-2</v>
      </c>
      <c r="S14" s="20">
        <v>5.9626673789546902E-3</v>
      </c>
      <c r="T14" s="20">
        <v>6.9210271611219202E-3</v>
      </c>
      <c r="U14" s="20">
        <v>2.0449723143942201E-2</v>
      </c>
    </row>
    <row r="15" spans="1:22">
      <c r="A15" s="20">
        <v>11</v>
      </c>
      <c r="B15" s="20">
        <v>0.72784489350126202</v>
      </c>
      <c r="C15" s="20">
        <v>0.81665412113952196</v>
      </c>
      <c r="D15" s="20">
        <v>0.79623386801923801</v>
      </c>
      <c r="E15" s="20">
        <v>0.67060759862413599</v>
      </c>
      <c r="F15" s="20">
        <v>0.72784489350126202</v>
      </c>
      <c r="G15" s="20">
        <v>0.92886532669928201</v>
      </c>
      <c r="H15" s="20">
        <v>0.67060759862413599</v>
      </c>
      <c r="I15" s="20">
        <v>0.94347081712062297</v>
      </c>
      <c r="J15" s="20">
        <v>0.87594312714281597</v>
      </c>
      <c r="K15" s="20">
        <v>0.64828894274174798</v>
      </c>
      <c r="L15" s="20">
        <v>1.6047697334390501E-2</v>
      </c>
      <c r="M15" s="20">
        <v>2.2222232019162E-2</v>
      </c>
      <c r="N15" s="20">
        <v>1.7937659840774799E-2</v>
      </c>
      <c r="O15" s="20">
        <v>2.1060966211207201E-2</v>
      </c>
      <c r="P15" s="20">
        <v>1.6047697334390501E-2</v>
      </c>
      <c r="Q15" s="20">
        <v>7.7543388577954297E-3</v>
      </c>
      <c r="R15" s="20">
        <v>2.1060966211207201E-2</v>
      </c>
      <c r="S15" s="20">
        <v>6.0608863786023801E-3</v>
      </c>
      <c r="T15" s="20">
        <v>6.8330221090715697E-3</v>
      </c>
      <c r="U15" s="20">
        <v>2.0103556230944699E-2</v>
      </c>
    </row>
    <row r="16" spans="1:22">
      <c r="A16" s="20">
        <v>12</v>
      </c>
      <c r="B16" s="20">
        <v>0.72837257287441304</v>
      </c>
      <c r="C16" s="20">
        <v>0.81657472166205103</v>
      </c>
      <c r="D16" s="20">
        <v>0.79472584604974394</v>
      </c>
      <c r="E16" s="20">
        <v>0.67259453463749097</v>
      </c>
      <c r="F16" s="20">
        <v>0.72837257287441304</v>
      </c>
      <c r="G16" s="20">
        <v>0.92884441390998795</v>
      </c>
      <c r="H16" s="20">
        <v>0.67259453463749097</v>
      </c>
      <c r="I16" s="20">
        <v>0.94275486381323004</v>
      </c>
      <c r="J16" s="20">
        <v>0.87589616525973102</v>
      </c>
      <c r="K16" s="20">
        <v>0.64868895046355901</v>
      </c>
      <c r="L16" s="20">
        <v>1.6859276324475599E-2</v>
      </c>
      <c r="M16" s="20">
        <v>2.2458482367680301E-2</v>
      </c>
      <c r="N16" s="20">
        <v>1.9951835166476001E-2</v>
      </c>
      <c r="O16" s="20">
        <v>2.1271454542109498E-2</v>
      </c>
      <c r="P16" s="20">
        <v>1.6859276324475599E-2</v>
      </c>
      <c r="Q16" s="20">
        <v>7.9078357234173193E-3</v>
      </c>
      <c r="R16" s="20">
        <v>2.1271454542109498E-2</v>
      </c>
      <c r="S16" s="20">
        <v>6.7323046704691599E-3</v>
      </c>
      <c r="T16" s="20">
        <v>7.4076869869441897E-3</v>
      </c>
      <c r="U16" s="20">
        <v>2.13548312228336E-2</v>
      </c>
    </row>
    <row r="17" spans="1:21">
      <c r="A17" s="20">
        <v>13</v>
      </c>
      <c r="B17" s="20">
        <v>0.72868354018472103</v>
      </c>
      <c r="C17" s="20">
        <v>0.81633898798606297</v>
      </c>
      <c r="D17" s="20">
        <v>0.79432855187029805</v>
      </c>
      <c r="E17" s="20">
        <v>0.67335282847635403</v>
      </c>
      <c r="F17" s="20">
        <v>0.72868354018472103</v>
      </c>
      <c r="G17" s="20">
        <v>0.92852528803596401</v>
      </c>
      <c r="H17" s="20">
        <v>0.67335282847635403</v>
      </c>
      <c r="I17" s="20">
        <v>0.94256809338521397</v>
      </c>
      <c r="J17" s="20">
        <v>0.875943113423306</v>
      </c>
      <c r="K17" s="20">
        <v>0.648995015657017</v>
      </c>
      <c r="L17" s="20">
        <v>1.7544395308812199E-2</v>
      </c>
      <c r="M17" s="20">
        <v>2.2471120630188801E-2</v>
      </c>
      <c r="N17" s="20">
        <v>2.0389664668955799E-2</v>
      </c>
      <c r="O17" s="20">
        <v>2.0912903342498599E-2</v>
      </c>
      <c r="P17" s="20">
        <v>1.7544395308812199E-2</v>
      </c>
      <c r="Q17" s="20">
        <v>7.8064241737905099E-3</v>
      </c>
      <c r="R17" s="20">
        <v>2.0912903342498599E-2</v>
      </c>
      <c r="S17" s="20">
        <v>6.7019510675817304E-3</v>
      </c>
      <c r="T17" s="20">
        <v>7.7869661461003404E-3</v>
      </c>
      <c r="U17" s="20">
        <v>2.2331772302484398E-2</v>
      </c>
    </row>
    <row r="18" spans="1:21">
      <c r="A18" s="20">
        <v>8</v>
      </c>
      <c r="B18" s="20">
        <v>0.72695719932019098</v>
      </c>
      <c r="C18" s="20">
        <v>0.81618250576557405</v>
      </c>
      <c r="D18" s="20">
        <v>0.79920297925700301</v>
      </c>
      <c r="E18" s="20">
        <v>0.66701018453161198</v>
      </c>
      <c r="F18" s="20">
        <v>0.72695719932019098</v>
      </c>
      <c r="G18" s="20">
        <v>0.92904789240536501</v>
      </c>
      <c r="H18" s="20">
        <v>0.66701018453161198</v>
      </c>
      <c r="I18" s="20">
        <v>0.94480933852140103</v>
      </c>
      <c r="J18" s="20">
        <v>0.87606019572253102</v>
      </c>
      <c r="K18" s="20">
        <v>0.64765611207509899</v>
      </c>
      <c r="L18" s="20">
        <v>1.6865231322635801E-2</v>
      </c>
      <c r="M18" s="20">
        <v>2.24461169535351E-2</v>
      </c>
      <c r="N18" s="20">
        <v>1.8189718090096101E-2</v>
      </c>
      <c r="O18" s="20">
        <v>2.1686868796304201E-2</v>
      </c>
      <c r="P18" s="20">
        <v>1.6865231322635801E-2</v>
      </c>
      <c r="Q18" s="20">
        <v>7.8693933498625197E-3</v>
      </c>
      <c r="R18" s="20">
        <v>2.1686868796304201E-2</v>
      </c>
      <c r="S18" s="20">
        <v>5.9772076051147604E-3</v>
      </c>
      <c r="T18" s="20">
        <v>7.1412192214828397E-3</v>
      </c>
      <c r="U18" s="20">
        <v>2.1109506225722701E-2</v>
      </c>
    </row>
    <row r="19" spans="1:21">
      <c r="A19" s="34">
        <v>7</v>
      </c>
      <c r="B19" s="34">
        <v>0.72655958911257801</v>
      </c>
      <c r="C19" s="34">
        <v>0.81579396992717401</v>
      </c>
      <c r="D19" s="34">
        <v>0.80026870699713004</v>
      </c>
      <c r="E19" s="34">
        <v>0.66559241706161099</v>
      </c>
      <c r="F19" s="34">
        <v>0.72655958911257801</v>
      </c>
      <c r="G19" s="34">
        <v>0.92903108066733397</v>
      </c>
      <c r="H19" s="34">
        <v>0.66559241706161099</v>
      </c>
      <c r="I19" s="34">
        <v>0.94527626459143999</v>
      </c>
      <c r="J19" s="34">
        <v>0.876060374076162</v>
      </c>
      <c r="K19" s="34">
        <v>0.647321537388301</v>
      </c>
      <c r="L19" s="34">
        <v>1.6071086736928801E-2</v>
      </c>
      <c r="M19" s="34">
        <v>2.2519924109767199E-2</v>
      </c>
      <c r="N19" s="34">
        <v>1.8649877743305902E-2</v>
      </c>
      <c r="O19" s="34">
        <v>2.03140330169738E-2</v>
      </c>
      <c r="P19" s="34">
        <v>1.6071086736928801E-2</v>
      </c>
      <c r="Q19" s="34">
        <v>7.6962929441451401E-3</v>
      </c>
      <c r="R19" s="34">
        <v>2.03140330169738E-2</v>
      </c>
      <c r="S19" s="34">
        <v>6.13882341674752E-3</v>
      </c>
      <c r="T19" s="34">
        <v>6.9393757753874801E-3</v>
      </c>
      <c r="U19" s="34">
        <v>2.0233453383971398E-2</v>
      </c>
    </row>
    <row r="20" spans="1:21">
      <c r="A20" s="20">
        <v>14</v>
      </c>
      <c r="B20" s="20">
        <v>0.726116379088799</v>
      </c>
      <c r="C20" s="20">
        <v>0.815697120190784</v>
      </c>
      <c r="D20" s="20">
        <v>0.79062799632777903</v>
      </c>
      <c r="E20" s="20">
        <v>0.67164890815995004</v>
      </c>
      <c r="F20" s="20">
        <v>0.726116379088799</v>
      </c>
      <c r="G20" s="20">
        <v>0.928393927967892</v>
      </c>
      <c r="H20" s="20">
        <v>0.67164890815995004</v>
      </c>
      <c r="I20" s="20">
        <v>0.94141634241245098</v>
      </c>
      <c r="J20" s="20">
        <v>0.874654686790444</v>
      </c>
      <c r="K20" s="20">
        <v>0.64556261426065498</v>
      </c>
      <c r="L20" s="20">
        <v>1.56904576584759E-2</v>
      </c>
      <c r="M20" s="20">
        <v>2.2329348633194301E-2</v>
      </c>
      <c r="N20" s="20">
        <v>1.7796177059967E-2</v>
      </c>
      <c r="O20" s="20">
        <v>2.0282703004972001E-2</v>
      </c>
      <c r="P20" s="20">
        <v>1.56904576584759E-2</v>
      </c>
      <c r="Q20" s="20">
        <v>7.7309880793622297E-3</v>
      </c>
      <c r="R20" s="20">
        <v>2.0282703004972001E-2</v>
      </c>
      <c r="S20" s="20">
        <v>6.1215348644750303E-3</v>
      </c>
      <c r="T20" s="20">
        <v>6.8028803913140496E-3</v>
      </c>
      <c r="U20" s="20">
        <v>1.9772157914666601E-2</v>
      </c>
    </row>
    <row r="21" spans="1:21">
      <c r="A21" s="20">
        <v>16</v>
      </c>
      <c r="B21" s="20">
        <v>0.72740917600713795</v>
      </c>
      <c r="C21" s="20">
        <v>0.81559323910319004</v>
      </c>
      <c r="D21" s="20">
        <v>0.79075165608806397</v>
      </c>
      <c r="E21" s="20">
        <v>0.67372951049264496</v>
      </c>
      <c r="F21" s="20">
        <v>0.72740917600713795</v>
      </c>
      <c r="G21" s="20">
        <v>0.92818323734205299</v>
      </c>
      <c r="H21" s="20">
        <v>0.67372951049264496</v>
      </c>
      <c r="I21" s="20">
        <v>0.94129182879377404</v>
      </c>
      <c r="J21" s="20">
        <v>0.87507616386034104</v>
      </c>
      <c r="K21" s="20">
        <v>0.64706654817966003</v>
      </c>
      <c r="L21" s="20">
        <v>1.5656894418693199E-2</v>
      </c>
      <c r="M21" s="20">
        <v>2.24937089163776E-2</v>
      </c>
      <c r="N21" s="20">
        <v>1.7631581792473702E-2</v>
      </c>
      <c r="O21" s="20">
        <v>1.9599464209820502E-2</v>
      </c>
      <c r="P21" s="20">
        <v>1.5656894418693199E-2</v>
      </c>
      <c r="Q21" s="20">
        <v>7.8024941830082397E-3</v>
      </c>
      <c r="R21" s="20">
        <v>1.9599464209820502E-2</v>
      </c>
      <c r="S21" s="20">
        <v>5.9440175732072302E-3</v>
      </c>
      <c r="T21" s="20">
        <v>6.8420049645075099E-3</v>
      </c>
      <c r="U21" s="20">
        <v>1.98079972813432E-2</v>
      </c>
    </row>
    <row r="22" spans="1:21">
      <c r="A22" s="20">
        <v>6</v>
      </c>
      <c r="B22" s="20">
        <v>0.72698509033250402</v>
      </c>
      <c r="C22" s="20">
        <v>0.815488352632606</v>
      </c>
      <c r="D22" s="20">
        <v>0.80439198324859895</v>
      </c>
      <c r="E22" s="20">
        <v>0.66351069431839804</v>
      </c>
      <c r="F22" s="20">
        <v>0.72698509033250402</v>
      </c>
      <c r="G22" s="20">
        <v>0.92898821541753795</v>
      </c>
      <c r="H22" s="20">
        <v>0.66351069431839804</v>
      </c>
      <c r="I22" s="20">
        <v>0.94683268482490301</v>
      </c>
      <c r="J22" s="20">
        <v>0.87671623525667097</v>
      </c>
      <c r="K22" s="20">
        <v>0.648332731925788</v>
      </c>
      <c r="L22" s="20">
        <v>1.7309514565532699E-2</v>
      </c>
      <c r="M22" s="20">
        <v>2.31353604570388E-2</v>
      </c>
      <c r="N22" s="20">
        <v>2.0224052035068101E-2</v>
      </c>
      <c r="O22" s="20">
        <v>2.15111626515853E-2</v>
      </c>
      <c r="P22" s="20">
        <v>1.7309514565532699E-2</v>
      </c>
      <c r="Q22" s="20">
        <v>7.8287933234094005E-3</v>
      </c>
      <c r="R22" s="20">
        <v>2.15111626515853E-2</v>
      </c>
      <c r="S22" s="20">
        <v>6.58695602875868E-3</v>
      </c>
      <c r="T22" s="20">
        <v>7.49623864884876E-3</v>
      </c>
      <c r="U22" s="20">
        <v>2.1817355213541199E-2</v>
      </c>
    </row>
    <row r="23" spans="1:21">
      <c r="A23" s="20">
        <v>15</v>
      </c>
      <c r="B23" s="20">
        <v>0.728939314025565</v>
      </c>
      <c r="C23" s="20">
        <v>0.81522136150632996</v>
      </c>
      <c r="D23" s="20">
        <v>0.79256837573763905</v>
      </c>
      <c r="E23" s="20">
        <v>0.67505674879275801</v>
      </c>
      <c r="F23" s="20">
        <v>0.728939314025565</v>
      </c>
      <c r="G23" s="20">
        <v>0.92829454520073895</v>
      </c>
      <c r="H23" s="20">
        <v>0.67505674879275801</v>
      </c>
      <c r="I23" s="20">
        <v>0.94182101167315202</v>
      </c>
      <c r="J23" s="20">
        <v>0.87580252960327298</v>
      </c>
      <c r="K23" s="20">
        <v>0.64907351182667905</v>
      </c>
      <c r="L23" s="20">
        <v>1.6119081369048799E-2</v>
      </c>
      <c r="M23" s="20">
        <v>2.2104551503093799E-2</v>
      </c>
      <c r="N23" s="20">
        <v>1.7686969111814301E-2</v>
      </c>
      <c r="O23" s="20">
        <v>2.0554703901280801E-2</v>
      </c>
      <c r="P23" s="20">
        <v>1.6119081369048799E-2</v>
      </c>
      <c r="Q23" s="20">
        <v>7.8719121579250602E-3</v>
      </c>
      <c r="R23" s="20">
        <v>2.0554703901280801E-2</v>
      </c>
      <c r="S23" s="20">
        <v>5.94910968205956E-3</v>
      </c>
      <c r="T23" s="20">
        <v>6.95645261616476E-3</v>
      </c>
      <c r="U23" s="20">
        <v>2.0308464162637901E-2</v>
      </c>
    </row>
    <row r="24" spans="1:21">
      <c r="A24" s="20">
        <v>17</v>
      </c>
      <c r="B24" s="20">
        <v>0.72752319603260196</v>
      </c>
      <c r="C24" s="20">
        <v>0.81513906263545599</v>
      </c>
      <c r="D24" s="20">
        <v>0.78988997037917796</v>
      </c>
      <c r="E24" s="20">
        <v>0.67458348738978002</v>
      </c>
      <c r="F24" s="20">
        <v>0.72752319603260196</v>
      </c>
      <c r="G24" s="20">
        <v>0.92798975508828796</v>
      </c>
      <c r="H24" s="20">
        <v>0.67458348738978002</v>
      </c>
      <c r="I24" s="20">
        <v>0.940887159533074</v>
      </c>
      <c r="J24" s="20">
        <v>0.87498262424045403</v>
      </c>
      <c r="K24" s="20">
        <v>0.64707369886221899</v>
      </c>
      <c r="L24" s="20">
        <v>1.5277154668197301E-2</v>
      </c>
      <c r="M24" s="20">
        <v>2.26064287109453E-2</v>
      </c>
      <c r="N24" s="20">
        <v>1.8325609344362899E-2</v>
      </c>
      <c r="O24" s="20">
        <v>1.9304793937758299E-2</v>
      </c>
      <c r="P24" s="20">
        <v>1.5277154668197301E-2</v>
      </c>
      <c r="Q24" s="20">
        <v>7.7911393177569899E-3</v>
      </c>
      <c r="R24" s="20">
        <v>1.9304793937758299E-2</v>
      </c>
      <c r="S24" s="20">
        <v>6.37578450616546E-3</v>
      </c>
      <c r="T24" s="20">
        <v>6.79768238060241E-3</v>
      </c>
      <c r="U24" s="20">
        <v>1.9419445204501801E-2</v>
      </c>
    </row>
    <row r="25" spans="1:21">
      <c r="A25" s="20">
        <v>20</v>
      </c>
      <c r="B25" s="20">
        <v>0.72843353054351401</v>
      </c>
      <c r="C25" s="20">
        <v>0.81469459289802804</v>
      </c>
      <c r="D25" s="20">
        <v>0.78913725018530001</v>
      </c>
      <c r="E25" s="20">
        <v>0.67666610646140701</v>
      </c>
      <c r="F25" s="20">
        <v>0.72843353054351401</v>
      </c>
      <c r="G25" s="20">
        <v>0.92759874663991304</v>
      </c>
      <c r="H25" s="20">
        <v>0.67666610646140701</v>
      </c>
      <c r="I25" s="20">
        <v>0.94045136186770395</v>
      </c>
      <c r="J25" s="20">
        <v>0.87517007390700097</v>
      </c>
      <c r="K25" s="20">
        <v>0.64802625082398702</v>
      </c>
      <c r="L25" s="20">
        <v>1.5522734760567701E-2</v>
      </c>
      <c r="M25" s="20">
        <v>2.23223298628158E-2</v>
      </c>
      <c r="N25" s="20">
        <v>1.81648443715389E-2</v>
      </c>
      <c r="O25" s="20">
        <v>1.9092824459910399E-2</v>
      </c>
      <c r="P25" s="20">
        <v>1.5522734760567701E-2</v>
      </c>
      <c r="Q25" s="20">
        <v>7.7704616221952599E-3</v>
      </c>
      <c r="R25" s="20">
        <v>1.9092824459910399E-2</v>
      </c>
      <c r="S25" s="20">
        <v>6.1609802698604603E-3</v>
      </c>
      <c r="T25" s="20">
        <v>6.9084969696234701E-3</v>
      </c>
      <c r="U25" s="20">
        <v>1.9760753580227299E-2</v>
      </c>
    </row>
    <row r="26" spans="1:21">
      <c r="A26" s="20">
        <v>19</v>
      </c>
      <c r="B26" s="20">
        <v>0.72700677693842097</v>
      </c>
      <c r="C26" s="20">
        <v>0.81449966312940203</v>
      </c>
      <c r="D26" s="20">
        <v>0.78853507155117097</v>
      </c>
      <c r="E26" s="20">
        <v>0.67467648146280801</v>
      </c>
      <c r="F26" s="20">
        <v>0.72700677693842097</v>
      </c>
      <c r="G26" s="20">
        <v>0.92759823561064803</v>
      </c>
      <c r="H26" s="20">
        <v>0.67467648146280801</v>
      </c>
      <c r="I26" s="20">
        <v>0.94038910505836604</v>
      </c>
      <c r="J26" s="20">
        <v>0.87463118526963601</v>
      </c>
      <c r="K26" s="20">
        <v>0.64629246916907401</v>
      </c>
      <c r="L26" s="20">
        <v>1.48397876010237E-2</v>
      </c>
      <c r="M26" s="20">
        <v>2.2373465672096301E-2</v>
      </c>
      <c r="N26" s="20">
        <v>1.8552831592806199E-2</v>
      </c>
      <c r="O26" s="20">
        <v>1.8419988352620799E-2</v>
      </c>
      <c r="P26" s="20">
        <v>1.48397876010237E-2</v>
      </c>
      <c r="Q26" s="20">
        <v>7.8357524038534503E-3</v>
      </c>
      <c r="R26" s="20">
        <v>1.8419988352620799E-2</v>
      </c>
      <c r="S26" s="20">
        <v>6.4408347693567297E-3</v>
      </c>
      <c r="T26" s="20">
        <v>6.6927936374123502E-3</v>
      </c>
      <c r="U26" s="20">
        <v>1.8944086634378101E-2</v>
      </c>
    </row>
    <row r="27" spans="1:21">
      <c r="A27" s="20">
        <v>18</v>
      </c>
      <c r="B27" s="20">
        <v>0.72640286766446305</v>
      </c>
      <c r="C27" s="20">
        <v>0.814448522589862</v>
      </c>
      <c r="D27" s="20">
        <v>0.78833866573524203</v>
      </c>
      <c r="E27" s="20">
        <v>0.67373018273895602</v>
      </c>
      <c r="F27" s="20">
        <v>0.72640286766446305</v>
      </c>
      <c r="G27" s="20">
        <v>0.927714041590598</v>
      </c>
      <c r="H27" s="20">
        <v>0.67373018273895602</v>
      </c>
      <c r="I27" s="20">
        <v>0.94042023346303505</v>
      </c>
      <c r="J27" s="20">
        <v>0.87442033011885201</v>
      </c>
      <c r="K27" s="20">
        <v>0.64557223877871905</v>
      </c>
      <c r="L27" s="20">
        <v>1.67218964482795E-2</v>
      </c>
      <c r="M27" s="20">
        <v>2.2998229479417098E-2</v>
      </c>
      <c r="N27" s="20">
        <v>1.9970286436427301E-2</v>
      </c>
      <c r="O27" s="20">
        <v>1.9066047231203101E-2</v>
      </c>
      <c r="P27" s="20">
        <v>1.67218964482795E-2</v>
      </c>
      <c r="Q27" s="20">
        <v>7.9076075878270705E-3</v>
      </c>
      <c r="R27" s="20">
        <v>1.9066047231203101E-2</v>
      </c>
      <c r="S27" s="20">
        <v>6.6379391848905497E-3</v>
      </c>
      <c r="T27" s="20">
        <v>7.6107374982958102E-3</v>
      </c>
      <c r="U27" s="20">
        <v>2.1474765344762701E-2</v>
      </c>
    </row>
    <row r="28" spans="1:21">
      <c r="A28" s="20">
        <v>5</v>
      </c>
      <c r="B28" s="20">
        <v>0.72482668511521697</v>
      </c>
      <c r="C28" s="20">
        <v>0.81412208080092097</v>
      </c>
      <c r="D28" s="20">
        <v>0.80645976193320401</v>
      </c>
      <c r="E28" s="20">
        <v>0.65858649008996895</v>
      </c>
      <c r="F28" s="20">
        <v>0.72482668511521697</v>
      </c>
      <c r="G28" s="20">
        <v>0.92864501231383501</v>
      </c>
      <c r="H28" s="20">
        <v>0.65858649008996895</v>
      </c>
      <c r="I28" s="20">
        <v>0.94789105058365797</v>
      </c>
      <c r="J28" s="20">
        <v>0.87629447007706296</v>
      </c>
      <c r="K28" s="20">
        <v>0.646107589509471</v>
      </c>
      <c r="L28" s="20">
        <v>1.6217042818507301E-2</v>
      </c>
      <c r="M28" s="20">
        <v>2.28957621687895E-2</v>
      </c>
      <c r="N28" s="20">
        <v>2.01914167705761E-2</v>
      </c>
      <c r="O28" s="20">
        <v>2.0894988872699999E-2</v>
      </c>
      <c r="P28" s="20">
        <v>1.6217042818507301E-2</v>
      </c>
      <c r="Q28" s="20">
        <v>7.6453794764383904E-3</v>
      </c>
      <c r="R28" s="20">
        <v>2.0894988872699999E-2</v>
      </c>
      <c r="S28" s="20">
        <v>6.7300553955173198E-3</v>
      </c>
      <c r="T28" s="20">
        <v>6.9979991046999999E-3</v>
      </c>
      <c r="U28" s="20">
        <v>2.0364985086026601E-2</v>
      </c>
    </row>
    <row r="29" spans="1:21">
      <c r="A29" s="20">
        <v>4</v>
      </c>
      <c r="B29" s="20">
        <v>0.72135016450798495</v>
      </c>
      <c r="C29" s="20">
        <v>0.81339418290018795</v>
      </c>
      <c r="D29" s="20">
        <v>0.80998396242956905</v>
      </c>
      <c r="E29" s="20">
        <v>0.65063829787233995</v>
      </c>
      <c r="F29" s="20">
        <v>0.72135016450798495</v>
      </c>
      <c r="G29" s="20">
        <v>0.928430638807071</v>
      </c>
      <c r="H29" s="20">
        <v>0.65063829787233995</v>
      </c>
      <c r="I29" s="20">
        <v>0.94966536964980497</v>
      </c>
      <c r="J29" s="20">
        <v>0.87566217901491195</v>
      </c>
      <c r="K29" s="20">
        <v>0.64257716025329903</v>
      </c>
      <c r="L29" s="20">
        <v>1.7422741511049701E-2</v>
      </c>
      <c r="M29" s="20">
        <v>2.3037117722320501E-2</v>
      </c>
      <c r="N29" s="20">
        <v>2.1169907189200102E-2</v>
      </c>
      <c r="O29" s="20">
        <v>2.2619436898710901E-2</v>
      </c>
      <c r="P29" s="20">
        <v>1.7422741511049701E-2</v>
      </c>
      <c r="Q29" s="20">
        <v>7.7605079294604598E-3</v>
      </c>
      <c r="R29" s="20">
        <v>2.2619436898710901E-2</v>
      </c>
      <c r="S29" s="20">
        <v>6.92315478074664E-3</v>
      </c>
      <c r="T29" s="20">
        <v>7.3486085367493398E-3</v>
      </c>
      <c r="U29" s="20">
        <v>2.1709295750279699E-2</v>
      </c>
    </row>
    <row r="30" spans="1:21">
      <c r="A30" s="20">
        <v>3</v>
      </c>
      <c r="B30" s="20">
        <v>0.71521005336932397</v>
      </c>
      <c r="C30" s="20">
        <v>0.810609825044593</v>
      </c>
      <c r="D30" s="20">
        <v>0.81297419956212402</v>
      </c>
      <c r="E30" s="20">
        <v>0.63880586646947402</v>
      </c>
      <c r="F30" s="20">
        <v>0.71521005336932397</v>
      </c>
      <c r="G30" s="20">
        <v>0.92752391202362205</v>
      </c>
      <c r="H30" s="20">
        <v>0.63880586646947402</v>
      </c>
      <c r="I30" s="20">
        <v>0.95156420233463002</v>
      </c>
      <c r="J30" s="20">
        <v>0.874163089304407</v>
      </c>
      <c r="K30" s="20">
        <v>0.63596126425169797</v>
      </c>
      <c r="L30" s="20">
        <v>1.8482770091018001E-2</v>
      </c>
      <c r="M30" s="20">
        <v>2.3702741841309001E-2</v>
      </c>
      <c r="N30" s="20">
        <v>2.1476985297726701E-2</v>
      </c>
      <c r="O30" s="20">
        <v>2.2632262180644701E-2</v>
      </c>
      <c r="P30" s="20">
        <v>1.8482770091018001E-2</v>
      </c>
      <c r="Q30" s="20">
        <v>7.7681781760399896E-3</v>
      </c>
      <c r="R30" s="20">
        <v>2.2632262180644701E-2</v>
      </c>
      <c r="S30" s="20">
        <v>6.5352662853722602E-3</v>
      </c>
      <c r="T30" s="20">
        <v>7.70508117011729E-3</v>
      </c>
      <c r="U30" s="20">
        <v>2.2981437363951401E-2</v>
      </c>
    </row>
    <row r="31" spans="1:21">
      <c r="A31" s="20">
        <v>2</v>
      </c>
      <c r="B31" s="20">
        <v>0.70445076122011496</v>
      </c>
      <c r="C31" s="20">
        <v>0.80605757716057302</v>
      </c>
      <c r="D31" s="20">
        <v>0.82337750372308105</v>
      </c>
      <c r="E31" s="20">
        <v>0.61599296382194402</v>
      </c>
      <c r="F31" s="20">
        <v>0.70445076122011496</v>
      </c>
      <c r="G31" s="20">
        <v>0.92601337996856803</v>
      </c>
      <c r="H31" s="20">
        <v>0.61599296382194402</v>
      </c>
      <c r="I31" s="20">
        <v>0.95642023346303495</v>
      </c>
      <c r="J31" s="20">
        <v>0.87217189448599197</v>
      </c>
      <c r="K31" s="20">
        <v>0.62508445526203105</v>
      </c>
      <c r="L31" s="20">
        <v>1.9355144512073201E-2</v>
      </c>
      <c r="M31" s="20">
        <v>2.4465186427439101E-2</v>
      </c>
      <c r="N31" s="20">
        <v>2.27417014829768E-2</v>
      </c>
      <c r="O31" s="20">
        <v>2.4027622677114599E-2</v>
      </c>
      <c r="P31" s="20">
        <v>1.9355144512073201E-2</v>
      </c>
      <c r="Q31" s="20">
        <v>7.60788270328875E-3</v>
      </c>
      <c r="R31" s="20">
        <v>2.4027622677114599E-2</v>
      </c>
      <c r="S31" s="20">
        <v>6.5841972225665797E-3</v>
      </c>
      <c r="T31" s="20">
        <v>7.7140174438074596E-3</v>
      </c>
      <c r="U31" s="20">
        <v>2.36553568963403E-2</v>
      </c>
    </row>
    <row r="32" spans="1:21" hidden="1">
      <c r="A32" s="20"/>
      <c r="C32" s="20"/>
      <c r="D32" s="20"/>
      <c r="E32" s="20"/>
      <c r="F32" s="20"/>
      <c r="G32" s="20"/>
      <c r="H32" s="20"/>
      <c r="I32" s="20"/>
      <c r="J32" s="20"/>
      <c r="K32" s="20"/>
      <c r="L32" s="20"/>
      <c r="M32" s="20"/>
      <c r="N32" s="20"/>
      <c r="O32" s="20"/>
      <c r="P32" s="20"/>
      <c r="Q32" s="20"/>
      <c r="R32" s="20"/>
      <c r="S32" s="20"/>
      <c r="T32" s="20"/>
      <c r="U32" s="20"/>
    </row>
    <row r="33" spans="1:21" hidden="1">
      <c r="A33" s="20"/>
      <c r="C33" s="20"/>
      <c r="D33" s="20"/>
      <c r="E33" s="20"/>
      <c r="F33" s="20"/>
      <c r="G33" s="20"/>
      <c r="H33" s="20"/>
      <c r="I33" s="20"/>
      <c r="J33" s="20"/>
      <c r="K33" s="20"/>
      <c r="L33" s="20"/>
      <c r="M33" s="20"/>
      <c r="N33" s="20"/>
      <c r="O33" s="20"/>
      <c r="P33" s="20"/>
      <c r="Q33" s="20"/>
      <c r="R33" s="20"/>
      <c r="S33" s="20"/>
      <c r="T33" s="20"/>
      <c r="U33" s="20"/>
    </row>
    <row r="34" spans="1:21" hidden="1">
      <c r="A34" s="20"/>
      <c r="C34" s="20"/>
      <c r="D34" s="20"/>
      <c r="E34" s="20"/>
      <c r="F34" s="20"/>
      <c r="G34" s="20"/>
      <c r="H34" s="20"/>
      <c r="I34" s="20"/>
      <c r="J34" s="20"/>
      <c r="K34" s="20"/>
      <c r="L34" s="20"/>
      <c r="M34" s="20"/>
      <c r="N34" s="20"/>
      <c r="O34" s="20"/>
      <c r="P34" s="20"/>
      <c r="Q34" s="20"/>
      <c r="R34" s="20"/>
      <c r="S34" s="20"/>
      <c r="T34" s="20"/>
      <c r="U34" s="20"/>
    </row>
    <row r="35" spans="1:21" hidden="1">
      <c r="A35" s="20"/>
      <c r="C35" s="20"/>
      <c r="D35" s="20"/>
      <c r="E35" s="20"/>
      <c r="F35" s="20"/>
      <c r="G35" s="20"/>
      <c r="H35" s="20"/>
      <c r="I35" s="20"/>
      <c r="J35" s="20"/>
      <c r="K35" s="20"/>
      <c r="L35" s="20"/>
      <c r="M35" s="20"/>
      <c r="N35" s="20"/>
      <c r="O35" s="20"/>
      <c r="P35" s="20"/>
      <c r="Q35" s="20"/>
      <c r="R35" s="20"/>
      <c r="S35" s="20"/>
      <c r="T35" s="20"/>
      <c r="U35" s="20"/>
    </row>
    <row r="36" spans="1:21" hidden="1">
      <c r="A36" s="20"/>
      <c r="C36" s="20"/>
      <c r="D36" s="20"/>
      <c r="E36" s="20"/>
      <c r="F36" s="20"/>
      <c r="G36" s="20"/>
      <c r="H36" s="20"/>
      <c r="I36" s="20"/>
      <c r="J36" s="20"/>
      <c r="K36" s="20"/>
      <c r="L36" s="20"/>
      <c r="M36" s="20"/>
      <c r="N36" s="20"/>
      <c r="O36" s="20"/>
      <c r="P36" s="20"/>
      <c r="Q36" s="20"/>
      <c r="R36" s="20"/>
      <c r="S36" s="20"/>
      <c r="T36" s="20"/>
      <c r="U36" s="20"/>
    </row>
    <row r="37" spans="1:21" hidden="1">
      <c r="A37" s="20"/>
      <c r="C37" s="20"/>
      <c r="D37" s="20"/>
      <c r="E37" s="20"/>
      <c r="F37" s="20"/>
      <c r="G37" s="20"/>
      <c r="H37" s="20"/>
      <c r="I37" s="20"/>
      <c r="J37" s="20"/>
      <c r="K37" s="20"/>
      <c r="L37" s="20"/>
      <c r="M37" s="20"/>
      <c r="N37" s="20"/>
      <c r="O37" s="20"/>
      <c r="P37" s="20"/>
      <c r="Q37" s="20"/>
      <c r="R37" s="20"/>
      <c r="S37" s="20"/>
      <c r="T37" s="20"/>
      <c r="U37" s="20"/>
    </row>
    <row r="38" spans="1:21" hidden="1">
      <c r="A38" s="20"/>
      <c r="C38" s="20"/>
      <c r="D38" s="20"/>
      <c r="E38" s="20"/>
      <c r="F38" s="20"/>
      <c r="G38" s="20"/>
      <c r="H38" s="20"/>
      <c r="I38" s="20"/>
      <c r="J38" s="20"/>
      <c r="K38" s="20"/>
      <c r="L38" s="20"/>
      <c r="M38" s="20"/>
      <c r="N38" s="20"/>
      <c r="O38" s="20"/>
      <c r="P38" s="20"/>
      <c r="Q38" s="20"/>
      <c r="R38" s="20"/>
      <c r="S38" s="20"/>
      <c r="T38" s="20"/>
      <c r="U38" s="20"/>
    </row>
    <row r="39" spans="1:21" hidden="1">
      <c r="A39" s="20"/>
      <c r="C39" s="20"/>
      <c r="D39" s="20"/>
      <c r="E39" s="20"/>
      <c r="F39" s="20"/>
      <c r="G39" s="20"/>
      <c r="H39" s="20"/>
      <c r="I39" s="20"/>
      <c r="J39" s="20"/>
      <c r="K39" s="20"/>
      <c r="L39" s="20"/>
      <c r="M39" s="20"/>
      <c r="N39" s="20"/>
      <c r="O39" s="20"/>
      <c r="P39" s="20"/>
      <c r="Q39" s="20"/>
      <c r="R39" s="20"/>
      <c r="S39" s="20"/>
      <c r="T39" s="20"/>
      <c r="U39" s="20"/>
    </row>
    <row r="40" spans="1:21" hidden="1">
      <c r="A40" s="20"/>
      <c r="C40" s="20"/>
      <c r="D40" s="20"/>
      <c r="E40" s="20"/>
      <c r="F40" s="20"/>
      <c r="G40" s="20"/>
      <c r="H40" s="20"/>
      <c r="I40" s="20"/>
      <c r="J40" s="20"/>
      <c r="K40" s="20"/>
      <c r="L40" s="20"/>
      <c r="M40" s="20"/>
      <c r="N40" s="20"/>
      <c r="O40" s="20"/>
      <c r="P40" s="20"/>
      <c r="Q40" s="20"/>
      <c r="R40" s="20"/>
      <c r="S40" s="20"/>
      <c r="T40" s="20"/>
      <c r="U40" s="20"/>
    </row>
    <row r="41" spans="1:21" hidden="1">
      <c r="A41" s="20"/>
      <c r="C41" s="20"/>
      <c r="D41" s="20"/>
      <c r="E41" s="20"/>
      <c r="F41" s="20"/>
      <c r="G41" s="20"/>
      <c r="H41" s="20"/>
      <c r="I41" s="20"/>
      <c r="J41" s="20"/>
      <c r="K41" s="20"/>
      <c r="L41" s="20"/>
      <c r="M41" s="20"/>
      <c r="N41" s="20"/>
      <c r="O41" s="20"/>
      <c r="P41" s="20"/>
      <c r="Q41" s="20"/>
      <c r="R41" s="20"/>
      <c r="S41" s="20"/>
      <c r="T41" s="20"/>
      <c r="U41" s="20"/>
    </row>
  </sheetData>
  <autoFilter ref="A12:U31" xr:uid="{E6F23A69-046A-4FAD-A4F3-B1BE5151B36D}">
    <sortState xmlns:xlrd2="http://schemas.microsoft.com/office/spreadsheetml/2017/richdata2" ref="A13:U31">
      <sortCondition descending="1" ref="C12:C31"/>
    </sortState>
  </autoFilter>
  <mergeCells count="5">
    <mergeCell ref="C2:D2"/>
    <mergeCell ref="A4:A5"/>
    <mergeCell ref="H2:I2"/>
    <mergeCell ref="F4:F5"/>
    <mergeCell ref="C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E051-1AED-4D30-8949-567015408F8C}">
  <sheetPr codeName="Sheet4"/>
  <dimension ref="A1:R54"/>
  <sheetViews>
    <sheetView topLeftCell="A22" workbookViewId="0">
      <selection activeCell="A55" sqref="A55:XFD1048576"/>
    </sheetView>
  </sheetViews>
  <sheetFormatPr defaultRowHeight="15" customHeight="1" zeroHeight="1"/>
  <cols>
    <col min="1" max="1" width="17" style="1" bestFit="1" customWidth="1"/>
    <col min="2" max="2" width="30" style="1" bestFit="1" customWidth="1"/>
    <col min="3" max="3" width="14.5703125" style="1" bestFit="1" customWidth="1"/>
    <col min="4" max="4" width="15" style="1" bestFit="1" customWidth="1"/>
    <col min="5" max="5" width="10.28515625" bestFit="1" customWidth="1"/>
    <col min="6" max="6" width="14.7109375" bestFit="1" customWidth="1"/>
    <col min="7" max="7" width="18" bestFit="1" customWidth="1"/>
    <col min="8" max="9" width="9.28515625" bestFit="1" customWidth="1"/>
    <col min="10" max="13" width="7.140625" bestFit="1" customWidth="1"/>
    <col min="16" max="16" width="14.5703125" style="1" bestFit="1" customWidth="1"/>
    <col min="17" max="17" width="13.85546875" bestFit="1" customWidth="1"/>
    <col min="18" max="18" width="16.42578125" bestFit="1" customWidth="1"/>
  </cols>
  <sheetData>
    <row r="1" spans="1:18" ht="15.75">
      <c r="A1" s="114" t="s">
        <v>391</v>
      </c>
      <c r="B1" s="114"/>
      <c r="C1" s="114"/>
      <c r="D1" s="114"/>
      <c r="E1" s="111" t="s">
        <v>392</v>
      </c>
      <c r="F1" s="111"/>
      <c r="G1" s="111"/>
      <c r="H1" s="111"/>
      <c r="I1" s="112"/>
      <c r="J1" s="111" t="s">
        <v>393</v>
      </c>
      <c r="K1" s="111"/>
      <c r="L1" s="111"/>
      <c r="M1" s="113"/>
      <c r="P1"/>
    </row>
    <row r="2" spans="1:18">
      <c r="A2" s="35" t="s">
        <v>394</v>
      </c>
      <c r="B2" s="36" t="s">
        <v>395</v>
      </c>
      <c r="C2" s="36" t="s">
        <v>396</v>
      </c>
      <c r="D2" s="36" t="s">
        <v>397</v>
      </c>
      <c r="E2" s="37" t="s">
        <v>398</v>
      </c>
      <c r="F2" s="38" t="s">
        <v>399</v>
      </c>
      <c r="G2" s="38" t="s">
        <v>400</v>
      </c>
      <c r="H2" s="38" t="s">
        <v>401</v>
      </c>
      <c r="I2" s="39" t="s">
        <v>402</v>
      </c>
      <c r="J2" s="38" t="s">
        <v>403</v>
      </c>
      <c r="K2" s="38" t="s">
        <v>404</v>
      </c>
      <c r="L2" s="38" t="s">
        <v>405</v>
      </c>
      <c r="M2" s="39" t="s">
        <v>406</v>
      </c>
      <c r="P2" s="76" t="s">
        <v>396</v>
      </c>
      <c r="Q2" s="90" t="s">
        <v>407</v>
      </c>
      <c r="R2" s="90" t="s">
        <v>408</v>
      </c>
    </row>
    <row r="3" spans="1:18">
      <c r="A3" t="s">
        <v>248</v>
      </c>
      <c r="B3" t="s">
        <v>409</v>
      </c>
      <c r="C3" t="s">
        <v>8</v>
      </c>
      <c r="D3" t="s">
        <v>9</v>
      </c>
      <c r="E3" s="88">
        <v>89.445120650000007</v>
      </c>
      <c r="F3" s="88">
        <v>103.365661</v>
      </c>
      <c r="G3" s="88">
        <v>75.524580259999993</v>
      </c>
      <c r="H3" s="88">
        <v>103.1458559</v>
      </c>
      <c r="I3" s="88">
        <v>359.21673629999998</v>
      </c>
      <c r="J3" s="88">
        <v>2.7831688E-2</v>
      </c>
      <c r="K3" s="88">
        <v>9.1217897000000006E-2</v>
      </c>
      <c r="L3" s="88">
        <v>8.9342247999999999E-2</v>
      </c>
      <c r="M3" s="88">
        <v>0.28546535099999998</v>
      </c>
      <c r="P3" t="s">
        <v>8</v>
      </c>
      <c r="Q3" s="77">
        <f>SUMIF(C:C,P3,E:E)</f>
        <v>861.91438045900009</v>
      </c>
      <c r="R3" s="77">
        <f>Q3/($Q$3+$Q$4+$Q$5)*100</f>
        <v>59.608868695050369</v>
      </c>
    </row>
    <row r="4" spans="1:18">
      <c r="A4" t="s">
        <v>410</v>
      </c>
      <c r="B4" t="s">
        <v>200</v>
      </c>
      <c r="C4" t="s">
        <v>127</v>
      </c>
      <c r="D4" t="s">
        <v>198</v>
      </c>
      <c r="E4" s="88">
        <v>69.976157389999997</v>
      </c>
      <c r="F4" s="88">
        <v>88.131875170000001</v>
      </c>
      <c r="G4" s="88">
        <v>51.820439610000001</v>
      </c>
      <c r="H4" s="88">
        <v>81.717985600000006</v>
      </c>
      <c r="I4" s="88">
        <v>204.3777168</v>
      </c>
      <c r="J4" s="88">
        <v>4.0103364000000002E-2</v>
      </c>
      <c r="K4" s="88">
        <v>9.4156146999999996E-2</v>
      </c>
      <c r="L4" s="88">
        <v>0.11752923699999999</v>
      </c>
      <c r="M4" s="88">
        <v>0.36067727900000002</v>
      </c>
      <c r="P4" t="s">
        <v>127</v>
      </c>
      <c r="Q4" s="77">
        <f t="shared" ref="Q4:Q5" si="0">SUMIF(C:C,P4,E:E)</f>
        <v>134.719469584</v>
      </c>
      <c r="R4" s="77">
        <f t="shared" ref="R4:R5" si="1">Q4/($Q$3+$Q$4+$Q$5)*100</f>
        <v>9.317021916751143</v>
      </c>
    </row>
    <row r="5" spans="1:18">
      <c r="A5" t="s">
        <v>270</v>
      </c>
      <c r="B5" t="s">
        <v>411</v>
      </c>
      <c r="C5" t="s">
        <v>8</v>
      </c>
      <c r="D5" t="s">
        <v>258</v>
      </c>
      <c r="E5" s="88">
        <v>59.988546849999999</v>
      </c>
      <c r="F5" s="88">
        <v>66.98994854</v>
      </c>
      <c r="G5" s="88">
        <v>52.987145159999997</v>
      </c>
      <c r="H5" s="88">
        <v>70.624048139999999</v>
      </c>
      <c r="I5" s="88">
        <v>160.95643039999999</v>
      </c>
      <c r="J5" s="88">
        <v>3.4324529999999998E-3</v>
      </c>
      <c r="K5" s="88">
        <v>7.5582380000000001E-3</v>
      </c>
      <c r="L5" s="88">
        <v>8.7693939999999998E-3</v>
      </c>
      <c r="M5" s="88">
        <v>2.4054546999999999E-2</v>
      </c>
      <c r="P5" t="s">
        <v>28</v>
      </c>
      <c r="Q5" s="77">
        <f t="shared" si="0"/>
        <v>449.31605527800002</v>
      </c>
      <c r="R5" s="77">
        <f t="shared" si="1"/>
        <v>31.074109388198483</v>
      </c>
    </row>
    <row r="6" spans="1:18">
      <c r="A6" t="s">
        <v>59</v>
      </c>
      <c r="B6" t="s">
        <v>60</v>
      </c>
      <c r="C6" t="s">
        <v>28</v>
      </c>
      <c r="D6" t="s">
        <v>53</v>
      </c>
      <c r="E6" s="88">
        <v>49.79040938</v>
      </c>
      <c r="F6" s="88">
        <v>55.272835219999997</v>
      </c>
      <c r="G6" s="88">
        <v>44.307983540000002</v>
      </c>
      <c r="H6" s="88">
        <v>56.418204609999997</v>
      </c>
      <c r="I6" s="88">
        <v>184.10389660000001</v>
      </c>
      <c r="J6" s="88">
        <v>2.6379284999999999E-2</v>
      </c>
      <c r="K6" s="88">
        <v>6.8985464999999996E-2</v>
      </c>
      <c r="L6" s="88">
        <v>8.2456329999999994E-2</v>
      </c>
      <c r="M6" s="88">
        <v>0.25930425600000001</v>
      </c>
      <c r="P6"/>
    </row>
    <row r="7" spans="1:18">
      <c r="A7" t="s">
        <v>24</v>
      </c>
      <c r="B7" t="s">
        <v>412</v>
      </c>
      <c r="C7" t="s">
        <v>8</v>
      </c>
      <c r="D7" t="s">
        <v>9</v>
      </c>
      <c r="E7" s="88">
        <v>46.24128992</v>
      </c>
      <c r="F7" s="88">
        <v>40.370017529999998</v>
      </c>
      <c r="G7" s="88">
        <v>52.112562310000001</v>
      </c>
      <c r="H7" s="88">
        <v>56.71326397</v>
      </c>
      <c r="I7" s="88">
        <v>117.52232429999999</v>
      </c>
      <c r="J7" s="88">
        <v>1.4420036000000001E-2</v>
      </c>
      <c r="K7" s="88">
        <v>3.5469445000000002E-2</v>
      </c>
      <c r="L7" s="88">
        <v>4.3516501999999999E-2</v>
      </c>
      <c r="M7" s="88">
        <v>0.134154091</v>
      </c>
      <c r="P7"/>
    </row>
    <row r="8" spans="1:18">
      <c r="A8" t="s">
        <v>256</v>
      </c>
      <c r="B8" t="s">
        <v>413</v>
      </c>
      <c r="C8" t="s">
        <v>8</v>
      </c>
      <c r="D8" t="s">
        <v>9</v>
      </c>
      <c r="E8" s="88">
        <v>45.83677711</v>
      </c>
      <c r="F8" s="88">
        <v>57.896641860000003</v>
      </c>
      <c r="G8" s="88">
        <v>33.776912350000003</v>
      </c>
      <c r="H8" s="88">
        <v>55.436722940000003</v>
      </c>
      <c r="I8" s="88">
        <v>103.0822785</v>
      </c>
      <c r="J8" s="88">
        <v>1.2237928E-2</v>
      </c>
      <c r="K8" s="88">
        <v>3.3047732000000003E-2</v>
      </c>
      <c r="L8" s="88">
        <v>3.9516078000000003E-2</v>
      </c>
      <c r="M8" s="88">
        <v>0.12652148999999999</v>
      </c>
      <c r="P8"/>
    </row>
    <row r="9" spans="1:18">
      <c r="A9" t="s">
        <v>287</v>
      </c>
      <c r="B9" t="s">
        <v>414</v>
      </c>
      <c r="C9" t="s">
        <v>8</v>
      </c>
      <c r="D9" t="s">
        <v>9</v>
      </c>
      <c r="E9" s="88">
        <v>42.681932879999998</v>
      </c>
      <c r="F9" s="88">
        <v>34.368312230000001</v>
      </c>
      <c r="G9" s="88">
        <v>50.995553520000001</v>
      </c>
      <c r="H9" s="88">
        <v>57.891541940000003</v>
      </c>
      <c r="I9" s="88">
        <v>104.1623505</v>
      </c>
      <c r="J9" s="88">
        <v>2.7700310000000001E-3</v>
      </c>
      <c r="K9" s="88">
        <v>7.2151339999999998E-3</v>
      </c>
      <c r="L9" s="88">
        <v>8.6375889999999993E-3</v>
      </c>
      <c r="M9" s="88">
        <v>2.6989705999999999E-2</v>
      </c>
      <c r="P9"/>
    </row>
    <row r="10" spans="1:18">
      <c r="A10" t="s">
        <v>26</v>
      </c>
      <c r="B10" t="s">
        <v>415</v>
      </c>
      <c r="C10" t="s">
        <v>8</v>
      </c>
      <c r="D10" t="s">
        <v>9</v>
      </c>
      <c r="E10" s="88">
        <v>40.889297220000003</v>
      </c>
      <c r="F10" s="88">
        <v>30.395711680000002</v>
      </c>
      <c r="G10" s="88">
        <v>51.38288275</v>
      </c>
      <c r="H10" s="88">
        <v>53.261577549999998</v>
      </c>
      <c r="I10" s="88">
        <v>93.0665549</v>
      </c>
      <c r="J10" s="88">
        <v>6.5142739999999996E-3</v>
      </c>
      <c r="K10" s="88">
        <v>1.6972403E-2</v>
      </c>
      <c r="L10" s="88">
        <v>1.9240581999999999E-2</v>
      </c>
      <c r="M10" s="88">
        <v>5.8773639000000003E-2</v>
      </c>
      <c r="P10"/>
    </row>
    <row r="11" spans="1:18">
      <c r="A11" t="s">
        <v>229</v>
      </c>
      <c r="B11" t="s">
        <v>416</v>
      </c>
      <c r="C11" t="s">
        <v>28</v>
      </c>
      <c r="D11" t="s">
        <v>228</v>
      </c>
      <c r="E11" s="88">
        <v>40.770389989999998</v>
      </c>
      <c r="F11" s="88">
        <v>25.629269220000001</v>
      </c>
      <c r="G11" s="88">
        <v>55.91151077</v>
      </c>
      <c r="H11" s="88">
        <v>59.090198659999999</v>
      </c>
      <c r="I11" s="88">
        <v>81.856858750000001</v>
      </c>
      <c r="J11" s="88">
        <v>6.0133720000000003E-3</v>
      </c>
      <c r="K11" s="88">
        <v>1.6334675999999999E-2</v>
      </c>
      <c r="L11" s="88">
        <v>1.8422159E-2</v>
      </c>
      <c r="M11" s="88">
        <v>5.8086809000000003E-2</v>
      </c>
      <c r="P11"/>
    </row>
    <row r="12" spans="1:18">
      <c r="A12" t="s">
        <v>323</v>
      </c>
      <c r="B12" t="s">
        <v>417</v>
      </c>
      <c r="C12" t="s">
        <v>28</v>
      </c>
      <c r="D12" t="s">
        <v>322</v>
      </c>
      <c r="E12" s="88">
        <v>38.949990149999998</v>
      </c>
      <c r="F12" s="88">
        <v>36.493067340000003</v>
      </c>
      <c r="G12" s="88">
        <v>41.40691296</v>
      </c>
      <c r="H12" s="88">
        <v>47.805389060000003</v>
      </c>
      <c r="I12" s="88">
        <v>85.004900239999998</v>
      </c>
      <c r="J12" s="88">
        <v>2.1148249999999999E-3</v>
      </c>
      <c r="K12" s="88">
        <v>5.2133220000000003E-3</v>
      </c>
      <c r="L12" s="88">
        <v>6.6787649999999997E-3</v>
      </c>
      <c r="M12" s="88">
        <v>2.1102833000000001E-2</v>
      </c>
      <c r="P12"/>
    </row>
    <row r="13" spans="1:18">
      <c r="A13" t="s">
        <v>294</v>
      </c>
      <c r="B13" t="s">
        <v>295</v>
      </c>
      <c r="C13" t="s">
        <v>28</v>
      </c>
      <c r="D13" t="s">
        <v>289</v>
      </c>
      <c r="E13" s="88">
        <v>38.937334020000002</v>
      </c>
      <c r="F13" s="88">
        <v>35.096705909999997</v>
      </c>
      <c r="G13" s="88">
        <v>42.77796214</v>
      </c>
      <c r="H13" s="88">
        <v>51.323284549999997</v>
      </c>
      <c r="I13" s="88">
        <v>72.11615261</v>
      </c>
      <c r="J13" s="88">
        <v>1.8956807999999999E-2</v>
      </c>
      <c r="K13" s="88">
        <v>4.5110098000000001E-2</v>
      </c>
      <c r="L13" s="88">
        <v>5.3111748E-2</v>
      </c>
      <c r="M13" s="88">
        <v>0.15590364000000001</v>
      </c>
      <c r="P13"/>
    </row>
    <row r="14" spans="1:18">
      <c r="A14" t="s">
        <v>102</v>
      </c>
      <c r="B14" t="s">
        <v>418</v>
      </c>
      <c r="C14" t="s">
        <v>8</v>
      </c>
      <c r="D14" t="s">
        <v>82</v>
      </c>
      <c r="E14" s="88">
        <v>37.247818090000003</v>
      </c>
      <c r="F14" s="88">
        <v>30.56167834</v>
      </c>
      <c r="G14" s="88">
        <v>43.933957839999998</v>
      </c>
      <c r="H14" s="88">
        <v>49.756528320000001</v>
      </c>
      <c r="I14" s="88">
        <v>73.364550359999996</v>
      </c>
      <c r="J14" s="88">
        <v>2.8048389999999999E-3</v>
      </c>
      <c r="K14" s="88">
        <v>6.4889040000000002E-3</v>
      </c>
      <c r="L14" s="88">
        <v>8.0106120000000003E-3</v>
      </c>
      <c r="M14" s="88">
        <v>2.4524036999999999E-2</v>
      </c>
      <c r="P14"/>
    </row>
    <row r="15" spans="1:18">
      <c r="A15" t="s">
        <v>263</v>
      </c>
      <c r="B15" t="s">
        <v>419</v>
      </c>
      <c r="C15" t="s">
        <v>8</v>
      </c>
      <c r="D15" t="s">
        <v>258</v>
      </c>
      <c r="E15" s="88">
        <v>35.114544549999998</v>
      </c>
      <c r="F15" s="88">
        <v>24.769554200000002</v>
      </c>
      <c r="G15" s="88">
        <v>45.459534910000002</v>
      </c>
      <c r="H15" s="88">
        <v>52.514199120000001</v>
      </c>
      <c r="I15" s="88">
        <v>68.349934039999994</v>
      </c>
      <c r="J15" s="88">
        <v>1.3855460000000001E-3</v>
      </c>
      <c r="K15" s="88">
        <v>3.7943769999999998E-3</v>
      </c>
      <c r="L15" s="88">
        <v>3.9919350000000003E-3</v>
      </c>
      <c r="M15" s="88">
        <v>1.2871272E-2</v>
      </c>
      <c r="P15"/>
    </row>
    <row r="16" spans="1:18">
      <c r="A16" t="s">
        <v>123</v>
      </c>
      <c r="B16" t="s">
        <v>420</v>
      </c>
      <c r="C16" t="s">
        <v>8</v>
      </c>
      <c r="D16" t="s">
        <v>82</v>
      </c>
      <c r="E16" s="88">
        <v>34.976112649999997</v>
      </c>
      <c r="F16" s="88">
        <v>29.74018306</v>
      </c>
      <c r="G16" s="88">
        <v>40.212042230000002</v>
      </c>
      <c r="H16" s="88">
        <v>51.019432070000001</v>
      </c>
      <c r="I16" s="88">
        <v>62.13589356</v>
      </c>
      <c r="J16" s="88">
        <v>1.452404E-3</v>
      </c>
      <c r="K16" s="88">
        <v>3.834624E-3</v>
      </c>
      <c r="L16" s="88">
        <v>4.288231E-3</v>
      </c>
      <c r="M16" s="88">
        <v>1.3005836999999999E-2</v>
      </c>
      <c r="P16"/>
    </row>
    <row r="17" spans="1:16">
      <c r="A17" t="s">
        <v>66</v>
      </c>
      <c r="B17" t="s">
        <v>421</v>
      </c>
      <c r="C17" t="s">
        <v>28</v>
      </c>
      <c r="D17" t="s">
        <v>53</v>
      </c>
      <c r="E17" s="88">
        <v>34.787851619999998</v>
      </c>
      <c r="F17" s="88">
        <v>38.683012249999997</v>
      </c>
      <c r="G17" s="88">
        <v>30.892690999999999</v>
      </c>
      <c r="H17" s="88">
        <v>40.262761089999998</v>
      </c>
      <c r="I17" s="88">
        <v>62.190319459999998</v>
      </c>
      <c r="J17" s="88">
        <v>1.1569988E-2</v>
      </c>
      <c r="K17" s="88">
        <v>2.7193911000000001E-2</v>
      </c>
      <c r="L17" s="88">
        <v>3.0358909E-2</v>
      </c>
      <c r="M17" s="88">
        <v>8.4951501999999998E-2</v>
      </c>
      <c r="P17"/>
    </row>
    <row r="18" spans="1:16">
      <c r="A18" t="s">
        <v>125</v>
      </c>
      <c r="B18" t="s">
        <v>422</v>
      </c>
      <c r="C18" t="s">
        <v>8</v>
      </c>
      <c r="D18" t="s">
        <v>82</v>
      </c>
      <c r="E18" s="88">
        <v>34.676847719999998</v>
      </c>
      <c r="F18" s="88">
        <v>30.201228400000002</v>
      </c>
      <c r="G18" s="88">
        <v>39.152467029999997</v>
      </c>
      <c r="H18" s="88">
        <v>47.64964749</v>
      </c>
      <c r="I18" s="88">
        <v>68.137936199999999</v>
      </c>
      <c r="J18" s="88">
        <v>3.11663E-3</v>
      </c>
      <c r="K18" s="88">
        <v>7.6544170000000002E-3</v>
      </c>
      <c r="L18" s="88">
        <v>9.316141E-3</v>
      </c>
      <c r="M18" s="88">
        <v>2.899098E-2</v>
      </c>
      <c r="P18"/>
    </row>
    <row r="19" spans="1:16">
      <c r="A19" t="s">
        <v>288</v>
      </c>
      <c r="B19" t="s">
        <v>423</v>
      </c>
      <c r="C19" t="s">
        <v>8</v>
      </c>
      <c r="D19" t="s">
        <v>9</v>
      </c>
      <c r="E19" s="88">
        <v>34.468444650000002</v>
      </c>
      <c r="F19" s="88">
        <v>27.546764199999998</v>
      </c>
      <c r="G19" s="88">
        <v>41.39012511</v>
      </c>
      <c r="H19" s="88">
        <v>47.860537020000002</v>
      </c>
      <c r="I19" s="88">
        <v>68.370975860000001</v>
      </c>
      <c r="J19" s="88">
        <v>1.0971030000000001E-3</v>
      </c>
      <c r="K19" s="88">
        <v>2.5847159999999999E-3</v>
      </c>
      <c r="L19" s="88">
        <v>3.1873079999999998E-3</v>
      </c>
      <c r="M19" s="88">
        <v>9.7936959999999993E-3</v>
      </c>
      <c r="P19"/>
    </row>
    <row r="20" spans="1:16">
      <c r="A20" t="s">
        <v>119</v>
      </c>
      <c r="B20" t="s">
        <v>424</v>
      </c>
      <c r="C20" t="s">
        <v>8</v>
      </c>
      <c r="D20" t="s">
        <v>82</v>
      </c>
      <c r="E20" s="88">
        <v>33.131889620000003</v>
      </c>
      <c r="F20" s="88">
        <v>25.06879477</v>
      </c>
      <c r="G20" s="88">
        <v>41.194984470000001</v>
      </c>
      <c r="H20" s="88">
        <v>47.803327449999998</v>
      </c>
      <c r="I20" s="88">
        <v>64.614493769999996</v>
      </c>
      <c r="J20" s="88">
        <v>2.3640029999999999E-3</v>
      </c>
      <c r="K20" s="88">
        <v>5.649902E-3</v>
      </c>
      <c r="L20" s="88">
        <v>6.8022919999999997E-3</v>
      </c>
      <c r="M20" s="88">
        <v>2.0346810999999999E-2</v>
      </c>
      <c r="P20"/>
    </row>
    <row r="21" spans="1:16">
      <c r="A21" t="s">
        <v>93</v>
      </c>
      <c r="B21" t="s">
        <v>425</v>
      </c>
      <c r="C21" t="s">
        <v>8</v>
      </c>
      <c r="D21" t="s">
        <v>82</v>
      </c>
      <c r="E21" s="88">
        <v>32.214591589999998</v>
      </c>
      <c r="F21" s="88">
        <v>23.982225280000002</v>
      </c>
      <c r="G21" s="88">
        <v>40.44695789</v>
      </c>
      <c r="H21" s="88">
        <v>48.213753779999998</v>
      </c>
      <c r="I21" s="88">
        <v>65.52322461</v>
      </c>
      <c r="J21" s="88">
        <v>2.6112700000000002E-3</v>
      </c>
      <c r="K21" s="88">
        <v>6.4071470000000002E-3</v>
      </c>
      <c r="L21" s="88">
        <v>7.9246520000000008E-3</v>
      </c>
      <c r="M21" s="88">
        <v>2.3570625000000001E-2</v>
      </c>
      <c r="P21"/>
    </row>
    <row r="22" spans="1:16">
      <c r="A22" t="s">
        <v>426</v>
      </c>
      <c r="B22" t="s">
        <v>427</v>
      </c>
      <c r="C22" t="s">
        <v>8</v>
      </c>
      <c r="D22" t="s">
        <v>9</v>
      </c>
      <c r="E22" s="88">
        <v>31.820813269999999</v>
      </c>
      <c r="F22" s="88">
        <v>25.866678740000001</v>
      </c>
      <c r="G22" s="88">
        <v>37.774947789999999</v>
      </c>
      <c r="H22" s="88">
        <v>45.258422279999998</v>
      </c>
      <c r="I22" s="88">
        <v>60.219228459999997</v>
      </c>
      <c r="J22" s="88">
        <v>2.1260739999999999E-3</v>
      </c>
      <c r="K22" s="88">
        <v>5.5445700000000004E-3</v>
      </c>
      <c r="L22" s="88">
        <v>6.5514170000000004E-3</v>
      </c>
      <c r="M22" s="88">
        <v>2.0510028999999999E-2</v>
      </c>
      <c r="P22"/>
    </row>
    <row r="23" spans="1:16">
      <c r="A23" t="s">
        <v>284</v>
      </c>
      <c r="B23" t="s">
        <v>428</v>
      </c>
      <c r="C23" t="s">
        <v>8</v>
      </c>
      <c r="D23" t="s">
        <v>9</v>
      </c>
      <c r="E23" s="88">
        <v>31.730095720000001</v>
      </c>
      <c r="F23" s="88">
        <v>20.743250960000001</v>
      </c>
      <c r="G23" s="88">
        <v>42.716940489999999</v>
      </c>
      <c r="H23" s="88">
        <v>46.888488529999997</v>
      </c>
      <c r="I23" s="88">
        <v>63.022719629999997</v>
      </c>
      <c r="J23" s="88">
        <v>3.8369950000000002E-3</v>
      </c>
      <c r="K23" s="88">
        <v>9.5192379999999993E-3</v>
      </c>
      <c r="L23" s="88">
        <v>1.1464077E-2</v>
      </c>
      <c r="M23" s="88">
        <v>3.4817999000000002E-2</v>
      </c>
      <c r="P23"/>
    </row>
    <row r="24" spans="1:16">
      <c r="A24" t="s">
        <v>275</v>
      </c>
      <c r="B24" t="s">
        <v>276</v>
      </c>
      <c r="C24" t="s">
        <v>8</v>
      </c>
      <c r="D24" t="s">
        <v>82</v>
      </c>
      <c r="E24" s="88">
        <v>31.73003812</v>
      </c>
      <c r="F24" s="88">
        <v>26.179615500000001</v>
      </c>
      <c r="G24" s="88">
        <v>37.280460750000003</v>
      </c>
      <c r="H24" s="88">
        <v>45.22619315</v>
      </c>
      <c r="I24" s="88">
        <v>57.270242240000002</v>
      </c>
      <c r="J24" s="88">
        <v>8.1078200000000002E-4</v>
      </c>
      <c r="K24" s="88">
        <v>1.980243E-3</v>
      </c>
      <c r="L24" s="88">
        <v>2.382468E-3</v>
      </c>
      <c r="M24" s="88">
        <v>7.4216280000000004E-3</v>
      </c>
      <c r="P24"/>
    </row>
    <row r="25" spans="1:16">
      <c r="A25" t="s">
        <v>265</v>
      </c>
      <c r="B25" t="s">
        <v>429</v>
      </c>
      <c r="C25" t="s">
        <v>8</v>
      </c>
      <c r="D25" t="s">
        <v>258</v>
      </c>
      <c r="E25" s="88">
        <v>31.568039760000001</v>
      </c>
      <c r="F25" s="88">
        <v>20.35799132</v>
      </c>
      <c r="G25" s="88">
        <v>42.778088199999999</v>
      </c>
      <c r="H25" s="88">
        <v>50.539223499999999</v>
      </c>
      <c r="I25" s="88">
        <v>58.63783291</v>
      </c>
      <c r="J25" s="88">
        <v>9.1138700000000005E-4</v>
      </c>
      <c r="K25" s="88">
        <v>2.361742E-3</v>
      </c>
      <c r="L25" s="88">
        <v>2.7562350000000001E-3</v>
      </c>
      <c r="M25" s="88">
        <v>8.2063039999999993E-3</v>
      </c>
      <c r="P25"/>
    </row>
    <row r="26" spans="1:16">
      <c r="A26" t="s">
        <v>331</v>
      </c>
      <c r="B26" t="s">
        <v>430</v>
      </c>
      <c r="C26" t="s">
        <v>28</v>
      </c>
      <c r="D26" t="s">
        <v>322</v>
      </c>
      <c r="E26" s="88">
        <v>30.881958869999998</v>
      </c>
      <c r="F26" s="88">
        <v>23.835404449999999</v>
      </c>
      <c r="G26" s="88">
        <v>37.928513289999998</v>
      </c>
      <c r="H26" s="88">
        <v>35.614596149999997</v>
      </c>
      <c r="I26" s="88">
        <v>97.4942712</v>
      </c>
      <c r="J26" s="88">
        <v>1.193251E-3</v>
      </c>
      <c r="K26" s="88">
        <v>3.3945690000000001E-3</v>
      </c>
      <c r="L26" s="88">
        <v>3.5557679999999999E-3</v>
      </c>
      <c r="M26" s="88">
        <v>9.946514E-3</v>
      </c>
      <c r="P26"/>
    </row>
    <row r="27" spans="1:16">
      <c r="A27" t="s">
        <v>121</v>
      </c>
      <c r="B27" t="s">
        <v>431</v>
      </c>
      <c r="C27" t="s">
        <v>8</v>
      </c>
      <c r="D27" t="s">
        <v>82</v>
      </c>
      <c r="E27" s="88">
        <v>30.373761170000002</v>
      </c>
      <c r="F27" s="88">
        <v>24.181233030000001</v>
      </c>
      <c r="G27" s="88">
        <v>36.566289300000001</v>
      </c>
      <c r="H27" s="88">
        <v>45.937203629999999</v>
      </c>
      <c r="I27" s="88">
        <v>54.750479849999998</v>
      </c>
      <c r="J27" s="88">
        <v>8.6660299999999997E-4</v>
      </c>
      <c r="K27" s="88">
        <v>2.1083389999999999E-3</v>
      </c>
      <c r="L27" s="88">
        <v>2.4811630000000002E-3</v>
      </c>
      <c r="M27" s="88">
        <v>7.0807600000000002E-3</v>
      </c>
      <c r="P27"/>
    </row>
    <row r="28" spans="1:16">
      <c r="A28" t="s">
        <v>54</v>
      </c>
      <c r="B28" t="s">
        <v>55</v>
      </c>
      <c r="C28" t="s">
        <v>28</v>
      </c>
      <c r="D28" t="s">
        <v>53</v>
      </c>
      <c r="E28" s="88">
        <v>29.874429429999999</v>
      </c>
      <c r="F28" s="88">
        <v>27.165359949999999</v>
      </c>
      <c r="G28" s="88">
        <v>32.583498910000003</v>
      </c>
      <c r="H28" s="88">
        <v>38.548368150000002</v>
      </c>
      <c r="I28" s="88">
        <v>45.921221320000001</v>
      </c>
      <c r="J28" s="88">
        <v>3.0211190000000001E-3</v>
      </c>
      <c r="K28" s="88">
        <v>6.8115500000000004E-3</v>
      </c>
      <c r="L28" s="88">
        <v>8.0087019999999995E-3</v>
      </c>
      <c r="M28" s="88">
        <v>2.2396263999999999E-2</v>
      </c>
      <c r="P28"/>
    </row>
    <row r="29" spans="1:16">
      <c r="A29" t="s">
        <v>70</v>
      </c>
      <c r="B29" t="s">
        <v>432</v>
      </c>
      <c r="C29" t="s">
        <v>28</v>
      </c>
      <c r="D29" t="s">
        <v>69</v>
      </c>
      <c r="E29" s="88">
        <v>28.705102</v>
      </c>
      <c r="F29" s="88">
        <v>17.837487840000001</v>
      </c>
      <c r="G29" s="88">
        <v>39.572716149999998</v>
      </c>
      <c r="H29" s="88">
        <v>45.00437118</v>
      </c>
      <c r="I29" s="88">
        <v>58.902586929999998</v>
      </c>
      <c r="J29" s="88">
        <v>1.568715E-3</v>
      </c>
      <c r="K29" s="88">
        <v>4.0976900000000002E-3</v>
      </c>
      <c r="L29" s="88">
        <v>4.4624850000000004E-3</v>
      </c>
      <c r="M29" s="88">
        <v>1.3475114E-2</v>
      </c>
      <c r="P29"/>
    </row>
    <row r="30" spans="1:16">
      <c r="A30" t="s">
        <v>268</v>
      </c>
      <c r="B30" t="s">
        <v>269</v>
      </c>
      <c r="C30" t="s">
        <v>8</v>
      </c>
      <c r="D30" t="s">
        <v>258</v>
      </c>
      <c r="E30" s="88">
        <v>27.481785850000001</v>
      </c>
      <c r="F30" s="88">
        <v>33.212349719999999</v>
      </c>
      <c r="G30" s="88">
        <v>21.751221990000001</v>
      </c>
      <c r="H30" s="88">
        <v>32.425464650000002</v>
      </c>
      <c r="I30" s="88">
        <v>45.899223120000002</v>
      </c>
      <c r="J30" s="88">
        <v>1.810252E-3</v>
      </c>
      <c r="K30" s="88">
        <v>5.7343860000000002E-3</v>
      </c>
      <c r="L30" s="88">
        <v>6.2808020000000003E-3</v>
      </c>
      <c r="M30" s="88">
        <v>2.0716544999999999E-2</v>
      </c>
      <c r="P30"/>
    </row>
    <row r="31" spans="1:16">
      <c r="A31" t="s">
        <v>283</v>
      </c>
      <c r="B31" t="s">
        <v>433</v>
      </c>
      <c r="C31" t="s">
        <v>8</v>
      </c>
      <c r="D31" t="s">
        <v>9</v>
      </c>
      <c r="E31" s="88">
        <v>27.23768493</v>
      </c>
      <c r="F31" s="88">
        <v>12.64008651</v>
      </c>
      <c r="G31" s="88">
        <v>41.835283349999997</v>
      </c>
      <c r="H31" s="88">
        <v>45.988619759999999</v>
      </c>
      <c r="I31" s="88">
        <v>57.318728819999997</v>
      </c>
      <c r="J31" s="88">
        <v>2.8835829999999999E-3</v>
      </c>
      <c r="K31" s="88">
        <v>6.7642800000000001E-3</v>
      </c>
      <c r="L31" s="88">
        <v>8.7993210000000006E-3</v>
      </c>
      <c r="M31" s="88">
        <v>2.7718349E-2</v>
      </c>
      <c r="P31"/>
    </row>
    <row r="32" spans="1:16">
      <c r="A32" t="s">
        <v>75</v>
      </c>
      <c r="B32" t="s">
        <v>434</v>
      </c>
      <c r="C32" t="s">
        <v>28</v>
      </c>
      <c r="D32" t="s">
        <v>69</v>
      </c>
      <c r="E32" s="88">
        <v>26.300556719999999</v>
      </c>
      <c r="F32" s="88">
        <v>15.0308112</v>
      </c>
      <c r="G32" s="88">
        <v>37.570302239999997</v>
      </c>
      <c r="H32" s="88">
        <v>41.199680710000003</v>
      </c>
      <c r="I32" s="88">
        <v>55.742009590000002</v>
      </c>
      <c r="J32" s="88">
        <v>7.1484700000000001E-4</v>
      </c>
      <c r="K32" s="88">
        <v>1.974094E-3</v>
      </c>
      <c r="L32" s="88">
        <v>2.072801E-3</v>
      </c>
      <c r="M32" s="88">
        <v>5.9643430000000004E-3</v>
      </c>
      <c r="P32"/>
    </row>
    <row r="33" spans="1:16">
      <c r="A33" t="s">
        <v>233</v>
      </c>
      <c r="B33" t="s">
        <v>435</v>
      </c>
      <c r="C33" t="s">
        <v>8</v>
      </c>
      <c r="D33" t="s">
        <v>9</v>
      </c>
      <c r="E33" s="88">
        <v>26.203072330000001</v>
      </c>
      <c r="F33" s="88">
        <v>17.293198369999999</v>
      </c>
      <c r="G33" s="88">
        <v>35.112946289999996</v>
      </c>
      <c r="H33" s="88">
        <v>36.67132247</v>
      </c>
      <c r="I33" s="88">
        <v>54.677985139999997</v>
      </c>
      <c r="J33" s="88">
        <v>8.5599099999999996E-4</v>
      </c>
      <c r="K33" s="88">
        <v>2.2012809999999998E-3</v>
      </c>
      <c r="L33" s="88">
        <v>2.5919559999999999E-3</v>
      </c>
      <c r="M33" s="88">
        <v>8.5773110000000007E-3</v>
      </c>
      <c r="P33"/>
    </row>
    <row r="34" spans="1:16" ht="19.5" customHeight="1">
      <c r="A34" t="s">
        <v>282</v>
      </c>
      <c r="B34" t="s">
        <v>436</v>
      </c>
      <c r="C34" t="s">
        <v>28</v>
      </c>
      <c r="D34" t="s">
        <v>69</v>
      </c>
      <c r="E34" s="88">
        <v>25.583506440000001</v>
      </c>
      <c r="F34" s="88">
        <v>16.635559740000001</v>
      </c>
      <c r="G34" s="88">
        <v>34.531453149999997</v>
      </c>
      <c r="H34" s="88">
        <v>38.093356569999997</v>
      </c>
      <c r="I34" s="88">
        <v>62.375411769999999</v>
      </c>
      <c r="J34" s="88">
        <v>2.3616679999999999E-3</v>
      </c>
      <c r="K34" s="88">
        <v>5.6320069999999996E-3</v>
      </c>
      <c r="L34" s="88">
        <v>6.3884110000000001E-3</v>
      </c>
      <c r="M34" s="88">
        <v>1.8520853E-2</v>
      </c>
      <c r="P34"/>
    </row>
    <row r="35" spans="1:16">
      <c r="A35" t="s">
        <v>315</v>
      </c>
      <c r="B35" t="s">
        <v>437</v>
      </c>
      <c r="C35" t="s">
        <v>28</v>
      </c>
      <c r="D35" t="s">
        <v>289</v>
      </c>
      <c r="E35" s="88">
        <v>23.91270982</v>
      </c>
      <c r="F35" s="88">
        <v>22.079768059999999</v>
      </c>
      <c r="G35" s="88">
        <v>25.745651580000001</v>
      </c>
      <c r="H35" s="88">
        <v>27.355797899999999</v>
      </c>
      <c r="I35" s="88">
        <v>51.363447149999999</v>
      </c>
      <c r="J35" s="88">
        <v>6.1742500000000001E-4</v>
      </c>
      <c r="K35" s="88">
        <v>1.707156E-3</v>
      </c>
      <c r="L35" s="88">
        <v>2.0273800000000001E-3</v>
      </c>
      <c r="M35" s="88">
        <v>6.5096040000000004E-3</v>
      </c>
      <c r="P35"/>
    </row>
    <row r="36" spans="1:16">
      <c r="A36" t="s">
        <v>38</v>
      </c>
      <c r="B36" t="s">
        <v>438</v>
      </c>
      <c r="C36" t="s">
        <v>28</v>
      </c>
      <c r="D36" t="s">
        <v>29</v>
      </c>
      <c r="E36" s="88">
        <v>19.968130210000002</v>
      </c>
      <c r="F36" s="88">
        <v>21.11464891</v>
      </c>
      <c r="G36" s="88">
        <v>18.821611499999999</v>
      </c>
      <c r="H36" s="88">
        <v>21.948359790000001</v>
      </c>
      <c r="I36" s="88">
        <v>44.396200989999997</v>
      </c>
      <c r="J36" s="88">
        <v>1.2596840000000001E-3</v>
      </c>
      <c r="K36" s="88">
        <v>3.2529199999999999E-3</v>
      </c>
      <c r="L36" s="88">
        <v>3.8130109999999998E-3</v>
      </c>
      <c r="M36" s="88">
        <v>1.1930595E-2</v>
      </c>
      <c r="P36"/>
    </row>
    <row r="37" spans="1:16">
      <c r="A37" t="s">
        <v>35</v>
      </c>
      <c r="B37" t="s">
        <v>439</v>
      </c>
      <c r="C37" t="s">
        <v>28</v>
      </c>
      <c r="D37" t="s">
        <v>29</v>
      </c>
      <c r="E37" s="88">
        <v>19.89659996</v>
      </c>
      <c r="F37" s="88">
        <v>16.991431160000001</v>
      </c>
      <c r="G37" s="88">
        <v>22.801768750000001</v>
      </c>
      <c r="H37" s="88">
        <v>24.66956892</v>
      </c>
      <c r="I37" s="88">
        <v>40.329473960000001</v>
      </c>
      <c r="J37" s="88">
        <v>6.1700100000000005E-4</v>
      </c>
      <c r="K37" s="88">
        <v>1.6930339999999999E-3</v>
      </c>
      <c r="L37" s="88">
        <v>1.7272629999999999E-3</v>
      </c>
      <c r="M37" s="88">
        <v>4.9971349999999998E-3</v>
      </c>
      <c r="P37"/>
    </row>
    <row r="38" spans="1:16">
      <c r="A38" t="s">
        <v>51</v>
      </c>
      <c r="B38" t="s">
        <v>440</v>
      </c>
      <c r="C38" t="s">
        <v>28</v>
      </c>
      <c r="D38" t="s">
        <v>29</v>
      </c>
      <c r="E38" s="88">
        <v>17.534452009999999</v>
      </c>
      <c r="F38" s="88">
        <v>16.49261752</v>
      </c>
      <c r="G38" s="88">
        <v>18.576286499999998</v>
      </c>
      <c r="H38" s="88">
        <v>20.852135409999999</v>
      </c>
      <c r="I38" s="88">
        <v>39.354147670000003</v>
      </c>
      <c r="J38" s="88">
        <v>7.558103E-3</v>
      </c>
      <c r="K38" s="88">
        <v>1.6842045999999999E-2</v>
      </c>
      <c r="L38" s="88">
        <v>1.9682690999999999E-2</v>
      </c>
      <c r="M38" s="88">
        <v>5.4388624000000003E-2</v>
      </c>
      <c r="P38"/>
    </row>
    <row r="39" spans="1:16">
      <c r="A39" t="s">
        <v>308</v>
      </c>
      <c r="B39" t="s">
        <v>441</v>
      </c>
      <c r="C39" t="s">
        <v>8</v>
      </c>
      <c r="D39" t="s">
        <v>442</v>
      </c>
      <c r="E39" s="88">
        <v>16.84062475</v>
      </c>
      <c r="F39" s="88">
        <v>11.258775310000001</v>
      </c>
      <c r="G39" s="88">
        <v>22.422474189999999</v>
      </c>
      <c r="H39" s="88">
        <v>24.715214840000002</v>
      </c>
      <c r="I39" s="88">
        <v>14.753122279999999</v>
      </c>
      <c r="J39" s="88">
        <v>4.4495380000000003E-3</v>
      </c>
      <c r="K39" s="88">
        <v>1.1088393E-2</v>
      </c>
      <c r="L39" s="88">
        <v>1.3450493000000001E-2</v>
      </c>
      <c r="M39" s="88">
        <v>4.0887191000000003E-2</v>
      </c>
      <c r="P39"/>
    </row>
    <row r="40" spans="1:16">
      <c r="A40" t="s">
        <v>285</v>
      </c>
      <c r="B40" t="s">
        <v>443</v>
      </c>
      <c r="C40" t="s">
        <v>8</v>
      </c>
      <c r="D40" t="s">
        <v>258</v>
      </c>
      <c r="E40" s="88">
        <v>13.755861299999999</v>
      </c>
      <c r="F40" s="88">
        <v>10.775630120000001</v>
      </c>
      <c r="G40" s="88">
        <v>16.73609248</v>
      </c>
      <c r="H40" s="88">
        <v>20.323247169999998</v>
      </c>
      <c r="I40" s="88">
        <v>8.9911787390000004</v>
      </c>
      <c r="J40" s="88">
        <v>4.4126099999999998E-4</v>
      </c>
      <c r="K40" s="88">
        <v>1.109315E-3</v>
      </c>
      <c r="L40" s="88">
        <v>1.3220840000000001E-3</v>
      </c>
      <c r="M40" s="88">
        <v>4.1470869999999998E-3</v>
      </c>
      <c r="P40"/>
    </row>
    <row r="41" spans="1:16">
      <c r="A41" t="s">
        <v>254</v>
      </c>
      <c r="B41" t="s">
        <v>444</v>
      </c>
      <c r="C41" t="s">
        <v>8</v>
      </c>
      <c r="D41" t="s">
        <v>9</v>
      </c>
      <c r="E41" s="88">
        <v>12.945437460000001</v>
      </c>
      <c r="F41" s="88">
        <v>9.9644431779999998</v>
      </c>
      <c r="G41" s="88">
        <v>15.92643174</v>
      </c>
      <c r="H41" s="88">
        <v>19.586686329999999</v>
      </c>
      <c r="I41" s="88">
        <v>9.7522828239999999</v>
      </c>
      <c r="J41" s="88">
        <v>1.207683E-3</v>
      </c>
      <c r="K41" s="88">
        <v>3.2044339999999999E-3</v>
      </c>
      <c r="L41" s="88">
        <v>3.440093E-3</v>
      </c>
      <c r="M41" s="88">
        <v>1.0373554E-2</v>
      </c>
      <c r="P41"/>
    </row>
    <row r="42" spans="1:16">
      <c r="A42" t="s">
        <v>297</v>
      </c>
      <c r="B42" t="s">
        <v>445</v>
      </c>
      <c r="C42" t="s">
        <v>8</v>
      </c>
      <c r="D42" t="s">
        <v>9</v>
      </c>
      <c r="E42" s="88">
        <v>12.889658649999999</v>
      </c>
      <c r="F42" s="88">
        <v>11.516988639999999</v>
      </c>
      <c r="G42" s="88">
        <v>14.262328650000001</v>
      </c>
      <c r="H42" s="88">
        <v>18.85275949</v>
      </c>
      <c r="I42" s="88">
        <v>11.53100656</v>
      </c>
      <c r="J42" s="88">
        <v>4.0539100000000001E-4</v>
      </c>
      <c r="K42" s="88">
        <v>9.7146999999999999E-4</v>
      </c>
      <c r="L42" s="88">
        <v>1.2030140000000001E-3</v>
      </c>
      <c r="M42" s="88">
        <v>3.2414309999999999E-3</v>
      </c>
      <c r="P42"/>
    </row>
    <row r="43" spans="1:16">
      <c r="A43" t="s">
        <v>148</v>
      </c>
      <c r="B43" t="s">
        <v>149</v>
      </c>
      <c r="C43" t="s">
        <v>127</v>
      </c>
      <c r="D43" t="s">
        <v>128</v>
      </c>
      <c r="E43" s="88">
        <v>12.6190523</v>
      </c>
      <c r="F43" s="88">
        <v>13.421205479999999</v>
      </c>
      <c r="G43" s="88">
        <v>11.816899129999999</v>
      </c>
      <c r="H43" s="88">
        <v>16.59330563</v>
      </c>
      <c r="I43" s="88">
        <v>5.4429305240000003</v>
      </c>
      <c r="J43" s="88">
        <v>1.558952E-3</v>
      </c>
      <c r="K43" s="88">
        <v>4.9729839999999997E-3</v>
      </c>
      <c r="L43" s="88">
        <v>5.7363900000000001E-3</v>
      </c>
      <c r="M43" s="88">
        <v>1.9103045999999999E-2</v>
      </c>
      <c r="P43"/>
    </row>
    <row r="44" spans="1:16">
      <c r="A44" t="s">
        <v>171</v>
      </c>
      <c r="B44" t="s">
        <v>446</v>
      </c>
      <c r="C44" t="s">
        <v>127</v>
      </c>
      <c r="D44" t="s">
        <v>144</v>
      </c>
      <c r="E44" s="88">
        <v>11.48335786</v>
      </c>
      <c r="F44" s="88">
        <v>14.266367150000001</v>
      </c>
      <c r="G44" s="88">
        <v>8.7003485729999994</v>
      </c>
      <c r="H44" s="88">
        <v>16.656809129999999</v>
      </c>
      <c r="I44" s="88">
        <v>14.23462376</v>
      </c>
      <c r="J44" s="88">
        <v>2.85896E-4</v>
      </c>
      <c r="K44" s="88">
        <v>1.1334030000000001E-3</v>
      </c>
      <c r="L44" s="88">
        <v>1.008384E-3</v>
      </c>
      <c r="M44" s="88">
        <v>3.2320920000000002E-3</v>
      </c>
      <c r="P44"/>
    </row>
    <row r="45" spans="1:16">
      <c r="A45" t="s">
        <v>153</v>
      </c>
      <c r="B45" t="s">
        <v>447</v>
      </c>
      <c r="C45" t="s">
        <v>127</v>
      </c>
      <c r="D45" t="s">
        <v>128</v>
      </c>
      <c r="E45" s="88">
        <v>11.34322461</v>
      </c>
      <c r="F45" s="88">
        <v>8.1399117469999993</v>
      </c>
      <c r="G45" s="88">
        <v>14.546537470000001</v>
      </c>
      <c r="H45" s="88">
        <v>16.184349770000001</v>
      </c>
      <c r="I45" s="88">
        <v>16.748452919999998</v>
      </c>
      <c r="J45" s="88">
        <v>8.4113299999999998E-4</v>
      </c>
      <c r="K45" s="88">
        <v>1.8885169999999999E-3</v>
      </c>
      <c r="L45" s="88">
        <v>2.1697969999999998E-3</v>
      </c>
      <c r="M45" s="88">
        <v>6.22201E-3</v>
      </c>
      <c r="P45"/>
    </row>
    <row r="46" spans="1:16">
      <c r="A46" t="s">
        <v>185</v>
      </c>
      <c r="B46" t="s">
        <v>448</v>
      </c>
      <c r="C46" t="s">
        <v>127</v>
      </c>
      <c r="D46" t="s">
        <v>144</v>
      </c>
      <c r="E46" s="88">
        <v>11.06525259</v>
      </c>
      <c r="F46" s="88">
        <v>20.37778634</v>
      </c>
      <c r="G46" s="88">
        <v>1.75271884</v>
      </c>
      <c r="H46" s="88">
        <v>17.908945429999999</v>
      </c>
      <c r="I46" s="88">
        <v>4.5173716700000002</v>
      </c>
      <c r="J46" s="88">
        <v>4.0963600000000001E-4</v>
      </c>
      <c r="K46" s="88">
        <v>1.2980019999999999E-3</v>
      </c>
      <c r="L46" s="88">
        <v>1.684177E-3</v>
      </c>
      <c r="M46" s="88">
        <v>6.8337049999999998E-3</v>
      </c>
      <c r="P46"/>
    </row>
    <row r="47" spans="1:16">
      <c r="A47" t="s">
        <v>182</v>
      </c>
      <c r="B47" t="s">
        <v>183</v>
      </c>
      <c r="C47" t="s">
        <v>28</v>
      </c>
      <c r="D47" t="s">
        <v>165</v>
      </c>
      <c r="E47" s="88">
        <v>10.510313869999999</v>
      </c>
      <c r="F47" s="88">
        <v>15.1734992</v>
      </c>
      <c r="G47" s="88">
        <v>5.8471285359999996</v>
      </c>
      <c r="H47" s="88">
        <v>11.83426472</v>
      </c>
      <c r="I47" s="88">
        <v>2.8809544850000002</v>
      </c>
      <c r="J47" s="88">
        <v>5.7299999999999997E-5</v>
      </c>
      <c r="K47" s="88">
        <v>1.8304500000000001E-4</v>
      </c>
      <c r="L47" s="88">
        <v>1.13127E-4</v>
      </c>
      <c r="M47" s="88">
        <v>2.93749E-4</v>
      </c>
      <c r="P47"/>
    </row>
    <row r="48" spans="1:16">
      <c r="A48" t="s">
        <v>145</v>
      </c>
      <c r="B48" t="s">
        <v>146</v>
      </c>
      <c r="C48" t="s">
        <v>127</v>
      </c>
      <c r="D48" t="s">
        <v>144</v>
      </c>
      <c r="E48" s="88">
        <v>8.9995150000000006</v>
      </c>
      <c r="F48" s="88">
        <v>9.6074354829999997</v>
      </c>
      <c r="G48" s="88">
        <v>8.3915945179999998</v>
      </c>
      <c r="H48" s="88">
        <v>13.26635585</v>
      </c>
      <c r="I48" s="88">
        <v>17.483654479999998</v>
      </c>
      <c r="J48" s="88">
        <v>5.2594700000000002E-4</v>
      </c>
      <c r="K48" s="88">
        <v>1.3555749999999999E-3</v>
      </c>
      <c r="L48" s="88">
        <v>1.382362E-3</v>
      </c>
      <c r="M48" s="88">
        <v>4.0725880000000002E-3</v>
      </c>
      <c r="P48"/>
    </row>
    <row r="49" spans="1:16">
      <c r="A49" t="s">
        <v>151</v>
      </c>
      <c r="B49" t="s">
        <v>449</v>
      </c>
      <c r="C49" t="s">
        <v>127</v>
      </c>
      <c r="D49" t="s">
        <v>128</v>
      </c>
      <c r="E49" s="88">
        <v>7.5320369380000001</v>
      </c>
      <c r="F49" s="88">
        <v>10.147120170000001</v>
      </c>
      <c r="G49" s="88">
        <v>4.9169537050000001</v>
      </c>
      <c r="H49" s="88">
        <v>9.601539915</v>
      </c>
      <c r="I49" s="88">
        <v>1.8922760709999999</v>
      </c>
      <c r="J49" s="88">
        <v>2.5681800000000002E-4</v>
      </c>
      <c r="K49" s="88">
        <v>8.8982500000000001E-4</v>
      </c>
      <c r="L49" s="88">
        <v>9.2751800000000001E-4</v>
      </c>
      <c r="M49" s="88">
        <v>2.9018360000000001E-3</v>
      </c>
      <c r="P49"/>
    </row>
    <row r="50" spans="1:16">
      <c r="A50" t="s">
        <v>180</v>
      </c>
      <c r="B50" t="s">
        <v>181</v>
      </c>
      <c r="C50" t="s">
        <v>28</v>
      </c>
      <c r="D50" t="s">
        <v>165</v>
      </c>
      <c r="E50" s="88">
        <v>6.9154812239999996</v>
      </c>
      <c r="F50" s="88">
        <v>6.1338135579999999</v>
      </c>
      <c r="G50" s="88">
        <v>7.6971488900000002</v>
      </c>
      <c r="H50" s="88">
        <v>10.37708739</v>
      </c>
      <c r="I50" s="88">
        <v>7.1534894080000004</v>
      </c>
      <c r="J50" s="88">
        <v>1.76801E-4</v>
      </c>
      <c r="K50" s="88">
        <v>5.4893800000000001E-4</v>
      </c>
      <c r="L50" s="88">
        <v>6.2761299999999996E-4</v>
      </c>
      <c r="M50" s="88">
        <v>1.915101E-3</v>
      </c>
      <c r="P50"/>
    </row>
    <row r="51" spans="1:16">
      <c r="A51" t="s">
        <v>176</v>
      </c>
      <c r="B51" t="s">
        <v>450</v>
      </c>
      <c r="C51" t="s">
        <v>28</v>
      </c>
      <c r="D51" t="s">
        <v>165</v>
      </c>
      <c r="E51" s="88">
        <v>4.5984567319999998</v>
      </c>
      <c r="F51" s="88">
        <v>5.2660085089999997</v>
      </c>
      <c r="G51" s="88">
        <v>3.9309049549999999</v>
      </c>
      <c r="H51" s="88">
        <v>5.6962405650000001</v>
      </c>
      <c r="I51" s="88">
        <v>2.932020257</v>
      </c>
      <c r="J51" s="88">
        <v>7.6399999999999997E-6</v>
      </c>
      <c r="K51" s="88">
        <v>1.6903600000000001E-4</v>
      </c>
      <c r="L51" s="88">
        <v>3.0599999999999998E-5</v>
      </c>
      <c r="M51" s="88">
        <v>2.44E-5</v>
      </c>
      <c r="P51"/>
    </row>
    <row r="52" spans="1:16" ht="15" customHeight="1">
      <c r="A52" t="s">
        <v>184</v>
      </c>
      <c r="B52" t="s">
        <v>451</v>
      </c>
      <c r="C52" t="s">
        <v>127</v>
      </c>
      <c r="D52" t="s">
        <v>144</v>
      </c>
      <c r="E52" s="88">
        <v>1.7008728959999999</v>
      </c>
      <c r="F52" s="88">
        <v>3.2420815709999999</v>
      </c>
      <c r="G52" s="88">
        <v>0.159664221</v>
      </c>
      <c r="H52" s="88">
        <v>1.409555871</v>
      </c>
      <c r="I52" s="88">
        <v>0.93003355399999998</v>
      </c>
      <c r="J52" s="88">
        <v>8.4900000000000005E-7</v>
      </c>
      <c r="K52" s="88">
        <v>9.4900000000000006E-6</v>
      </c>
      <c r="L52" s="88">
        <v>0</v>
      </c>
      <c r="M52" s="88">
        <v>1.7E-6</v>
      </c>
      <c r="P52"/>
    </row>
    <row r="53" spans="1:16" ht="15" customHeight="1">
      <c r="A53" t="s">
        <v>178</v>
      </c>
      <c r="B53" t="s">
        <v>179</v>
      </c>
      <c r="C53" t="s">
        <v>28</v>
      </c>
      <c r="D53" t="s">
        <v>165</v>
      </c>
      <c r="E53" s="88">
        <v>1.398382832</v>
      </c>
      <c r="F53" s="88">
        <v>0.198425149</v>
      </c>
      <c r="G53" s="88">
        <v>2.5983405159999999</v>
      </c>
      <c r="H53" s="88">
        <v>2.030173102</v>
      </c>
      <c r="I53" s="88">
        <v>0.29490608699999998</v>
      </c>
      <c r="J53" s="88">
        <v>0</v>
      </c>
      <c r="K53" s="88">
        <v>8.3399999999999998E-7</v>
      </c>
      <c r="L53" s="88">
        <v>0</v>
      </c>
      <c r="M53" s="88">
        <v>0</v>
      </c>
      <c r="P53"/>
    </row>
    <row r="54" spans="1:16" ht="15" customHeight="1">
      <c r="A54" t="s">
        <v>252</v>
      </c>
      <c r="B54" t="s">
        <v>452</v>
      </c>
      <c r="C54" t="s">
        <v>8</v>
      </c>
      <c r="D54" t="s">
        <v>9</v>
      </c>
      <c r="E54" s="88">
        <v>0.42429364899999999</v>
      </c>
      <c r="F54" s="88">
        <v>0.57160140299999995</v>
      </c>
      <c r="G54" s="88">
        <v>0.27698589600000001</v>
      </c>
      <c r="H54" s="88">
        <v>0.50664741300000005</v>
      </c>
      <c r="I54" s="88">
        <v>1.408198938</v>
      </c>
      <c r="J54" s="88">
        <v>4.4599999999999996E-6</v>
      </c>
      <c r="K54" s="88">
        <v>7.9200000000000004E-6</v>
      </c>
      <c r="L54" s="88">
        <v>1.95E-5</v>
      </c>
      <c r="M54" s="88">
        <v>2.76E-5</v>
      </c>
      <c r="P54"/>
    </row>
  </sheetData>
  <autoFilter ref="A2:M54" xr:uid="{6A65E051-1AED-4D30-8949-567015408F8C}">
    <sortState xmlns:xlrd2="http://schemas.microsoft.com/office/spreadsheetml/2017/richdata2" ref="A3:M54">
      <sortCondition descending="1" ref="E2:E52"/>
    </sortState>
  </autoFilter>
  <mergeCells count="3">
    <mergeCell ref="E1:I1"/>
    <mergeCell ref="J1:M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B4E4-4656-4241-8F1C-13A88B7EF006}">
  <sheetPr codeName="Sheet1"/>
  <dimension ref="A1:K54"/>
  <sheetViews>
    <sheetView zoomScale="120" zoomScaleNormal="120" workbookViewId="0">
      <selection activeCell="A55" sqref="A55:XFD1048576"/>
    </sheetView>
  </sheetViews>
  <sheetFormatPr defaultRowHeight="15" customHeight="1" zeroHeight="1"/>
  <cols>
    <col min="1" max="1" width="11.42578125" bestFit="1" customWidth="1"/>
    <col min="3" max="3" width="17.28515625" style="1" bestFit="1" customWidth="1"/>
    <col min="4" max="4" width="14.5703125" style="1" bestFit="1" customWidth="1"/>
    <col min="5" max="5" width="17.42578125" style="1" bestFit="1" customWidth="1"/>
    <col min="6" max="6" width="21.5703125" style="3" customWidth="1"/>
    <col min="7" max="8" width="18.140625" style="3" customWidth="1"/>
    <col min="9" max="9" width="25.5703125" customWidth="1"/>
    <col min="10" max="11" width="50.5703125" style="2" customWidth="1"/>
    <col min="12" max="16384" width="9.140625" style="81"/>
  </cols>
  <sheetData>
    <row r="1" spans="1:11">
      <c r="A1" s="87" t="s">
        <v>453</v>
      </c>
      <c r="B1" s="81"/>
      <c r="F1" s="81"/>
      <c r="G1" s="81"/>
    </row>
    <row r="2" spans="1:11">
      <c r="A2" s="87" t="s">
        <v>454</v>
      </c>
      <c r="B2" s="81"/>
      <c r="G2" s="1"/>
    </row>
    <row r="3" spans="1:11" ht="18">
      <c r="A3" s="119" t="s">
        <v>455</v>
      </c>
      <c r="B3" s="120"/>
      <c r="C3" s="115" t="s">
        <v>391</v>
      </c>
      <c r="D3" s="116"/>
      <c r="E3" s="116"/>
      <c r="F3" s="116"/>
      <c r="G3" s="116"/>
      <c r="H3" s="117"/>
      <c r="I3" s="118" t="s">
        <v>456</v>
      </c>
      <c r="J3" s="116"/>
      <c r="K3" s="117"/>
    </row>
    <row r="4" spans="1:11" s="82" customFormat="1" ht="23.45" customHeight="1">
      <c r="A4" s="55" t="s">
        <v>398</v>
      </c>
      <c r="B4" s="56" t="s">
        <v>457</v>
      </c>
      <c r="C4" s="4" t="s">
        <v>394</v>
      </c>
      <c r="D4" s="5" t="s">
        <v>396</v>
      </c>
      <c r="E4" s="5" t="s">
        <v>397</v>
      </c>
      <c r="F4" s="6" t="s">
        <v>4</v>
      </c>
      <c r="G4" s="6" t="s">
        <v>6</v>
      </c>
      <c r="H4" s="7" t="s">
        <v>5</v>
      </c>
      <c r="I4" s="4" t="s">
        <v>458</v>
      </c>
      <c r="J4" s="6" t="s">
        <v>395</v>
      </c>
      <c r="K4" s="6" t="s">
        <v>459</v>
      </c>
    </row>
    <row r="5" spans="1:11" s="83" customFormat="1" ht="125.1" customHeight="1">
      <c r="A5" s="84">
        <f>VLOOKUP(C5,'S4. Variable Importance'!A:M,5,FALSE)</f>
        <v>89.445120650000007</v>
      </c>
      <c r="B5" s="59">
        <v>1</v>
      </c>
      <c r="C5" s="60" t="s">
        <v>248</v>
      </c>
      <c r="D5" s="59" t="s">
        <v>8</v>
      </c>
      <c r="E5" s="59" t="s">
        <v>9</v>
      </c>
      <c r="F5" s="61" t="s">
        <v>460</v>
      </c>
      <c r="G5" s="61" t="s">
        <v>251</v>
      </c>
      <c r="H5" s="61" t="s">
        <v>461</v>
      </c>
      <c r="I5" s="62" t="e" vm="1">
        <v>#VALUE!</v>
      </c>
      <c r="J5" s="63" t="s">
        <v>462</v>
      </c>
      <c r="K5" s="64" t="s">
        <v>463</v>
      </c>
    </row>
    <row r="6" spans="1:11" s="83" customFormat="1" ht="125.1" customHeight="1">
      <c r="A6" s="85">
        <f>VLOOKUP(C6,'S4. Variable Importance'!A:M,5,FALSE)</f>
        <v>69.976157389999997</v>
      </c>
      <c r="B6" s="40">
        <v>2</v>
      </c>
      <c r="C6" s="41" t="s">
        <v>199</v>
      </c>
      <c r="D6" s="40" t="s">
        <v>127</v>
      </c>
      <c r="E6" s="40" t="s">
        <v>464</v>
      </c>
      <c r="F6" s="42" t="s">
        <v>200</v>
      </c>
      <c r="G6" s="42" t="s">
        <v>136</v>
      </c>
      <c r="H6" s="42" t="s">
        <v>147</v>
      </c>
      <c r="I6" s="43" t="e" vm="2">
        <v>#VALUE!</v>
      </c>
      <c r="J6" s="44"/>
      <c r="K6" s="45"/>
    </row>
    <row r="7" spans="1:11" s="83" customFormat="1" ht="125.1" customHeight="1">
      <c r="A7" s="84">
        <f>VLOOKUP(C7,'S4. Variable Importance'!A:M,5,FALSE)</f>
        <v>59.988546849999999</v>
      </c>
      <c r="B7" s="59">
        <v>3</v>
      </c>
      <c r="C7" s="60" t="s">
        <v>270</v>
      </c>
      <c r="D7" s="59" t="s">
        <v>8</v>
      </c>
      <c r="E7" s="59" t="s">
        <v>258</v>
      </c>
      <c r="F7" s="61" t="s">
        <v>271</v>
      </c>
      <c r="G7" s="61" t="s">
        <v>251</v>
      </c>
      <c r="H7" s="61" t="s">
        <v>465</v>
      </c>
      <c r="I7" s="62" t="e" vm="3">
        <v>#VALUE!</v>
      </c>
      <c r="J7" s="63" t="s">
        <v>466</v>
      </c>
      <c r="K7" s="64" t="s">
        <v>467</v>
      </c>
    </row>
    <row r="8" spans="1:11" s="83" customFormat="1" ht="125.1" customHeight="1">
      <c r="A8" s="86">
        <f>VLOOKUP(C8,'S4. Variable Importance'!A:M,5,FALSE)</f>
        <v>49.79040938</v>
      </c>
      <c r="B8" s="66">
        <v>4</v>
      </c>
      <c r="C8" s="67" t="s">
        <v>59</v>
      </c>
      <c r="D8" s="66" t="s">
        <v>468</v>
      </c>
      <c r="E8" s="66" t="s">
        <v>53</v>
      </c>
      <c r="F8" s="68" t="s">
        <v>469</v>
      </c>
      <c r="G8" s="68" t="s">
        <v>57</v>
      </c>
      <c r="H8" s="68" t="s">
        <v>61</v>
      </c>
      <c r="I8" s="69" t="e" vm="4">
        <v>#VALUE!</v>
      </c>
      <c r="J8" s="72" t="s">
        <v>470</v>
      </c>
      <c r="K8" s="73" t="s">
        <v>471</v>
      </c>
    </row>
    <row r="9" spans="1:11" s="83" customFormat="1" ht="125.1" customHeight="1">
      <c r="A9" s="85">
        <f>VLOOKUP(C9,'S4. Variable Importance'!A:M,5,FALSE)</f>
        <v>45.83677711</v>
      </c>
      <c r="B9" s="40">
        <v>5</v>
      </c>
      <c r="C9" s="41" t="s">
        <v>256</v>
      </c>
      <c r="D9" s="40" t="s">
        <v>8</v>
      </c>
      <c r="E9" s="40" t="s">
        <v>9</v>
      </c>
      <c r="F9" s="42" t="s">
        <v>257</v>
      </c>
      <c r="G9" s="42" t="s">
        <v>472</v>
      </c>
      <c r="H9" s="42" t="s">
        <v>147</v>
      </c>
      <c r="I9" s="43" t="e" vm="5">
        <v>#VALUE!</v>
      </c>
      <c r="J9" s="65" t="s">
        <v>473</v>
      </c>
      <c r="K9" s="46" t="s">
        <v>474</v>
      </c>
    </row>
    <row r="10" spans="1:11" s="83" customFormat="1" ht="125.1" customHeight="1">
      <c r="A10" s="84">
        <f>VLOOKUP(C10,'S4. Variable Importance'!A:M,5,FALSE)</f>
        <v>42.681932879999998</v>
      </c>
      <c r="B10" s="59">
        <v>6</v>
      </c>
      <c r="C10" s="60" t="s">
        <v>287</v>
      </c>
      <c r="D10" s="59" t="s">
        <v>8</v>
      </c>
      <c r="E10" s="59" t="s">
        <v>9</v>
      </c>
      <c r="F10" s="61" t="s">
        <v>279</v>
      </c>
      <c r="G10" s="61" t="s">
        <v>280</v>
      </c>
      <c r="H10" s="61" t="s">
        <v>61</v>
      </c>
      <c r="I10" s="62" t="e" vm="6">
        <v>#VALUE!</v>
      </c>
      <c r="J10" s="63" t="s">
        <v>475</v>
      </c>
      <c r="K10" s="64" t="s">
        <v>476</v>
      </c>
    </row>
    <row r="11" spans="1:11" s="83" customFormat="1" ht="125.1" customHeight="1">
      <c r="A11" s="85">
        <f>VLOOKUP(C11,'S4. Variable Importance'!A:M,5,FALSE)</f>
        <v>40.889297220000003</v>
      </c>
      <c r="B11" s="40">
        <v>7</v>
      </c>
      <c r="C11" s="41" t="s">
        <v>26</v>
      </c>
      <c r="D11" s="40" t="s">
        <v>8</v>
      </c>
      <c r="E11" s="40" t="s">
        <v>9</v>
      </c>
      <c r="F11" s="42" t="s">
        <v>27</v>
      </c>
      <c r="G11" s="42" t="s">
        <v>19</v>
      </c>
      <c r="H11" s="42" t="s">
        <v>22</v>
      </c>
      <c r="I11" s="43" t="e" vm="7">
        <v>#VALUE!</v>
      </c>
      <c r="J11" s="44" t="s">
        <v>477</v>
      </c>
      <c r="K11" s="47"/>
    </row>
    <row r="12" spans="1:11" s="83" customFormat="1" ht="125.1" customHeight="1">
      <c r="A12" s="86">
        <f>VLOOKUP(C12,'S4. Variable Importance'!A:M,5,FALSE)</f>
        <v>40.770389989999998</v>
      </c>
      <c r="B12" s="66">
        <v>8</v>
      </c>
      <c r="C12" s="67" t="s">
        <v>229</v>
      </c>
      <c r="D12" s="66" t="s">
        <v>468</v>
      </c>
      <c r="E12" s="66" t="s">
        <v>228</v>
      </c>
      <c r="F12" s="68" t="s">
        <v>230</v>
      </c>
      <c r="G12" s="68" t="s">
        <v>232</v>
      </c>
      <c r="H12" s="68" t="s">
        <v>231</v>
      </c>
      <c r="I12" s="69" t="e" vm="8">
        <v>#VALUE!</v>
      </c>
      <c r="J12" s="70" t="s">
        <v>478</v>
      </c>
      <c r="K12" s="71" t="s">
        <v>479</v>
      </c>
    </row>
    <row r="13" spans="1:11" s="83" customFormat="1" ht="125.1" customHeight="1">
      <c r="A13" s="86">
        <f>VLOOKUP(C13,'S4. Variable Importance'!A:M,5,FALSE)</f>
        <v>38.949990149999998</v>
      </c>
      <c r="B13" s="66">
        <v>9</v>
      </c>
      <c r="C13" s="67" t="s">
        <v>323</v>
      </c>
      <c r="D13" s="66" t="s">
        <v>468</v>
      </c>
      <c r="E13" s="66" t="s">
        <v>322</v>
      </c>
      <c r="F13" s="68" t="s">
        <v>480</v>
      </c>
      <c r="G13" s="68" t="s">
        <v>330</v>
      </c>
      <c r="H13" s="68" t="s">
        <v>61</v>
      </c>
      <c r="I13" s="69" t="e" vm="9">
        <v>#VALUE!</v>
      </c>
      <c r="J13" s="70" t="s">
        <v>481</v>
      </c>
      <c r="K13" s="71"/>
    </row>
    <row r="14" spans="1:11" s="83" customFormat="1" ht="125.1" customHeight="1">
      <c r="A14" s="86">
        <f>VLOOKUP(C14,'S4. Variable Importance'!A:M,5,FALSE)</f>
        <v>38.937334020000002</v>
      </c>
      <c r="B14" s="66">
        <v>10</v>
      </c>
      <c r="C14" s="67" t="s">
        <v>294</v>
      </c>
      <c r="D14" s="66" t="s">
        <v>468</v>
      </c>
      <c r="E14" s="66" t="s">
        <v>289</v>
      </c>
      <c r="F14" s="68" t="s">
        <v>295</v>
      </c>
      <c r="G14" s="68" t="s">
        <v>482</v>
      </c>
      <c r="H14" s="68" t="s">
        <v>296</v>
      </c>
      <c r="I14" s="69" t="e" vm="10">
        <v>#VALUE!</v>
      </c>
      <c r="J14" s="72" t="s">
        <v>483</v>
      </c>
      <c r="K14" s="71" t="s">
        <v>484</v>
      </c>
    </row>
    <row r="15" spans="1:11" s="83" customFormat="1" ht="125.1" customHeight="1">
      <c r="A15" s="84">
        <f>VLOOKUP(C15,'S4. Variable Importance'!A:M,5,FALSE)</f>
        <v>37.247818090000003</v>
      </c>
      <c r="B15" s="59">
        <v>11</v>
      </c>
      <c r="C15" s="60" t="s">
        <v>102</v>
      </c>
      <c r="D15" s="59" t="s">
        <v>8</v>
      </c>
      <c r="E15" s="59" t="s">
        <v>82</v>
      </c>
      <c r="F15" s="61" t="s">
        <v>103</v>
      </c>
      <c r="G15" s="61" t="s">
        <v>485</v>
      </c>
      <c r="H15" s="61" t="s">
        <v>85</v>
      </c>
      <c r="I15" s="62" t="e" vm="11">
        <v>#VALUE!</v>
      </c>
      <c r="J15" s="74" t="s">
        <v>486</v>
      </c>
      <c r="K15" s="75"/>
    </row>
    <row r="16" spans="1:11" s="83" customFormat="1" ht="125.1" customHeight="1">
      <c r="A16" s="85">
        <f>VLOOKUP(C16,'S4. Variable Importance'!A:M,5,FALSE)</f>
        <v>35.114544549999998</v>
      </c>
      <c r="B16" s="40">
        <v>12</v>
      </c>
      <c r="C16" s="41" t="s">
        <v>263</v>
      </c>
      <c r="D16" s="40" t="s">
        <v>8</v>
      </c>
      <c r="E16" s="40" t="s">
        <v>258</v>
      </c>
      <c r="F16" s="42" t="s">
        <v>487</v>
      </c>
      <c r="G16" s="42" t="s">
        <v>251</v>
      </c>
      <c r="H16" s="42" t="s">
        <v>488</v>
      </c>
      <c r="I16" s="43" t="e" vm="12">
        <v>#VALUE!</v>
      </c>
      <c r="J16" s="48" t="s">
        <v>489</v>
      </c>
      <c r="K16" s="46" t="s">
        <v>490</v>
      </c>
    </row>
    <row r="17" spans="1:11" s="83" customFormat="1" ht="125.1" customHeight="1">
      <c r="A17" s="85">
        <f>VLOOKUP(C17,'S4. Variable Importance'!A:M,5,FALSE)</f>
        <v>34.976112649999997</v>
      </c>
      <c r="B17" s="40">
        <v>13</v>
      </c>
      <c r="C17" s="41" t="s">
        <v>123</v>
      </c>
      <c r="D17" s="40" t="s">
        <v>8</v>
      </c>
      <c r="E17" s="40" t="s">
        <v>82</v>
      </c>
      <c r="F17" s="42" t="s">
        <v>124</v>
      </c>
      <c r="G17" s="42" t="s">
        <v>485</v>
      </c>
      <c r="H17" s="42" t="s">
        <v>112</v>
      </c>
      <c r="I17" s="43" t="e" vm="13">
        <v>#VALUE!</v>
      </c>
      <c r="J17" s="48" t="s">
        <v>491</v>
      </c>
      <c r="K17" s="46"/>
    </row>
    <row r="18" spans="1:11" s="83" customFormat="1" ht="125.1" customHeight="1">
      <c r="A18" s="85">
        <f>VLOOKUP(C18,'S4. Variable Importance'!A:M,5,FALSE)</f>
        <v>34.787851619999998</v>
      </c>
      <c r="B18" s="40">
        <v>14</v>
      </c>
      <c r="C18" s="41" t="s">
        <v>66</v>
      </c>
      <c r="D18" s="40" t="s">
        <v>468</v>
      </c>
      <c r="E18" s="40" t="s">
        <v>53</v>
      </c>
      <c r="F18" s="42" t="s">
        <v>421</v>
      </c>
      <c r="G18" s="42" t="s">
        <v>57</v>
      </c>
      <c r="H18" s="42" t="s">
        <v>56</v>
      </c>
      <c r="I18" s="43" t="e" vm="14">
        <v>#VALUE!</v>
      </c>
      <c r="J18" s="48"/>
      <c r="K18" s="46"/>
    </row>
    <row r="19" spans="1:11" s="83" customFormat="1" ht="125.1" customHeight="1">
      <c r="A19" s="85">
        <f>VLOOKUP(C19,'S4. Variable Importance'!A:M,5,FALSE)</f>
        <v>34.676847719999998</v>
      </c>
      <c r="B19" s="40">
        <v>15</v>
      </c>
      <c r="C19" s="41" t="s">
        <v>125</v>
      </c>
      <c r="D19" s="40" t="s">
        <v>8</v>
      </c>
      <c r="E19" s="40" t="s">
        <v>82</v>
      </c>
      <c r="F19" s="42" t="s">
        <v>126</v>
      </c>
      <c r="G19" s="42" t="s">
        <v>485</v>
      </c>
      <c r="H19" s="42" t="s">
        <v>112</v>
      </c>
      <c r="I19" s="43" t="e" vm="15">
        <v>#VALUE!</v>
      </c>
      <c r="J19" s="48" t="s">
        <v>492</v>
      </c>
      <c r="K19" s="46"/>
    </row>
    <row r="20" spans="1:11" s="83" customFormat="1" ht="125.1" customHeight="1">
      <c r="A20" s="85">
        <f>VLOOKUP(C20,'S4. Variable Importance'!A:M,5,FALSE)</f>
        <v>34.468444650000002</v>
      </c>
      <c r="B20" s="40">
        <v>16</v>
      </c>
      <c r="C20" s="41" t="s">
        <v>288</v>
      </c>
      <c r="D20" s="40" t="s">
        <v>8</v>
      </c>
      <c r="E20" s="40" t="s">
        <v>9</v>
      </c>
      <c r="F20" s="42" t="s">
        <v>279</v>
      </c>
      <c r="G20" s="42" t="s">
        <v>280</v>
      </c>
      <c r="H20" s="42" t="s">
        <v>61</v>
      </c>
      <c r="I20" s="43" t="e" vm="16">
        <v>#VALUE!</v>
      </c>
      <c r="J20" s="48"/>
      <c r="K20" s="46"/>
    </row>
    <row r="21" spans="1:11" s="83" customFormat="1" ht="125.1" customHeight="1">
      <c r="A21" s="85">
        <f>VLOOKUP(C21,'S4. Variable Importance'!A:M,5,FALSE)</f>
        <v>33.131889620000003</v>
      </c>
      <c r="B21" s="40">
        <v>17</v>
      </c>
      <c r="C21" s="41" t="s">
        <v>119</v>
      </c>
      <c r="D21" s="40" t="s">
        <v>8</v>
      </c>
      <c r="E21" s="40" t="s">
        <v>82</v>
      </c>
      <c r="F21" s="42" t="s">
        <v>120</v>
      </c>
      <c r="G21" s="42" t="s">
        <v>485</v>
      </c>
      <c r="H21" s="42" t="s">
        <v>112</v>
      </c>
      <c r="I21" s="43" t="e" vm="17">
        <v>#VALUE!</v>
      </c>
      <c r="J21" s="48" t="s">
        <v>493</v>
      </c>
      <c r="K21" s="46"/>
    </row>
    <row r="22" spans="1:11" s="83" customFormat="1" ht="125.1" customHeight="1">
      <c r="A22" s="85">
        <f>VLOOKUP(C22,'S4. Variable Importance'!A:M,5,FALSE)</f>
        <v>32.214591589999998</v>
      </c>
      <c r="B22" s="40">
        <v>18</v>
      </c>
      <c r="C22" s="41" t="s">
        <v>93</v>
      </c>
      <c r="D22" s="40" t="s">
        <v>8</v>
      </c>
      <c r="E22" s="40" t="s">
        <v>82</v>
      </c>
      <c r="F22" s="42" t="s">
        <v>94</v>
      </c>
      <c r="G22" s="42" t="s">
        <v>485</v>
      </c>
      <c r="H22" s="42" t="s">
        <v>95</v>
      </c>
      <c r="I22" s="43" t="e" vm="18">
        <v>#VALUE!</v>
      </c>
      <c r="J22" s="48" t="s">
        <v>494</v>
      </c>
      <c r="K22" s="46"/>
    </row>
    <row r="23" spans="1:11" s="83" customFormat="1" ht="125.1" customHeight="1">
      <c r="A23" s="85">
        <f>VLOOKUP(C23,'S4. Variable Importance'!A:M,5,FALSE)</f>
        <v>31.820813269999999</v>
      </c>
      <c r="B23" s="40">
        <v>19</v>
      </c>
      <c r="C23" s="41" t="s">
        <v>426</v>
      </c>
      <c r="D23" s="40" t="s">
        <v>8</v>
      </c>
      <c r="E23" s="40" t="s">
        <v>9</v>
      </c>
      <c r="F23" s="42" t="s">
        <v>279</v>
      </c>
      <c r="G23" s="42" t="s">
        <v>280</v>
      </c>
      <c r="H23" s="42" t="s">
        <v>61</v>
      </c>
      <c r="I23" s="43" t="e" vm="19">
        <v>#VALUE!</v>
      </c>
      <c r="J23" s="48" t="s">
        <v>495</v>
      </c>
      <c r="K23" s="46"/>
    </row>
    <row r="24" spans="1:11" s="83" customFormat="1" ht="125.1" customHeight="1">
      <c r="A24" s="85">
        <f>VLOOKUP(C24,'S4. Variable Importance'!A:M,5,FALSE)</f>
        <v>31.730095720000001</v>
      </c>
      <c r="B24" s="40">
        <v>20</v>
      </c>
      <c r="C24" s="41" t="s">
        <v>284</v>
      </c>
      <c r="D24" s="40" t="s">
        <v>8</v>
      </c>
      <c r="E24" s="40" t="s">
        <v>9</v>
      </c>
      <c r="F24" s="42" t="s">
        <v>279</v>
      </c>
      <c r="G24" s="42" t="s">
        <v>280</v>
      </c>
      <c r="H24" s="42" t="s">
        <v>61</v>
      </c>
      <c r="I24" s="43" t="e" vm="20">
        <v>#VALUE!</v>
      </c>
      <c r="J24" s="48" t="s">
        <v>496</v>
      </c>
      <c r="K24" s="46" t="s">
        <v>497</v>
      </c>
    </row>
    <row r="25" spans="1:11" s="83" customFormat="1" ht="125.1" customHeight="1">
      <c r="A25" s="85">
        <f>VLOOKUP(C25,'S4. Variable Importance'!A:M,5,FALSE)</f>
        <v>31.73003812</v>
      </c>
      <c r="B25" s="40">
        <v>21</v>
      </c>
      <c r="C25" s="41" t="s">
        <v>275</v>
      </c>
      <c r="D25" s="40" t="s">
        <v>8</v>
      </c>
      <c r="E25" s="40" t="s">
        <v>82</v>
      </c>
      <c r="F25" s="42" t="s">
        <v>276</v>
      </c>
      <c r="G25" s="42" t="s">
        <v>498</v>
      </c>
      <c r="H25" s="42" t="s">
        <v>267</v>
      </c>
      <c r="I25" s="43" t="e" vm="21">
        <v>#VALUE!</v>
      </c>
      <c r="J25" s="48" t="s">
        <v>499</v>
      </c>
      <c r="K25" s="46" t="s">
        <v>500</v>
      </c>
    </row>
    <row r="26" spans="1:11" s="83" customFormat="1" ht="125.1" customHeight="1">
      <c r="A26" s="85">
        <f>VLOOKUP(C26,'S4. Variable Importance'!A:M,5,FALSE)</f>
        <v>31.568039760000001</v>
      </c>
      <c r="B26" s="40">
        <v>22</v>
      </c>
      <c r="C26" s="41" t="s">
        <v>265</v>
      </c>
      <c r="D26" s="40" t="s">
        <v>8</v>
      </c>
      <c r="E26" s="40" t="s">
        <v>258</v>
      </c>
      <c r="F26" s="42" t="s">
        <v>501</v>
      </c>
      <c r="G26" s="42" t="s">
        <v>251</v>
      </c>
      <c r="H26" s="42" t="s">
        <v>267</v>
      </c>
      <c r="I26" s="43" t="e" vm="22">
        <v>#VALUE!</v>
      </c>
      <c r="J26" s="48" t="s">
        <v>502</v>
      </c>
      <c r="K26" s="46" t="s">
        <v>503</v>
      </c>
    </row>
    <row r="27" spans="1:11" s="83" customFormat="1" ht="125.1" customHeight="1">
      <c r="A27" s="85">
        <f>VLOOKUP(C27,'S4. Variable Importance'!A:M,5,FALSE)</f>
        <v>30.881958869999998</v>
      </c>
      <c r="B27" s="40">
        <v>23</v>
      </c>
      <c r="C27" s="41" t="s">
        <v>331</v>
      </c>
      <c r="D27" s="40" t="s">
        <v>468</v>
      </c>
      <c r="E27" s="40" t="s">
        <v>322</v>
      </c>
      <c r="F27" s="42" t="s">
        <v>504</v>
      </c>
      <c r="G27" s="42" t="s">
        <v>330</v>
      </c>
      <c r="H27" s="42" t="s">
        <v>250</v>
      </c>
      <c r="I27" s="43" t="e" vm="23">
        <v>#VALUE!</v>
      </c>
      <c r="J27" s="48"/>
      <c r="K27" s="46"/>
    </row>
    <row r="28" spans="1:11" s="83" customFormat="1" ht="125.1" customHeight="1">
      <c r="A28" s="85">
        <f>VLOOKUP(C28,'S4. Variable Importance'!A:M,5,FALSE)</f>
        <v>30.373761170000002</v>
      </c>
      <c r="B28" s="40">
        <v>24</v>
      </c>
      <c r="C28" s="41" t="s">
        <v>121</v>
      </c>
      <c r="D28" s="40" t="s">
        <v>8</v>
      </c>
      <c r="E28" s="40" t="s">
        <v>82</v>
      </c>
      <c r="F28" s="42" t="s">
        <v>122</v>
      </c>
      <c r="G28" s="42" t="s">
        <v>485</v>
      </c>
      <c r="H28" s="42" t="s">
        <v>112</v>
      </c>
      <c r="I28" s="43" t="e" vm="24">
        <v>#VALUE!</v>
      </c>
      <c r="J28" s="48" t="s">
        <v>505</v>
      </c>
      <c r="K28" s="46"/>
    </row>
    <row r="29" spans="1:11" s="83" customFormat="1" ht="125.1" customHeight="1">
      <c r="A29" s="85">
        <f>VLOOKUP(C29,'S4. Variable Importance'!A:M,5,FALSE)</f>
        <v>29.874429429999999</v>
      </c>
      <c r="B29" s="40">
        <v>25</v>
      </c>
      <c r="C29" s="41" t="s">
        <v>54</v>
      </c>
      <c r="D29" s="40" t="s">
        <v>468</v>
      </c>
      <c r="E29" s="40" t="s">
        <v>53</v>
      </c>
      <c r="F29" s="42" t="s">
        <v>55</v>
      </c>
      <c r="G29" s="42" t="s">
        <v>57</v>
      </c>
      <c r="H29" s="42" t="s">
        <v>56</v>
      </c>
      <c r="I29" s="43" t="e" vm="25">
        <v>#VALUE!</v>
      </c>
      <c r="J29" s="48" t="s">
        <v>506</v>
      </c>
      <c r="K29" s="45" t="s">
        <v>507</v>
      </c>
    </row>
    <row r="30" spans="1:11" s="83" customFormat="1" ht="125.1" customHeight="1">
      <c r="A30" s="85">
        <f>VLOOKUP(C30,'S4. Variable Importance'!A:M,5,FALSE)</f>
        <v>28.705102</v>
      </c>
      <c r="B30" s="40">
        <v>26</v>
      </c>
      <c r="C30" s="41" t="s">
        <v>70</v>
      </c>
      <c r="D30" s="40" t="s">
        <v>468</v>
      </c>
      <c r="E30" s="40" t="s">
        <v>69</v>
      </c>
      <c r="F30" s="42" t="s">
        <v>71</v>
      </c>
      <c r="G30" s="42" t="s">
        <v>73</v>
      </c>
      <c r="H30" s="42" t="s">
        <v>508</v>
      </c>
      <c r="I30" s="43" t="e" vm="26">
        <v>#VALUE!</v>
      </c>
      <c r="J30" s="44" t="s">
        <v>509</v>
      </c>
      <c r="K30" s="46"/>
    </row>
    <row r="31" spans="1:11" s="83" customFormat="1" ht="125.1" customHeight="1">
      <c r="A31" s="85">
        <f>VLOOKUP(C31,'S4. Variable Importance'!A:M,5,FALSE)</f>
        <v>27.481785850000001</v>
      </c>
      <c r="B31" s="40">
        <v>27</v>
      </c>
      <c r="C31" s="41" t="s">
        <v>268</v>
      </c>
      <c r="D31" s="40" t="s">
        <v>8</v>
      </c>
      <c r="E31" s="40" t="s">
        <v>258</v>
      </c>
      <c r="F31" s="42" t="s">
        <v>269</v>
      </c>
      <c r="G31" s="42" t="s">
        <v>251</v>
      </c>
      <c r="H31" s="42" t="s">
        <v>147</v>
      </c>
      <c r="I31" s="43" t="e" vm="27">
        <v>#VALUE!</v>
      </c>
      <c r="J31" s="44" t="s">
        <v>510</v>
      </c>
      <c r="K31" s="46"/>
    </row>
    <row r="32" spans="1:11" s="83" customFormat="1" ht="125.1" customHeight="1">
      <c r="A32" s="85">
        <f>VLOOKUP(C32,'S4. Variable Importance'!A:M,5,FALSE)</f>
        <v>27.23768493</v>
      </c>
      <c r="B32" s="40">
        <v>28</v>
      </c>
      <c r="C32" s="41" t="s">
        <v>283</v>
      </c>
      <c r="D32" s="40" t="s">
        <v>8</v>
      </c>
      <c r="E32" s="40" t="s">
        <v>9</v>
      </c>
      <c r="F32" s="42" t="s">
        <v>279</v>
      </c>
      <c r="G32" s="42" t="s">
        <v>280</v>
      </c>
      <c r="H32" s="42" t="s">
        <v>61</v>
      </c>
      <c r="I32" s="43" t="e" vm="28">
        <v>#VALUE!</v>
      </c>
      <c r="J32" s="48" t="s">
        <v>511</v>
      </c>
      <c r="K32" s="46"/>
    </row>
    <row r="33" spans="1:11" s="83" customFormat="1" ht="125.1" customHeight="1">
      <c r="A33" s="85">
        <f>VLOOKUP(C33,'S4. Variable Importance'!A:M,5,FALSE)</f>
        <v>26.300556719999999</v>
      </c>
      <c r="B33" s="40">
        <v>29</v>
      </c>
      <c r="C33" s="41" t="s">
        <v>75</v>
      </c>
      <c r="D33" s="40" t="s">
        <v>468</v>
      </c>
      <c r="E33" s="40" t="s">
        <v>69</v>
      </c>
      <c r="F33" s="42" t="s">
        <v>76</v>
      </c>
      <c r="G33" s="42" t="s">
        <v>73</v>
      </c>
      <c r="H33" s="42" t="s">
        <v>77</v>
      </c>
      <c r="I33" s="43" t="e" vm="29">
        <v>#VALUE!</v>
      </c>
      <c r="J33" s="44" t="s">
        <v>512</v>
      </c>
      <c r="K33" s="46"/>
    </row>
    <row r="34" spans="1:11" s="83" customFormat="1" ht="125.1" customHeight="1">
      <c r="A34" s="85">
        <f>VLOOKUP(C34,'S4. Variable Importance'!A:M,5,FALSE)</f>
        <v>25.583506440000001</v>
      </c>
      <c r="B34" s="40">
        <v>30</v>
      </c>
      <c r="C34" s="41" t="s">
        <v>282</v>
      </c>
      <c r="D34" s="40" t="s">
        <v>468</v>
      </c>
      <c r="E34" s="40" t="s">
        <v>69</v>
      </c>
      <c r="F34" s="42" t="s">
        <v>279</v>
      </c>
      <c r="G34" s="42" t="s">
        <v>280</v>
      </c>
      <c r="H34" s="42" t="s">
        <v>61</v>
      </c>
      <c r="I34" s="43" t="e" vm="30">
        <v>#VALUE!</v>
      </c>
      <c r="J34" s="48" t="s">
        <v>513</v>
      </c>
      <c r="K34" s="46"/>
    </row>
    <row r="35" spans="1:11" s="83" customFormat="1" ht="125.1" customHeight="1">
      <c r="A35" s="85">
        <f>VLOOKUP(C35,'S4. Variable Importance'!A:M,5,FALSE)</f>
        <v>23.91270982</v>
      </c>
      <c r="B35" s="40">
        <v>31</v>
      </c>
      <c r="C35" s="41" t="s">
        <v>315</v>
      </c>
      <c r="D35" s="40" t="s">
        <v>468</v>
      </c>
      <c r="E35" s="40" t="s">
        <v>289</v>
      </c>
      <c r="F35" s="42" t="s">
        <v>316</v>
      </c>
      <c r="G35" s="42" t="s">
        <v>313</v>
      </c>
      <c r="H35" s="42" t="s">
        <v>312</v>
      </c>
      <c r="I35" s="43" t="e" vm="31">
        <v>#VALUE!</v>
      </c>
      <c r="J35" s="48"/>
      <c r="K35" s="46"/>
    </row>
    <row r="36" spans="1:11" s="83" customFormat="1" ht="125.1" customHeight="1">
      <c r="A36" s="85">
        <f>VLOOKUP(C36,'S4. Variable Importance'!A:M,5,FALSE)</f>
        <v>19.968130210000002</v>
      </c>
      <c r="B36" s="40">
        <v>32</v>
      </c>
      <c r="C36" s="41" t="s">
        <v>38</v>
      </c>
      <c r="D36" s="40" t="s">
        <v>468</v>
      </c>
      <c r="E36" s="40" t="s">
        <v>29</v>
      </c>
      <c r="F36" s="42" t="s">
        <v>514</v>
      </c>
      <c r="G36" s="42" t="s">
        <v>37</v>
      </c>
      <c r="H36" s="42" t="s">
        <v>42</v>
      </c>
      <c r="I36" s="43" t="e" vm="32">
        <v>#VALUE!</v>
      </c>
      <c r="J36" s="48" t="s">
        <v>515</v>
      </c>
      <c r="K36" s="46"/>
    </row>
    <row r="37" spans="1:11" s="83" customFormat="1" ht="125.1" customHeight="1">
      <c r="A37" s="85">
        <f>VLOOKUP(C37,'S4. Variable Importance'!A:M,5,FALSE)</f>
        <v>19.89659996</v>
      </c>
      <c r="B37" s="40">
        <v>33</v>
      </c>
      <c r="C37" s="41" t="s">
        <v>35</v>
      </c>
      <c r="D37" s="40" t="s">
        <v>468</v>
      </c>
      <c r="E37" s="40" t="s">
        <v>29</v>
      </c>
      <c r="F37" s="42" t="s">
        <v>516</v>
      </c>
      <c r="G37" s="42" t="s">
        <v>37</v>
      </c>
      <c r="H37" s="42" t="s">
        <v>517</v>
      </c>
      <c r="I37" s="43" t="e" vm="33">
        <v>#VALUE!</v>
      </c>
      <c r="J37" s="48" t="s">
        <v>518</v>
      </c>
      <c r="K37" s="46"/>
    </row>
    <row r="38" spans="1:11" s="83" customFormat="1" ht="125.1" customHeight="1">
      <c r="A38" s="85">
        <f>VLOOKUP(C38,'S4. Variable Importance'!A:M,5,FALSE)</f>
        <v>17.534452009999999</v>
      </c>
      <c r="B38" s="40">
        <v>34</v>
      </c>
      <c r="C38" s="41" t="s">
        <v>51</v>
      </c>
      <c r="D38" s="40" t="s">
        <v>468</v>
      </c>
      <c r="E38" s="40" t="s">
        <v>29</v>
      </c>
      <c r="F38" s="42" t="s">
        <v>519</v>
      </c>
      <c r="G38" s="42" t="s">
        <v>37</v>
      </c>
      <c r="H38" s="42" t="s">
        <v>42</v>
      </c>
      <c r="I38" s="43" t="e" vm="34">
        <v>#VALUE!</v>
      </c>
      <c r="J38" s="48" t="s">
        <v>520</v>
      </c>
      <c r="K38" s="46"/>
    </row>
    <row r="39" spans="1:11" s="83" customFormat="1" ht="125.1" customHeight="1">
      <c r="A39" s="85">
        <f>VLOOKUP(C39,'S4. Variable Importance'!A:M,5,FALSE)</f>
        <v>16.84062475</v>
      </c>
      <c r="B39" s="40">
        <v>35</v>
      </c>
      <c r="C39" s="41" t="s">
        <v>308</v>
      </c>
      <c r="D39" s="40" t="s">
        <v>8</v>
      </c>
      <c r="E39" s="40" t="s">
        <v>442</v>
      </c>
      <c r="F39" s="42" t="s">
        <v>309</v>
      </c>
      <c r="G39" s="42" t="s">
        <v>301</v>
      </c>
      <c r="H39" s="42" t="s">
        <v>231</v>
      </c>
      <c r="I39" s="43" t="e" vm="35">
        <v>#VALUE!</v>
      </c>
      <c r="J39" s="48" t="s">
        <v>521</v>
      </c>
      <c r="K39" s="47" t="s">
        <v>522</v>
      </c>
    </row>
    <row r="40" spans="1:11" s="83" customFormat="1" ht="125.1" customHeight="1">
      <c r="A40" s="85">
        <f>VLOOKUP(C40,'S4. Variable Importance'!A:M,5,FALSE)</f>
        <v>13.755861299999999</v>
      </c>
      <c r="B40" s="40">
        <v>36</v>
      </c>
      <c r="C40" s="41" t="s">
        <v>285</v>
      </c>
      <c r="D40" s="40" t="s">
        <v>8</v>
      </c>
      <c r="E40" s="40" t="s">
        <v>258</v>
      </c>
      <c r="F40" s="42" t="s">
        <v>279</v>
      </c>
      <c r="G40" s="42" t="s">
        <v>280</v>
      </c>
      <c r="H40" s="42" t="s">
        <v>61</v>
      </c>
      <c r="I40" s="43" t="e" vm="36">
        <v>#VALUE!</v>
      </c>
      <c r="J40" s="48" t="s">
        <v>523</v>
      </c>
      <c r="K40" s="46"/>
    </row>
    <row r="41" spans="1:11" s="83" customFormat="1" ht="125.1" customHeight="1">
      <c r="A41" s="85">
        <f>VLOOKUP(C41,'S4. Variable Importance'!A:M,5,FALSE)</f>
        <v>12.945437460000001</v>
      </c>
      <c r="B41" s="40">
        <v>37</v>
      </c>
      <c r="C41" s="41" t="s">
        <v>254</v>
      </c>
      <c r="D41" s="40" t="s">
        <v>8</v>
      </c>
      <c r="E41" s="40" t="s">
        <v>9</v>
      </c>
      <c r="F41" s="42" t="s">
        <v>255</v>
      </c>
      <c r="G41" s="42" t="s">
        <v>251</v>
      </c>
      <c r="H41" s="42" t="s">
        <v>147</v>
      </c>
      <c r="I41" s="43" t="e" vm="37">
        <v>#VALUE!</v>
      </c>
      <c r="J41" s="48" t="s">
        <v>524</v>
      </c>
      <c r="K41" s="46"/>
    </row>
    <row r="42" spans="1:11" s="83" customFormat="1" ht="125.1" customHeight="1">
      <c r="A42" s="85">
        <f>VLOOKUP(C42,'S4. Variable Importance'!A:M,5,FALSE)</f>
        <v>12.889658649999999</v>
      </c>
      <c r="B42" s="40">
        <v>38</v>
      </c>
      <c r="C42" s="41" t="s">
        <v>297</v>
      </c>
      <c r="D42" s="40" t="s">
        <v>8</v>
      </c>
      <c r="E42" s="40" t="s">
        <v>9</v>
      </c>
      <c r="F42" s="42" t="s">
        <v>298</v>
      </c>
      <c r="G42" s="42" t="s">
        <v>136</v>
      </c>
      <c r="H42" s="42" t="s">
        <v>147</v>
      </c>
      <c r="I42" s="43" t="e" vm="38">
        <v>#VALUE!</v>
      </c>
      <c r="J42" s="48" t="s">
        <v>525</v>
      </c>
      <c r="K42" s="46"/>
    </row>
    <row r="43" spans="1:11" s="83" customFormat="1" ht="125.1" customHeight="1">
      <c r="A43" s="85">
        <f>VLOOKUP(C43,'S4. Variable Importance'!A:M,5,FALSE)</f>
        <v>12.6190523</v>
      </c>
      <c r="B43" s="40">
        <v>39</v>
      </c>
      <c r="C43" s="41" t="s">
        <v>148</v>
      </c>
      <c r="D43" s="40" t="s">
        <v>127</v>
      </c>
      <c r="E43" s="40" t="s">
        <v>128</v>
      </c>
      <c r="F43" s="42" t="s">
        <v>526</v>
      </c>
      <c r="G43" s="42" t="s">
        <v>136</v>
      </c>
      <c r="H43" s="42" t="s">
        <v>150</v>
      </c>
      <c r="I43" s="43" t="e" vm="39">
        <v>#VALUE!</v>
      </c>
      <c r="J43" s="48" t="s">
        <v>527</v>
      </c>
      <c r="K43" s="46"/>
    </row>
    <row r="44" spans="1:11" s="83" customFormat="1" ht="125.1" customHeight="1">
      <c r="A44" s="85">
        <f>VLOOKUP(C44,'S4. Variable Importance'!A:M,5,FALSE)</f>
        <v>11.48335786</v>
      </c>
      <c r="B44" s="40">
        <v>40</v>
      </c>
      <c r="C44" s="41" t="s">
        <v>171</v>
      </c>
      <c r="D44" s="40" t="s">
        <v>127</v>
      </c>
      <c r="E44" s="40" t="s">
        <v>144</v>
      </c>
      <c r="F44" s="42" t="s">
        <v>172</v>
      </c>
      <c r="G44" s="42" t="s">
        <v>136</v>
      </c>
      <c r="H44" s="42" t="s">
        <v>147</v>
      </c>
      <c r="I44" s="43" t="e" vm="40">
        <v>#VALUE!</v>
      </c>
      <c r="J44" s="48" t="s">
        <v>528</v>
      </c>
      <c r="K44" s="46"/>
    </row>
    <row r="45" spans="1:11" s="83" customFormat="1" ht="125.1" customHeight="1">
      <c r="A45" s="85">
        <f>VLOOKUP(C45,'S4. Variable Importance'!A:M,5,FALSE)</f>
        <v>11.34322461</v>
      </c>
      <c r="B45" s="40">
        <v>41</v>
      </c>
      <c r="C45" s="41" t="s">
        <v>153</v>
      </c>
      <c r="D45" s="40" t="s">
        <v>127</v>
      </c>
      <c r="E45" s="40" t="s">
        <v>128</v>
      </c>
      <c r="F45" s="42" t="s">
        <v>154</v>
      </c>
      <c r="G45" s="42" t="s">
        <v>136</v>
      </c>
      <c r="H45" s="42" t="s">
        <v>147</v>
      </c>
      <c r="I45" s="43" t="e" vm="41">
        <v>#VALUE!</v>
      </c>
      <c r="J45" s="48" t="s">
        <v>529</v>
      </c>
      <c r="K45" s="46"/>
    </row>
    <row r="46" spans="1:11" s="83" customFormat="1" ht="125.1" customHeight="1">
      <c r="A46" s="85">
        <f>VLOOKUP(C46,'S4. Variable Importance'!A:M,5,FALSE)</f>
        <v>11.06525259</v>
      </c>
      <c r="B46" s="40">
        <v>42</v>
      </c>
      <c r="C46" s="41" t="s">
        <v>185</v>
      </c>
      <c r="D46" s="40" t="s">
        <v>127</v>
      </c>
      <c r="E46" s="40" t="s">
        <v>144</v>
      </c>
      <c r="F46" s="42" t="s">
        <v>186</v>
      </c>
      <c r="G46" s="42" t="s">
        <v>136</v>
      </c>
      <c r="H46" s="42" t="s">
        <v>147</v>
      </c>
      <c r="I46" s="43" t="e" vm="42">
        <v>#VALUE!</v>
      </c>
      <c r="J46" s="48" t="s">
        <v>530</v>
      </c>
      <c r="K46" s="46"/>
    </row>
    <row r="47" spans="1:11" s="83" customFormat="1" ht="125.1" customHeight="1">
      <c r="A47" s="85">
        <f>VLOOKUP(C47,'S4. Variable Importance'!A:M,5,FALSE)</f>
        <v>10.510313869999999</v>
      </c>
      <c r="B47" s="40">
        <v>43</v>
      </c>
      <c r="C47" s="41" t="s">
        <v>182</v>
      </c>
      <c r="D47" s="40" t="s">
        <v>468</v>
      </c>
      <c r="E47" s="40" t="s">
        <v>165</v>
      </c>
      <c r="F47" s="42" t="s">
        <v>183</v>
      </c>
      <c r="G47" s="42" t="s">
        <v>136</v>
      </c>
      <c r="H47" s="42" t="s">
        <v>150</v>
      </c>
      <c r="I47" s="43" t="e" vm="43">
        <v>#VALUE!</v>
      </c>
      <c r="J47" s="48" t="s">
        <v>531</v>
      </c>
      <c r="K47" s="46"/>
    </row>
    <row r="48" spans="1:11" s="83" customFormat="1" ht="125.1" customHeight="1">
      <c r="A48" s="85">
        <f>VLOOKUP(C48,'S4. Variable Importance'!A:M,5,FALSE)</f>
        <v>8.9995150000000006</v>
      </c>
      <c r="B48" s="40">
        <v>44</v>
      </c>
      <c r="C48" s="41" t="s">
        <v>145</v>
      </c>
      <c r="D48" s="40" t="s">
        <v>127</v>
      </c>
      <c r="E48" s="40" t="s">
        <v>144</v>
      </c>
      <c r="F48" s="42" t="s">
        <v>146</v>
      </c>
      <c r="G48" s="42" t="s">
        <v>136</v>
      </c>
      <c r="H48" s="42" t="s">
        <v>147</v>
      </c>
      <c r="I48" s="43" t="e" vm="44">
        <v>#VALUE!</v>
      </c>
      <c r="J48" s="48" t="s">
        <v>532</v>
      </c>
      <c r="K48" s="46"/>
    </row>
    <row r="49" spans="1:11" s="83" customFormat="1" ht="125.1" customHeight="1">
      <c r="A49" s="85">
        <f>VLOOKUP(C49,'S4. Variable Importance'!A:M,5,FALSE)</f>
        <v>7.5320369380000001</v>
      </c>
      <c r="B49" s="40">
        <v>45</v>
      </c>
      <c r="C49" s="41" t="s">
        <v>151</v>
      </c>
      <c r="D49" s="40" t="s">
        <v>127</v>
      </c>
      <c r="E49" s="40" t="s">
        <v>128</v>
      </c>
      <c r="F49" s="42" t="s">
        <v>151</v>
      </c>
      <c r="G49" s="42" t="s">
        <v>136</v>
      </c>
      <c r="H49" s="42" t="s">
        <v>150</v>
      </c>
      <c r="I49" s="43" t="e" vm="45">
        <v>#VALUE!</v>
      </c>
      <c r="J49" s="48" t="s">
        <v>533</v>
      </c>
      <c r="K49" s="46"/>
    </row>
    <row r="50" spans="1:11" s="83" customFormat="1" ht="124.9" customHeight="1">
      <c r="A50" s="85">
        <f>VLOOKUP(C50,'S4. Variable Importance'!A:M,5,FALSE)</f>
        <v>6.9154812239999996</v>
      </c>
      <c r="B50" s="40">
        <v>46</v>
      </c>
      <c r="C50" s="41" t="s">
        <v>180</v>
      </c>
      <c r="D50" s="40" t="s">
        <v>468</v>
      </c>
      <c r="E50" s="40" t="s">
        <v>165</v>
      </c>
      <c r="F50" s="42" t="s">
        <v>181</v>
      </c>
      <c r="G50" s="42" t="s">
        <v>136</v>
      </c>
      <c r="H50" s="42" t="s">
        <v>147</v>
      </c>
      <c r="I50" s="43" t="e" vm="46">
        <v>#VALUE!</v>
      </c>
      <c r="J50" s="49"/>
      <c r="K50" s="46"/>
    </row>
    <row r="51" spans="1:11" s="83" customFormat="1" ht="125.1" customHeight="1">
      <c r="A51" s="85">
        <f>VLOOKUP(C51,'S4. Variable Importance'!A:M,5,FALSE)</f>
        <v>4.5984567319999998</v>
      </c>
      <c r="B51" s="40">
        <v>47</v>
      </c>
      <c r="C51" s="41" t="s">
        <v>176</v>
      </c>
      <c r="D51" s="40" t="s">
        <v>468</v>
      </c>
      <c r="E51" s="40" t="s">
        <v>165</v>
      </c>
      <c r="F51" s="42" t="s">
        <v>177</v>
      </c>
      <c r="G51" s="42" t="s">
        <v>136</v>
      </c>
      <c r="H51" s="42" t="s">
        <v>147</v>
      </c>
      <c r="I51" s="50" t="e" vm="47">
        <v>#VALUE!</v>
      </c>
      <c r="J51" s="48" t="s">
        <v>534</v>
      </c>
      <c r="K51" s="46"/>
    </row>
    <row r="52" spans="1:11" s="83" customFormat="1" ht="125.1" customHeight="1">
      <c r="A52" s="85">
        <f>VLOOKUP(C52,'S4. Variable Importance'!A:M,5,FALSE)</f>
        <v>1.7008728959999999</v>
      </c>
      <c r="B52" s="40">
        <v>48</v>
      </c>
      <c r="C52" s="41" t="s">
        <v>184</v>
      </c>
      <c r="D52" s="40" t="s">
        <v>127</v>
      </c>
      <c r="E52" s="40" t="s">
        <v>144</v>
      </c>
      <c r="F52" s="42" t="s">
        <v>184</v>
      </c>
      <c r="G52" s="42" t="s">
        <v>136</v>
      </c>
      <c r="H52" s="42" t="s">
        <v>147</v>
      </c>
      <c r="I52" s="50" t="e" vm="48">
        <v>#VALUE!</v>
      </c>
      <c r="J52" s="48" t="s">
        <v>535</v>
      </c>
      <c r="K52" s="46"/>
    </row>
    <row r="53" spans="1:11" s="83" customFormat="1" ht="125.1" customHeight="1">
      <c r="A53" s="85">
        <f>VLOOKUP(C53,'S4. Variable Importance'!A:M,5,FALSE)</f>
        <v>1.398382832</v>
      </c>
      <c r="B53" s="40">
        <v>49</v>
      </c>
      <c r="C53" s="41" t="s">
        <v>178</v>
      </c>
      <c r="D53" s="40" t="s">
        <v>468</v>
      </c>
      <c r="E53" s="40" t="s">
        <v>165</v>
      </c>
      <c r="F53" s="42" t="s">
        <v>179</v>
      </c>
      <c r="G53" s="42" t="s">
        <v>136</v>
      </c>
      <c r="H53" s="42" t="s">
        <v>147</v>
      </c>
      <c r="I53" s="43" t="e" vm="49">
        <v>#VALUE!</v>
      </c>
      <c r="J53" s="48" t="s">
        <v>535</v>
      </c>
      <c r="K53" s="46"/>
    </row>
    <row r="54" spans="1:11" s="83" customFormat="1" ht="125.1" customHeight="1">
      <c r="A54" s="85">
        <f>VLOOKUP(C54,'S4. Variable Importance'!A:M,5,FALSE)</f>
        <v>0.42429364899999999</v>
      </c>
      <c r="B54" s="40">
        <v>50</v>
      </c>
      <c r="C54" s="51" t="s">
        <v>252</v>
      </c>
      <c r="D54" s="52" t="s">
        <v>8</v>
      </c>
      <c r="E54" s="52" t="s">
        <v>9</v>
      </c>
      <c r="F54" s="53" t="s">
        <v>253</v>
      </c>
      <c r="G54" s="53" t="s">
        <v>251</v>
      </c>
      <c r="H54" s="53" t="s">
        <v>147</v>
      </c>
      <c r="I54" s="57" t="e" vm="50">
        <v>#VALUE!</v>
      </c>
      <c r="J54" s="58"/>
      <c r="K54" s="54"/>
    </row>
  </sheetData>
  <mergeCells count="3">
    <mergeCell ref="C3:H3"/>
    <mergeCell ref="I3:K3"/>
    <mergeCell ref="A3:B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A690A-C84B-493A-BB0C-79DF8B40D080}">
  <sheetPr codeName="Sheet5"/>
  <dimension ref="A1:E188"/>
  <sheetViews>
    <sheetView workbookViewId="0">
      <selection activeCell="A88" sqref="A88:D88"/>
    </sheetView>
  </sheetViews>
  <sheetFormatPr defaultRowHeight="14.25"/>
  <cols>
    <col min="1" max="1" width="13.28515625" bestFit="1" customWidth="1"/>
    <col min="2" max="2" width="31.140625" bestFit="1" customWidth="1"/>
    <col min="3" max="3" width="27.5703125" bestFit="1" customWidth="1"/>
  </cols>
  <sheetData>
    <row r="1" spans="1:3" ht="21">
      <c r="A1" s="25" t="s">
        <v>536</v>
      </c>
    </row>
    <row r="3" spans="1:3" ht="18">
      <c r="A3" s="24" t="s">
        <v>537</v>
      </c>
    </row>
    <row r="5" spans="1:3">
      <c r="A5" s="21" t="s">
        <v>538</v>
      </c>
      <c r="B5" s="21" t="s">
        <v>539</v>
      </c>
      <c r="C5" s="21" t="s">
        <v>540</v>
      </c>
    </row>
    <row r="6" spans="1:3">
      <c r="A6" s="22">
        <v>11</v>
      </c>
      <c r="B6" s="22" t="s">
        <v>541</v>
      </c>
      <c r="C6" s="22" t="s">
        <v>542</v>
      </c>
    </row>
    <row r="7" spans="1:3">
      <c r="A7" s="22">
        <v>12</v>
      </c>
      <c r="B7" s="22" t="s">
        <v>541</v>
      </c>
      <c r="C7" s="22" t="s">
        <v>543</v>
      </c>
    </row>
    <row r="8" spans="1:3">
      <c r="A8" s="22">
        <v>13</v>
      </c>
      <c r="B8" s="22" t="s">
        <v>541</v>
      </c>
      <c r="C8" s="22" t="s">
        <v>544</v>
      </c>
    </row>
    <row r="9" spans="1:3">
      <c r="A9" s="22">
        <v>14</v>
      </c>
      <c r="B9" s="22" t="s">
        <v>541</v>
      </c>
      <c r="C9" s="22" t="s">
        <v>545</v>
      </c>
    </row>
    <row r="10" spans="1:3">
      <c r="A10" s="22">
        <v>15</v>
      </c>
      <c r="B10" s="22" t="s">
        <v>541</v>
      </c>
      <c r="C10" s="22" t="s">
        <v>546</v>
      </c>
    </row>
    <row r="11" spans="1:3">
      <c r="A11" s="22">
        <v>21</v>
      </c>
      <c r="B11" s="22" t="s">
        <v>547</v>
      </c>
      <c r="C11" s="22" t="s">
        <v>542</v>
      </c>
    </row>
    <row r="12" spans="1:3">
      <c r="A12" s="22">
        <v>22</v>
      </c>
      <c r="B12" s="22" t="s">
        <v>547</v>
      </c>
      <c r="C12" s="22" t="s">
        <v>543</v>
      </c>
    </row>
    <row r="13" spans="1:3">
      <c r="A13" s="22">
        <v>23</v>
      </c>
      <c r="B13" s="22" t="s">
        <v>547</v>
      </c>
      <c r="C13" s="22" t="s">
        <v>544</v>
      </c>
    </row>
    <row r="14" spans="1:3">
      <c r="A14" s="22">
        <v>24</v>
      </c>
      <c r="B14" s="22" t="s">
        <v>547</v>
      </c>
      <c r="C14" s="22" t="s">
        <v>545</v>
      </c>
    </row>
    <row r="15" spans="1:3">
      <c r="A15" s="22">
        <v>25</v>
      </c>
      <c r="B15" s="22" t="s">
        <v>547</v>
      </c>
      <c r="C15" s="22" t="s">
        <v>546</v>
      </c>
    </row>
    <row r="16" spans="1:3">
      <c r="A16" s="22">
        <v>31</v>
      </c>
      <c r="B16" s="22" t="s">
        <v>548</v>
      </c>
      <c r="C16" s="22" t="s">
        <v>542</v>
      </c>
    </row>
    <row r="17" spans="1:5">
      <c r="A17" s="22">
        <v>32</v>
      </c>
      <c r="B17" s="22" t="s">
        <v>548</v>
      </c>
      <c r="C17" s="22" t="s">
        <v>543</v>
      </c>
    </row>
    <row r="18" spans="1:5">
      <c r="A18" s="22">
        <v>33</v>
      </c>
      <c r="B18" s="22" t="s">
        <v>548</v>
      </c>
      <c r="C18" s="22" t="s">
        <v>544</v>
      </c>
    </row>
    <row r="19" spans="1:5">
      <c r="A19" s="22">
        <v>34</v>
      </c>
      <c r="B19" s="22" t="s">
        <v>548</v>
      </c>
      <c r="C19" s="22" t="s">
        <v>545</v>
      </c>
    </row>
    <row r="20" spans="1:5">
      <c r="A20" s="22">
        <v>35</v>
      </c>
      <c r="B20" s="22" t="s">
        <v>548</v>
      </c>
      <c r="C20" s="22" t="s">
        <v>546</v>
      </c>
    </row>
    <row r="22" spans="1:5" ht="18">
      <c r="A22" s="24" t="s">
        <v>549</v>
      </c>
    </row>
    <row r="24" spans="1:5">
      <c r="A24" s="21" t="s">
        <v>538</v>
      </c>
      <c r="B24" s="21" t="s">
        <v>550</v>
      </c>
      <c r="C24" s="21" t="s">
        <v>551</v>
      </c>
      <c r="D24" s="21" t="s">
        <v>552</v>
      </c>
    </row>
    <row r="25" spans="1:5">
      <c r="A25" s="22">
        <v>111</v>
      </c>
      <c r="B25" s="22" t="s">
        <v>553</v>
      </c>
      <c r="C25" s="22" t="s">
        <v>554</v>
      </c>
      <c r="D25" s="22" t="s">
        <v>555</v>
      </c>
    </row>
    <row r="26" spans="1:5">
      <c r="A26" s="26">
        <v>112</v>
      </c>
      <c r="B26" s="26" t="s">
        <v>553</v>
      </c>
      <c r="C26" s="26" t="s">
        <v>554</v>
      </c>
      <c r="D26" s="26" t="s">
        <v>556</v>
      </c>
      <c r="E26" s="27"/>
    </row>
    <row r="27" spans="1:5">
      <c r="A27" s="22">
        <v>121</v>
      </c>
      <c r="B27" s="22" t="s">
        <v>553</v>
      </c>
      <c r="C27" s="22" t="s">
        <v>557</v>
      </c>
      <c r="D27" s="22" t="s">
        <v>555</v>
      </c>
    </row>
    <row r="28" spans="1:5">
      <c r="A28" s="26">
        <v>122</v>
      </c>
      <c r="B28" s="26" t="s">
        <v>553</v>
      </c>
      <c r="C28" s="26" t="s">
        <v>557</v>
      </c>
      <c r="D28" s="26" t="s">
        <v>556</v>
      </c>
      <c r="E28" s="27"/>
    </row>
    <row r="29" spans="1:5">
      <c r="A29" s="26">
        <v>131</v>
      </c>
      <c r="B29" s="26" t="s">
        <v>553</v>
      </c>
      <c r="C29" s="26" t="s">
        <v>558</v>
      </c>
      <c r="D29" s="26" t="s">
        <v>555</v>
      </c>
      <c r="E29" s="27"/>
    </row>
    <row r="30" spans="1:5">
      <c r="A30" s="22">
        <v>132</v>
      </c>
      <c r="B30" s="22" t="s">
        <v>553</v>
      </c>
      <c r="C30" s="22" t="s">
        <v>558</v>
      </c>
      <c r="D30" s="22" t="s">
        <v>556</v>
      </c>
    </row>
    <row r="31" spans="1:5">
      <c r="A31" s="22">
        <v>211</v>
      </c>
      <c r="B31" s="22" t="s">
        <v>559</v>
      </c>
      <c r="C31" s="22" t="s">
        <v>554</v>
      </c>
      <c r="D31" s="22" t="s">
        <v>555</v>
      </c>
    </row>
    <row r="32" spans="1:5">
      <c r="A32" s="28">
        <v>212</v>
      </c>
      <c r="B32" s="28" t="s">
        <v>559</v>
      </c>
      <c r="C32" s="28" t="s">
        <v>554</v>
      </c>
      <c r="D32" s="28" t="s">
        <v>556</v>
      </c>
      <c r="E32" s="29"/>
    </row>
    <row r="33" spans="1:5">
      <c r="A33" s="22">
        <v>221</v>
      </c>
      <c r="B33" s="22" t="s">
        <v>559</v>
      </c>
      <c r="C33" s="22" t="s">
        <v>557</v>
      </c>
      <c r="D33" s="22" t="s">
        <v>555</v>
      </c>
    </row>
    <row r="34" spans="1:5">
      <c r="A34" s="22">
        <v>222</v>
      </c>
      <c r="B34" s="22" t="s">
        <v>559</v>
      </c>
      <c r="C34" s="22" t="s">
        <v>557</v>
      </c>
      <c r="D34" s="22" t="s">
        <v>556</v>
      </c>
    </row>
    <row r="35" spans="1:5">
      <c r="A35" s="22">
        <v>231</v>
      </c>
      <c r="B35" s="22" t="s">
        <v>559</v>
      </c>
      <c r="C35" s="22" t="s">
        <v>558</v>
      </c>
      <c r="D35" s="22" t="s">
        <v>555</v>
      </c>
    </row>
    <row r="36" spans="1:5">
      <c r="A36" s="22">
        <v>232</v>
      </c>
      <c r="B36" s="22" t="s">
        <v>559</v>
      </c>
      <c r="C36" s="22" t="s">
        <v>558</v>
      </c>
      <c r="D36" s="22" t="s">
        <v>556</v>
      </c>
    </row>
    <row r="37" spans="1:5">
      <c r="A37" s="28">
        <v>311</v>
      </c>
      <c r="B37" s="28" t="s">
        <v>560</v>
      </c>
      <c r="C37" s="28" t="s">
        <v>554</v>
      </c>
      <c r="D37" s="28" t="s">
        <v>555</v>
      </c>
      <c r="E37" s="29"/>
    </row>
    <row r="38" spans="1:5">
      <c r="A38" s="28">
        <v>312</v>
      </c>
      <c r="B38" s="28" t="s">
        <v>560</v>
      </c>
      <c r="C38" s="28" t="s">
        <v>554</v>
      </c>
      <c r="D38" s="28" t="s">
        <v>556</v>
      </c>
      <c r="E38" s="29"/>
    </row>
    <row r="39" spans="1:5">
      <c r="A39" s="22">
        <v>321</v>
      </c>
      <c r="B39" s="22" t="s">
        <v>560</v>
      </c>
      <c r="C39" s="22" t="s">
        <v>557</v>
      </c>
      <c r="D39" s="22" t="s">
        <v>555</v>
      </c>
    </row>
    <row r="40" spans="1:5">
      <c r="A40" s="28">
        <v>322</v>
      </c>
      <c r="B40" s="28" t="s">
        <v>560</v>
      </c>
      <c r="C40" s="28" t="s">
        <v>557</v>
      </c>
      <c r="D40" s="28" t="s">
        <v>556</v>
      </c>
      <c r="E40" s="29"/>
    </row>
    <row r="41" spans="1:5">
      <c r="A41" s="22">
        <v>331</v>
      </c>
      <c r="B41" s="22" t="s">
        <v>560</v>
      </c>
      <c r="C41" s="22" t="s">
        <v>558</v>
      </c>
      <c r="D41" s="22" t="s">
        <v>555</v>
      </c>
    </row>
    <row r="42" spans="1:5">
      <c r="A42" s="22">
        <v>332</v>
      </c>
      <c r="B42" s="22" t="s">
        <v>560</v>
      </c>
      <c r="C42" s="22" t="s">
        <v>558</v>
      </c>
      <c r="D42" s="22" t="s">
        <v>556</v>
      </c>
    </row>
    <row r="43" spans="1:5">
      <c r="A43" s="22">
        <v>411</v>
      </c>
      <c r="B43" s="22" t="s">
        <v>561</v>
      </c>
      <c r="C43" s="22" t="s">
        <v>554</v>
      </c>
      <c r="D43" s="22" t="s">
        <v>555</v>
      </c>
    </row>
    <row r="44" spans="1:5">
      <c r="A44" s="22">
        <v>412</v>
      </c>
      <c r="B44" s="22" t="s">
        <v>561</v>
      </c>
      <c r="C44" s="22" t="s">
        <v>554</v>
      </c>
      <c r="D44" s="22" t="s">
        <v>556</v>
      </c>
    </row>
    <row r="45" spans="1:5">
      <c r="A45" s="22">
        <v>421</v>
      </c>
      <c r="B45" s="22" t="s">
        <v>561</v>
      </c>
      <c r="C45" s="22" t="s">
        <v>557</v>
      </c>
      <c r="D45" s="22" t="s">
        <v>555</v>
      </c>
    </row>
    <row r="46" spans="1:5">
      <c r="A46" s="22">
        <v>422</v>
      </c>
      <c r="B46" s="22" t="s">
        <v>561</v>
      </c>
      <c r="C46" s="22" t="s">
        <v>557</v>
      </c>
      <c r="D46" s="22" t="s">
        <v>556</v>
      </c>
    </row>
    <row r="47" spans="1:5">
      <c r="A47" s="22">
        <v>431</v>
      </c>
      <c r="B47" s="22" t="s">
        <v>561</v>
      </c>
      <c r="C47" s="22" t="s">
        <v>558</v>
      </c>
      <c r="D47" s="22" t="s">
        <v>555</v>
      </c>
    </row>
    <row r="48" spans="1:5">
      <c r="A48" s="22">
        <v>432</v>
      </c>
      <c r="B48" s="22" t="s">
        <v>561</v>
      </c>
      <c r="C48" s="22" t="s">
        <v>558</v>
      </c>
      <c r="D48" s="22" t="s">
        <v>556</v>
      </c>
    </row>
    <row r="51" spans="1:4" ht="18">
      <c r="A51" s="24" t="s">
        <v>562</v>
      </c>
    </row>
    <row r="53" spans="1:4">
      <c r="A53" s="21" t="s">
        <v>538</v>
      </c>
      <c r="B53" s="21" t="s">
        <v>563</v>
      </c>
      <c r="C53" s="21" t="s">
        <v>564</v>
      </c>
    </row>
    <row r="54" spans="1:4">
      <c r="A54" s="22">
        <v>11</v>
      </c>
      <c r="B54" s="22" t="s">
        <v>565</v>
      </c>
      <c r="C54" s="22" t="s">
        <v>566</v>
      </c>
    </row>
    <row r="55" spans="1:4">
      <c r="A55" s="22">
        <v>12</v>
      </c>
      <c r="B55" s="22" t="s">
        <v>565</v>
      </c>
      <c r="C55" s="22" t="s">
        <v>567</v>
      </c>
    </row>
    <row r="56" spans="1:4">
      <c r="A56" s="22">
        <v>21</v>
      </c>
      <c r="B56" s="22" t="s">
        <v>568</v>
      </c>
      <c r="C56" s="22" t="s">
        <v>566</v>
      </c>
    </row>
    <row r="57" spans="1:4">
      <c r="A57" s="22">
        <v>22</v>
      </c>
      <c r="B57" s="22" t="s">
        <v>568</v>
      </c>
      <c r="C57" s="22" t="s">
        <v>567</v>
      </c>
    </row>
    <row r="59" spans="1:4" ht="18">
      <c r="A59" s="24" t="s">
        <v>569</v>
      </c>
    </row>
    <row r="61" spans="1:4">
      <c r="A61" s="21" t="s">
        <v>538</v>
      </c>
      <c r="B61" s="21" t="s">
        <v>570</v>
      </c>
      <c r="C61" s="21" t="s">
        <v>571</v>
      </c>
      <c r="D61" s="21" t="s">
        <v>572</v>
      </c>
    </row>
    <row r="62" spans="1:4">
      <c r="A62" s="22">
        <v>111</v>
      </c>
      <c r="B62" s="22" t="s">
        <v>573</v>
      </c>
      <c r="C62" s="22" t="s">
        <v>574</v>
      </c>
      <c r="D62" s="22" t="s">
        <v>566</v>
      </c>
    </row>
    <row r="63" spans="1:4">
      <c r="A63" s="22">
        <v>112</v>
      </c>
      <c r="B63" s="22" t="s">
        <v>573</v>
      </c>
      <c r="C63" s="22" t="s">
        <v>574</v>
      </c>
      <c r="D63" s="22" t="s">
        <v>575</v>
      </c>
    </row>
    <row r="64" spans="1:4">
      <c r="A64" s="22">
        <v>113</v>
      </c>
      <c r="B64" s="22" t="s">
        <v>573</v>
      </c>
      <c r="C64" s="22" t="s">
        <v>574</v>
      </c>
      <c r="D64" s="22" t="s">
        <v>568</v>
      </c>
    </row>
    <row r="65" spans="1:4">
      <c r="A65" s="22">
        <v>121</v>
      </c>
      <c r="B65" s="22" t="s">
        <v>573</v>
      </c>
      <c r="C65" s="22" t="s">
        <v>576</v>
      </c>
      <c r="D65" s="22" t="s">
        <v>566</v>
      </c>
    </row>
    <row r="66" spans="1:4">
      <c r="A66" s="22">
        <v>122</v>
      </c>
      <c r="B66" s="22" t="s">
        <v>573</v>
      </c>
      <c r="C66" s="22" t="s">
        <v>576</v>
      </c>
      <c r="D66" s="22" t="s">
        <v>575</v>
      </c>
    </row>
    <row r="67" spans="1:4">
      <c r="A67" s="22">
        <v>123</v>
      </c>
      <c r="B67" s="22" t="s">
        <v>573</v>
      </c>
      <c r="C67" s="22" t="s">
        <v>576</v>
      </c>
      <c r="D67" s="22" t="s">
        <v>568</v>
      </c>
    </row>
    <row r="68" spans="1:4">
      <c r="A68" s="22">
        <v>131</v>
      </c>
      <c r="B68" s="22" t="s">
        <v>573</v>
      </c>
      <c r="C68" s="22" t="s">
        <v>577</v>
      </c>
      <c r="D68" s="22" t="s">
        <v>566</v>
      </c>
    </row>
    <row r="69" spans="1:4">
      <c r="A69" s="22">
        <v>132</v>
      </c>
      <c r="B69" s="22" t="s">
        <v>573</v>
      </c>
      <c r="C69" s="22" t="s">
        <v>577</v>
      </c>
      <c r="D69" s="22" t="s">
        <v>575</v>
      </c>
    </row>
    <row r="70" spans="1:4">
      <c r="A70" s="22">
        <v>133</v>
      </c>
      <c r="B70" s="22" t="s">
        <v>573</v>
      </c>
      <c r="C70" s="22" t="s">
        <v>577</v>
      </c>
      <c r="D70" s="22" t="s">
        <v>568</v>
      </c>
    </row>
    <row r="71" spans="1:4">
      <c r="A71" s="22">
        <v>141</v>
      </c>
      <c r="B71" s="22" t="s">
        <v>573</v>
      </c>
      <c r="C71" s="22" t="s">
        <v>578</v>
      </c>
      <c r="D71" s="22" t="s">
        <v>566</v>
      </c>
    </row>
    <row r="72" spans="1:4">
      <c r="A72" s="22">
        <v>142</v>
      </c>
      <c r="B72" s="22" t="s">
        <v>573</v>
      </c>
      <c r="C72" s="22" t="s">
        <v>578</v>
      </c>
      <c r="D72" s="22" t="s">
        <v>575</v>
      </c>
    </row>
    <row r="73" spans="1:4">
      <c r="A73" s="22">
        <v>143</v>
      </c>
      <c r="B73" s="22" t="s">
        <v>573</v>
      </c>
      <c r="C73" s="22" t="s">
        <v>578</v>
      </c>
      <c r="D73" s="22" t="s">
        <v>568</v>
      </c>
    </row>
    <row r="74" spans="1:4">
      <c r="A74" s="22">
        <v>150</v>
      </c>
      <c r="B74" s="22" t="s">
        <v>573</v>
      </c>
      <c r="C74" s="22" t="s">
        <v>579</v>
      </c>
      <c r="D74" s="23" t="s">
        <v>580</v>
      </c>
    </row>
    <row r="75" spans="1:4">
      <c r="A75" s="22">
        <v>211</v>
      </c>
      <c r="B75" s="22" t="s">
        <v>581</v>
      </c>
      <c r="C75" s="22" t="s">
        <v>574</v>
      </c>
      <c r="D75" s="22" t="s">
        <v>566</v>
      </c>
    </row>
    <row r="76" spans="1:4">
      <c r="A76" s="22">
        <v>212</v>
      </c>
      <c r="B76" s="22" t="s">
        <v>581</v>
      </c>
      <c r="C76" s="22" t="s">
        <v>574</v>
      </c>
      <c r="D76" s="22" t="s">
        <v>575</v>
      </c>
    </row>
    <row r="77" spans="1:4">
      <c r="A77" s="22">
        <v>213</v>
      </c>
      <c r="B77" s="22" t="s">
        <v>581</v>
      </c>
      <c r="C77" s="22" t="s">
        <v>574</v>
      </c>
      <c r="D77" s="22" t="s">
        <v>568</v>
      </c>
    </row>
    <row r="78" spans="1:4">
      <c r="A78" s="22">
        <v>221</v>
      </c>
      <c r="B78" s="22" t="s">
        <v>581</v>
      </c>
      <c r="C78" s="22" t="s">
        <v>576</v>
      </c>
      <c r="D78" s="22" t="s">
        <v>566</v>
      </c>
    </row>
    <row r="79" spans="1:4">
      <c r="A79" s="22">
        <v>222</v>
      </c>
      <c r="B79" s="22" t="s">
        <v>581</v>
      </c>
      <c r="C79" s="22" t="s">
        <v>576</v>
      </c>
      <c r="D79" s="22" t="s">
        <v>575</v>
      </c>
    </row>
    <row r="80" spans="1:4">
      <c r="A80" s="22">
        <v>223</v>
      </c>
      <c r="B80" s="22" t="s">
        <v>581</v>
      </c>
      <c r="C80" s="22" t="s">
        <v>576</v>
      </c>
      <c r="D80" s="22" t="s">
        <v>568</v>
      </c>
    </row>
    <row r="81" spans="1:4">
      <c r="A81" s="22">
        <v>231</v>
      </c>
      <c r="B81" s="22" t="s">
        <v>581</v>
      </c>
      <c r="C81" s="22" t="s">
        <v>577</v>
      </c>
      <c r="D81" s="22" t="s">
        <v>566</v>
      </c>
    </row>
    <row r="82" spans="1:4">
      <c r="A82" s="22">
        <v>232</v>
      </c>
      <c r="B82" s="22" t="s">
        <v>581</v>
      </c>
      <c r="C82" s="22" t="s">
        <v>577</v>
      </c>
      <c r="D82" s="22" t="s">
        <v>575</v>
      </c>
    </row>
    <row r="83" spans="1:4">
      <c r="A83" s="22">
        <v>233</v>
      </c>
      <c r="B83" s="22" t="s">
        <v>581</v>
      </c>
      <c r="C83" s="22" t="s">
        <v>577</v>
      </c>
      <c r="D83" s="22" t="s">
        <v>568</v>
      </c>
    </row>
    <row r="84" spans="1:4">
      <c r="A84" s="22">
        <v>241</v>
      </c>
      <c r="B84" s="22" t="s">
        <v>581</v>
      </c>
      <c r="C84" s="22" t="s">
        <v>578</v>
      </c>
      <c r="D84" s="22" t="s">
        <v>566</v>
      </c>
    </row>
    <row r="85" spans="1:4">
      <c r="A85" s="22">
        <v>242</v>
      </c>
      <c r="B85" s="22" t="s">
        <v>581</v>
      </c>
      <c r="C85" s="22" t="s">
        <v>578</v>
      </c>
      <c r="D85" s="22" t="s">
        <v>575</v>
      </c>
    </row>
    <row r="86" spans="1:4">
      <c r="A86" s="22">
        <v>243</v>
      </c>
      <c r="B86" s="22" t="s">
        <v>581</v>
      </c>
      <c r="C86" s="22" t="s">
        <v>578</v>
      </c>
      <c r="D86" s="22" t="s">
        <v>568</v>
      </c>
    </row>
    <row r="87" spans="1:4">
      <c r="A87" s="22">
        <v>250</v>
      </c>
      <c r="B87" s="22" t="s">
        <v>581</v>
      </c>
      <c r="C87" s="22" t="s">
        <v>579</v>
      </c>
      <c r="D87" s="23" t="s">
        <v>580</v>
      </c>
    </row>
    <row r="88" spans="1:4">
      <c r="A88" s="32">
        <v>311</v>
      </c>
      <c r="B88" s="32" t="s">
        <v>582</v>
      </c>
      <c r="C88" s="32" t="s">
        <v>574</v>
      </c>
      <c r="D88" s="32" t="s">
        <v>566</v>
      </c>
    </row>
    <row r="89" spans="1:4">
      <c r="A89" s="22">
        <v>312</v>
      </c>
      <c r="B89" s="22" t="s">
        <v>582</v>
      </c>
      <c r="C89" s="22" t="s">
        <v>574</v>
      </c>
      <c r="D89" s="22" t="s">
        <v>575</v>
      </c>
    </row>
    <row r="90" spans="1:4">
      <c r="A90" s="22">
        <v>313</v>
      </c>
      <c r="B90" s="22" t="s">
        <v>582</v>
      </c>
      <c r="C90" s="22" t="s">
        <v>574</v>
      </c>
      <c r="D90" s="22" t="s">
        <v>568</v>
      </c>
    </row>
    <row r="91" spans="1:4">
      <c r="A91" s="22">
        <v>321</v>
      </c>
      <c r="B91" s="22" t="s">
        <v>582</v>
      </c>
      <c r="C91" s="22" t="s">
        <v>576</v>
      </c>
      <c r="D91" s="22" t="s">
        <v>566</v>
      </c>
    </row>
    <row r="92" spans="1:4">
      <c r="A92" s="22">
        <v>322</v>
      </c>
      <c r="B92" s="22" t="s">
        <v>582</v>
      </c>
      <c r="C92" s="22" t="s">
        <v>576</v>
      </c>
      <c r="D92" s="22" t="s">
        <v>575</v>
      </c>
    </row>
    <row r="93" spans="1:4">
      <c r="A93" s="22">
        <v>323</v>
      </c>
      <c r="B93" s="22" t="s">
        <v>582</v>
      </c>
      <c r="C93" s="22" t="s">
        <v>576</v>
      </c>
      <c r="D93" s="22" t="s">
        <v>568</v>
      </c>
    </row>
    <row r="94" spans="1:4">
      <c r="A94" s="22">
        <v>331</v>
      </c>
      <c r="B94" s="22" t="s">
        <v>582</v>
      </c>
      <c r="C94" s="22" t="s">
        <v>577</v>
      </c>
      <c r="D94" s="22" t="s">
        <v>566</v>
      </c>
    </row>
    <row r="95" spans="1:4">
      <c r="A95" s="22">
        <v>332</v>
      </c>
      <c r="B95" s="22" t="s">
        <v>582</v>
      </c>
      <c r="C95" s="22" t="s">
        <v>577</v>
      </c>
      <c r="D95" s="22" t="s">
        <v>575</v>
      </c>
    </row>
    <row r="96" spans="1:4">
      <c r="A96" s="22">
        <v>333</v>
      </c>
      <c r="B96" s="22" t="s">
        <v>582</v>
      </c>
      <c r="C96" s="22" t="s">
        <v>577</v>
      </c>
      <c r="D96" s="22" t="s">
        <v>568</v>
      </c>
    </row>
    <row r="97" spans="1:4">
      <c r="A97" s="22">
        <v>341</v>
      </c>
      <c r="B97" s="22" t="s">
        <v>582</v>
      </c>
      <c r="C97" s="22" t="s">
        <v>578</v>
      </c>
      <c r="D97" s="22" t="s">
        <v>566</v>
      </c>
    </row>
    <row r="98" spans="1:4">
      <c r="A98" s="22">
        <v>342</v>
      </c>
      <c r="B98" s="22" t="s">
        <v>582</v>
      </c>
      <c r="C98" s="22" t="s">
        <v>578</v>
      </c>
      <c r="D98" s="22" t="s">
        <v>575</v>
      </c>
    </row>
    <row r="99" spans="1:4">
      <c r="A99" s="22">
        <v>343</v>
      </c>
      <c r="B99" s="22" t="s">
        <v>582</v>
      </c>
      <c r="C99" s="22" t="s">
        <v>578</v>
      </c>
      <c r="D99" s="22" t="s">
        <v>568</v>
      </c>
    </row>
    <row r="100" spans="1:4">
      <c r="A100" s="22">
        <v>350</v>
      </c>
      <c r="B100" s="22" t="s">
        <v>582</v>
      </c>
      <c r="C100" s="22" t="s">
        <v>579</v>
      </c>
      <c r="D100" s="23" t="s">
        <v>580</v>
      </c>
    </row>
    <row r="101" spans="1:4">
      <c r="A101" s="22">
        <v>411</v>
      </c>
      <c r="B101" s="22" t="s">
        <v>583</v>
      </c>
      <c r="C101" s="22" t="s">
        <v>574</v>
      </c>
      <c r="D101" s="22" t="s">
        <v>566</v>
      </c>
    </row>
    <row r="102" spans="1:4">
      <c r="A102" s="22">
        <v>412</v>
      </c>
      <c r="B102" s="22" t="s">
        <v>583</v>
      </c>
      <c r="C102" s="22" t="s">
        <v>574</v>
      </c>
      <c r="D102" s="22" t="s">
        <v>575</v>
      </c>
    </row>
    <row r="103" spans="1:4">
      <c r="A103" s="22">
        <v>413</v>
      </c>
      <c r="B103" s="22" t="s">
        <v>583</v>
      </c>
      <c r="C103" s="22" t="s">
        <v>574</v>
      </c>
      <c r="D103" s="22" t="s">
        <v>568</v>
      </c>
    </row>
    <row r="104" spans="1:4">
      <c r="A104" s="22">
        <v>421</v>
      </c>
      <c r="B104" s="22" t="s">
        <v>583</v>
      </c>
      <c r="C104" s="22" t="s">
        <v>576</v>
      </c>
      <c r="D104" s="22" t="s">
        <v>566</v>
      </c>
    </row>
    <row r="105" spans="1:4">
      <c r="A105" s="22">
        <v>422</v>
      </c>
      <c r="B105" s="22" t="s">
        <v>583</v>
      </c>
      <c r="C105" s="22" t="s">
        <v>576</v>
      </c>
      <c r="D105" s="22" t="s">
        <v>575</v>
      </c>
    </row>
    <row r="106" spans="1:4">
      <c r="A106" s="22">
        <v>423</v>
      </c>
      <c r="B106" s="22" t="s">
        <v>583</v>
      </c>
      <c r="C106" s="22" t="s">
        <v>576</v>
      </c>
      <c r="D106" s="22" t="s">
        <v>568</v>
      </c>
    </row>
    <row r="107" spans="1:4">
      <c r="A107" s="22">
        <v>431</v>
      </c>
      <c r="B107" s="22" t="s">
        <v>583</v>
      </c>
      <c r="C107" s="22" t="s">
        <v>577</v>
      </c>
      <c r="D107" s="22" t="s">
        <v>566</v>
      </c>
    </row>
    <row r="108" spans="1:4">
      <c r="A108" s="22">
        <v>432</v>
      </c>
      <c r="B108" s="22" t="s">
        <v>583</v>
      </c>
      <c r="C108" s="22" t="s">
        <v>577</v>
      </c>
      <c r="D108" s="22" t="s">
        <v>575</v>
      </c>
    </row>
    <row r="109" spans="1:4">
      <c r="A109" s="22">
        <v>433</v>
      </c>
      <c r="B109" s="22" t="s">
        <v>583</v>
      </c>
      <c r="C109" s="22" t="s">
        <v>577</v>
      </c>
      <c r="D109" s="22" t="s">
        <v>568</v>
      </c>
    </row>
    <row r="110" spans="1:4">
      <c r="A110" s="22">
        <v>441</v>
      </c>
      <c r="B110" s="22" t="s">
        <v>583</v>
      </c>
      <c r="C110" s="22" t="s">
        <v>578</v>
      </c>
      <c r="D110" s="22" t="s">
        <v>566</v>
      </c>
    </row>
    <row r="111" spans="1:4">
      <c r="A111" s="22">
        <v>442</v>
      </c>
      <c r="B111" s="22" t="s">
        <v>583</v>
      </c>
      <c r="C111" s="22" t="s">
        <v>578</v>
      </c>
      <c r="D111" s="22" t="s">
        <v>575</v>
      </c>
    </row>
    <row r="112" spans="1:4">
      <c r="A112" s="22">
        <v>443</v>
      </c>
      <c r="B112" s="22" t="s">
        <v>583</v>
      </c>
      <c r="C112" s="22" t="s">
        <v>578</v>
      </c>
      <c r="D112" s="22" t="s">
        <v>568</v>
      </c>
    </row>
    <row r="113" spans="1:4">
      <c r="A113" s="22">
        <v>450</v>
      </c>
      <c r="B113" s="22" t="s">
        <v>583</v>
      </c>
      <c r="C113" s="22" t="s">
        <v>579</v>
      </c>
      <c r="D113" s="23" t="s">
        <v>580</v>
      </c>
    </row>
    <row r="114" spans="1:4">
      <c r="A114" s="22">
        <v>511</v>
      </c>
      <c r="B114" s="22" t="s">
        <v>584</v>
      </c>
      <c r="C114" s="22" t="s">
        <v>574</v>
      </c>
      <c r="D114" s="22" t="s">
        <v>566</v>
      </c>
    </row>
    <row r="115" spans="1:4">
      <c r="A115" s="22">
        <v>512</v>
      </c>
      <c r="B115" s="22" t="s">
        <v>584</v>
      </c>
      <c r="C115" s="22" t="s">
        <v>574</v>
      </c>
      <c r="D115" s="22" t="s">
        <v>575</v>
      </c>
    </row>
    <row r="116" spans="1:4">
      <c r="A116" s="22">
        <v>513</v>
      </c>
      <c r="B116" s="22" t="s">
        <v>584</v>
      </c>
      <c r="C116" s="22" t="s">
        <v>574</v>
      </c>
      <c r="D116" s="22" t="s">
        <v>568</v>
      </c>
    </row>
    <row r="117" spans="1:4">
      <c r="A117" s="22">
        <v>521</v>
      </c>
      <c r="B117" s="22" t="s">
        <v>584</v>
      </c>
      <c r="C117" s="22" t="s">
        <v>576</v>
      </c>
      <c r="D117" s="22" t="s">
        <v>566</v>
      </c>
    </row>
    <row r="118" spans="1:4">
      <c r="A118" s="22">
        <v>522</v>
      </c>
      <c r="B118" s="22" t="s">
        <v>584</v>
      </c>
      <c r="C118" s="22" t="s">
        <v>576</v>
      </c>
      <c r="D118" s="22" t="s">
        <v>575</v>
      </c>
    </row>
    <row r="119" spans="1:4">
      <c r="A119" s="22">
        <v>523</v>
      </c>
      <c r="B119" s="22" t="s">
        <v>584</v>
      </c>
      <c r="C119" s="22" t="s">
        <v>576</v>
      </c>
      <c r="D119" s="22" t="s">
        <v>568</v>
      </c>
    </row>
    <row r="120" spans="1:4">
      <c r="A120" s="22">
        <v>531</v>
      </c>
      <c r="B120" s="22" t="s">
        <v>584</v>
      </c>
      <c r="C120" s="22" t="s">
        <v>577</v>
      </c>
      <c r="D120" s="22" t="s">
        <v>566</v>
      </c>
    </row>
    <row r="121" spans="1:4">
      <c r="A121" s="22">
        <v>532</v>
      </c>
      <c r="B121" s="22" t="s">
        <v>584</v>
      </c>
      <c r="C121" s="22" t="s">
        <v>577</v>
      </c>
      <c r="D121" s="22" t="s">
        <v>575</v>
      </c>
    </row>
    <row r="122" spans="1:4">
      <c r="A122" s="22">
        <v>533</v>
      </c>
      <c r="B122" s="22" t="s">
        <v>584</v>
      </c>
      <c r="C122" s="22" t="s">
        <v>577</v>
      </c>
      <c r="D122" s="22" t="s">
        <v>568</v>
      </c>
    </row>
    <row r="123" spans="1:4">
      <c r="A123" s="22">
        <v>541</v>
      </c>
      <c r="B123" s="22" t="s">
        <v>584</v>
      </c>
      <c r="C123" s="22" t="s">
        <v>578</v>
      </c>
      <c r="D123" s="22" t="s">
        <v>566</v>
      </c>
    </row>
    <row r="124" spans="1:4">
      <c r="A124" s="22">
        <v>542</v>
      </c>
      <c r="B124" s="22" t="s">
        <v>584</v>
      </c>
      <c r="C124" s="22" t="s">
        <v>578</v>
      </c>
      <c r="D124" s="22" t="s">
        <v>575</v>
      </c>
    </row>
    <row r="125" spans="1:4">
      <c r="A125" s="22">
        <v>543</v>
      </c>
      <c r="B125" s="22" t="s">
        <v>584</v>
      </c>
      <c r="C125" s="22" t="s">
        <v>578</v>
      </c>
      <c r="D125" s="22" t="s">
        <v>568</v>
      </c>
    </row>
    <row r="126" spans="1:4">
      <c r="A126" s="22">
        <v>550</v>
      </c>
      <c r="B126" s="22" t="s">
        <v>584</v>
      </c>
      <c r="C126" s="22" t="s">
        <v>579</v>
      </c>
      <c r="D126" s="23" t="s">
        <v>580</v>
      </c>
    </row>
    <row r="127" spans="1:4">
      <c r="A127" s="22">
        <v>611</v>
      </c>
      <c r="B127" s="22" t="s">
        <v>585</v>
      </c>
      <c r="C127" s="22" t="s">
        <v>574</v>
      </c>
      <c r="D127" s="22" t="s">
        <v>566</v>
      </c>
    </row>
    <row r="128" spans="1:4">
      <c r="A128" s="22">
        <v>612</v>
      </c>
      <c r="B128" s="22" t="s">
        <v>585</v>
      </c>
      <c r="C128" s="22" t="s">
        <v>574</v>
      </c>
      <c r="D128" s="22" t="s">
        <v>575</v>
      </c>
    </row>
    <row r="129" spans="1:4">
      <c r="A129" s="22">
        <v>613</v>
      </c>
      <c r="B129" s="22" t="s">
        <v>585</v>
      </c>
      <c r="C129" s="22" t="s">
        <v>574</v>
      </c>
      <c r="D129" s="22" t="s">
        <v>568</v>
      </c>
    </row>
    <row r="130" spans="1:4">
      <c r="A130" s="22">
        <v>621</v>
      </c>
      <c r="B130" s="22" t="s">
        <v>585</v>
      </c>
      <c r="C130" s="22" t="s">
        <v>576</v>
      </c>
      <c r="D130" s="22" t="s">
        <v>566</v>
      </c>
    </row>
    <row r="131" spans="1:4">
      <c r="A131" s="22">
        <v>622</v>
      </c>
      <c r="B131" s="22" t="s">
        <v>585</v>
      </c>
      <c r="C131" s="22" t="s">
        <v>576</v>
      </c>
      <c r="D131" s="22" t="s">
        <v>575</v>
      </c>
    </row>
    <row r="132" spans="1:4">
      <c r="A132" s="22">
        <v>623</v>
      </c>
      <c r="B132" s="22" t="s">
        <v>585</v>
      </c>
      <c r="C132" s="22" t="s">
        <v>576</v>
      </c>
      <c r="D132" s="22" t="s">
        <v>568</v>
      </c>
    </row>
    <row r="133" spans="1:4">
      <c r="A133" s="22">
        <v>631</v>
      </c>
      <c r="B133" s="22" t="s">
        <v>585</v>
      </c>
      <c r="C133" s="22" t="s">
        <v>577</v>
      </c>
      <c r="D133" s="22" t="s">
        <v>566</v>
      </c>
    </row>
    <row r="134" spans="1:4">
      <c r="A134" s="22">
        <v>632</v>
      </c>
      <c r="B134" s="22" t="s">
        <v>585</v>
      </c>
      <c r="C134" s="22" t="s">
        <v>577</v>
      </c>
      <c r="D134" s="22" t="s">
        <v>575</v>
      </c>
    </row>
    <row r="135" spans="1:4">
      <c r="A135" s="22">
        <v>633</v>
      </c>
      <c r="B135" s="22" t="s">
        <v>585</v>
      </c>
      <c r="C135" s="22" t="s">
        <v>577</v>
      </c>
      <c r="D135" s="22" t="s">
        <v>568</v>
      </c>
    </row>
    <row r="136" spans="1:4">
      <c r="A136" s="22">
        <v>641</v>
      </c>
      <c r="B136" s="22" t="s">
        <v>585</v>
      </c>
      <c r="C136" s="22" t="s">
        <v>578</v>
      </c>
      <c r="D136" s="22" t="s">
        <v>566</v>
      </c>
    </row>
    <row r="137" spans="1:4">
      <c r="A137" s="22">
        <v>642</v>
      </c>
      <c r="B137" s="22" t="s">
        <v>585</v>
      </c>
      <c r="C137" s="22" t="s">
        <v>578</v>
      </c>
      <c r="D137" s="22" t="s">
        <v>575</v>
      </c>
    </row>
    <row r="138" spans="1:4">
      <c r="A138" s="22">
        <v>643</v>
      </c>
      <c r="B138" s="22" t="s">
        <v>585</v>
      </c>
      <c r="C138" s="22" t="s">
        <v>578</v>
      </c>
      <c r="D138" s="22" t="s">
        <v>568</v>
      </c>
    </row>
    <row r="139" spans="1:4">
      <c r="A139" s="22">
        <v>650</v>
      </c>
      <c r="B139" s="22" t="s">
        <v>585</v>
      </c>
      <c r="C139" s="22" t="s">
        <v>579</v>
      </c>
      <c r="D139" s="23" t="s">
        <v>580</v>
      </c>
    </row>
    <row r="140" spans="1:4">
      <c r="A140" s="22">
        <v>711</v>
      </c>
      <c r="B140" s="22" t="s">
        <v>586</v>
      </c>
      <c r="C140" s="22" t="s">
        <v>574</v>
      </c>
      <c r="D140" s="22" t="s">
        <v>566</v>
      </c>
    </row>
    <row r="141" spans="1:4">
      <c r="A141" s="22">
        <v>712</v>
      </c>
      <c r="B141" s="22" t="s">
        <v>586</v>
      </c>
      <c r="C141" s="22" t="s">
        <v>574</v>
      </c>
      <c r="D141" s="22" t="s">
        <v>575</v>
      </c>
    </row>
    <row r="142" spans="1:4">
      <c r="A142" s="22">
        <v>713</v>
      </c>
      <c r="B142" s="22" t="s">
        <v>586</v>
      </c>
      <c r="C142" s="22" t="s">
        <v>574</v>
      </c>
      <c r="D142" s="22" t="s">
        <v>568</v>
      </c>
    </row>
    <row r="143" spans="1:4">
      <c r="A143" s="22">
        <v>721</v>
      </c>
      <c r="B143" s="22" t="s">
        <v>586</v>
      </c>
      <c r="C143" s="22" t="s">
        <v>576</v>
      </c>
      <c r="D143" s="22" t="s">
        <v>566</v>
      </c>
    </row>
    <row r="144" spans="1:4">
      <c r="A144" s="22">
        <v>722</v>
      </c>
      <c r="B144" s="22" t="s">
        <v>586</v>
      </c>
      <c r="C144" s="22" t="s">
        <v>576</v>
      </c>
      <c r="D144" s="22" t="s">
        <v>575</v>
      </c>
    </row>
    <row r="145" spans="1:4">
      <c r="A145" s="22">
        <v>723</v>
      </c>
      <c r="B145" s="22" t="s">
        <v>586</v>
      </c>
      <c r="C145" s="22" t="s">
        <v>576</v>
      </c>
      <c r="D145" s="22" t="s">
        <v>568</v>
      </c>
    </row>
    <row r="146" spans="1:4">
      <c r="A146" s="22">
        <v>731</v>
      </c>
      <c r="B146" s="22" t="s">
        <v>586</v>
      </c>
      <c r="C146" s="22" t="s">
        <v>577</v>
      </c>
      <c r="D146" s="22" t="s">
        <v>566</v>
      </c>
    </row>
    <row r="147" spans="1:4">
      <c r="A147" s="22">
        <v>732</v>
      </c>
      <c r="B147" s="22" t="s">
        <v>586</v>
      </c>
      <c r="C147" s="22" t="s">
        <v>577</v>
      </c>
      <c r="D147" s="22" t="s">
        <v>575</v>
      </c>
    </row>
    <row r="148" spans="1:4">
      <c r="A148" s="22">
        <v>733</v>
      </c>
      <c r="B148" s="22" t="s">
        <v>586</v>
      </c>
      <c r="C148" s="22" t="s">
        <v>577</v>
      </c>
      <c r="D148" s="22" t="s">
        <v>568</v>
      </c>
    </row>
    <row r="149" spans="1:4">
      <c r="A149" s="22">
        <v>741</v>
      </c>
      <c r="B149" s="22" t="s">
        <v>586</v>
      </c>
      <c r="C149" s="22" t="s">
        <v>578</v>
      </c>
      <c r="D149" s="22" t="s">
        <v>566</v>
      </c>
    </row>
    <row r="150" spans="1:4">
      <c r="A150" s="22">
        <v>742</v>
      </c>
      <c r="B150" s="22" t="s">
        <v>586</v>
      </c>
      <c r="C150" s="22" t="s">
        <v>578</v>
      </c>
      <c r="D150" s="22" t="s">
        <v>575</v>
      </c>
    </row>
    <row r="151" spans="1:4">
      <c r="A151" s="22">
        <v>743</v>
      </c>
      <c r="B151" s="22" t="s">
        <v>586</v>
      </c>
      <c r="C151" s="22" t="s">
        <v>578</v>
      </c>
      <c r="D151" s="22" t="s">
        <v>568</v>
      </c>
    </row>
    <row r="152" spans="1:4">
      <c r="A152" s="22">
        <v>750</v>
      </c>
      <c r="B152" s="22" t="s">
        <v>586</v>
      </c>
      <c r="C152" s="22" t="s">
        <v>579</v>
      </c>
      <c r="D152" s="23" t="s">
        <v>580</v>
      </c>
    </row>
    <row r="153" spans="1:4">
      <c r="A153" s="22">
        <v>811</v>
      </c>
      <c r="B153" s="22" t="s">
        <v>587</v>
      </c>
      <c r="C153" s="22" t="s">
        <v>574</v>
      </c>
      <c r="D153" s="22" t="s">
        <v>566</v>
      </c>
    </row>
    <row r="154" spans="1:4">
      <c r="A154" s="22">
        <v>812</v>
      </c>
      <c r="B154" s="22" t="s">
        <v>587</v>
      </c>
      <c r="C154" s="22" t="s">
        <v>574</v>
      </c>
      <c r="D154" s="22" t="s">
        <v>575</v>
      </c>
    </row>
    <row r="155" spans="1:4">
      <c r="A155" s="22">
        <v>813</v>
      </c>
      <c r="B155" s="22" t="s">
        <v>587</v>
      </c>
      <c r="C155" s="22" t="s">
        <v>574</v>
      </c>
      <c r="D155" s="22" t="s">
        <v>568</v>
      </c>
    </row>
    <row r="156" spans="1:4">
      <c r="A156" s="22">
        <v>821</v>
      </c>
      <c r="B156" s="22" t="s">
        <v>587</v>
      </c>
      <c r="C156" s="22" t="s">
        <v>576</v>
      </c>
      <c r="D156" s="22" t="s">
        <v>566</v>
      </c>
    </row>
    <row r="157" spans="1:4">
      <c r="A157" s="22">
        <v>822</v>
      </c>
      <c r="B157" s="22" t="s">
        <v>587</v>
      </c>
      <c r="C157" s="22" t="s">
        <v>576</v>
      </c>
      <c r="D157" s="22" t="s">
        <v>575</v>
      </c>
    </row>
    <row r="158" spans="1:4">
      <c r="A158" s="22">
        <v>823</v>
      </c>
      <c r="B158" s="22" t="s">
        <v>587</v>
      </c>
      <c r="C158" s="22" t="s">
        <v>576</v>
      </c>
      <c r="D158" s="22" t="s">
        <v>568</v>
      </c>
    </row>
    <row r="159" spans="1:4">
      <c r="A159" s="22">
        <v>831</v>
      </c>
      <c r="B159" s="22" t="s">
        <v>587</v>
      </c>
      <c r="C159" s="22" t="s">
        <v>577</v>
      </c>
      <c r="D159" s="22" t="s">
        <v>566</v>
      </c>
    </row>
    <row r="160" spans="1:4">
      <c r="A160" s="22">
        <v>832</v>
      </c>
      <c r="B160" s="22" t="s">
        <v>587</v>
      </c>
      <c r="C160" s="22" t="s">
        <v>577</v>
      </c>
      <c r="D160" s="22" t="s">
        <v>575</v>
      </c>
    </row>
    <row r="161" spans="1:4">
      <c r="A161" s="22">
        <v>833</v>
      </c>
      <c r="B161" s="22" t="s">
        <v>587</v>
      </c>
      <c r="C161" s="22" t="s">
        <v>577</v>
      </c>
      <c r="D161" s="22" t="s">
        <v>568</v>
      </c>
    </row>
    <row r="162" spans="1:4">
      <c r="A162" s="22">
        <v>841</v>
      </c>
      <c r="B162" s="22" t="s">
        <v>587</v>
      </c>
      <c r="C162" s="22" t="s">
        <v>578</v>
      </c>
      <c r="D162" s="22" t="s">
        <v>566</v>
      </c>
    </row>
    <row r="163" spans="1:4">
      <c r="A163" s="22">
        <v>842</v>
      </c>
      <c r="B163" s="22" t="s">
        <v>587</v>
      </c>
      <c r="C163" s="22" t="s">
        <v>578</v>
      </c>
      <c r="D163" s="22" t="s">
        <v>575</v>
      </c>
    </row>
    <row r="164" spans="1:4">
      <c r="A164" s="22">
        <v>843</v>
      </c>
      <c r="B164" s="22" t="s">
        <v>587</v>
      </c>
      <c r="C164" s="22" t="s">
        <v>578</v>
      </c>
      <c r="D164" s="22" t="s">
        <v>568</v>
      </c>
    </row>
    <row r="165" spans="1:4">
      <c r="A165" s="22">
        <v>850</v>
      </c>
      <c r="B165" s="22" t="s">
        <v>587</v>
      </c>
      <c r="C165" s="22" t="s">
        <v>579</v>
      </c>
      <c r="D165" s="23" t="s">
        <v>580</v>
      </c>
    </row>
    <row r="166" spans="1:4">
      <c r="A166" s="32">
        <v>911</v>
      </c>
      <c r="B166" s="32" t="s">
        <v>588</v>
      </c>
      <c r="C166" s="32" t="s">
        <v>574</v>
      </c>
      <c r="D166" s="32" t="s">
        <v>566</v>
      </c>
    </row>
    <row r="167" spans="1:4">
      <c r="A167" s="22">
        <v>912</v>
      </c>
      <c r="B167" s="22" t="s">
        <v>588</v>
      </c>
      <c r="C167" s="22" t="s">
        <v>574</v>
      </c>
      <c r="D167" s="22" t="s">
        <v>575</v>
      </c>
    </row>
    <row r="168" spans="1:4">
      <c r="A168" s="22">
        <v>913</v>
      </c>
      <c r="B168" s="22" t="s">
        <v>588</v>
      </c>
      <c r="C168" s="22" t="s">
        <v>574</v>
      </c>
      <c r="D168" s="22" t="s">
        <v>568</v>
      </c>
    </row>
    <row r="169" spans="1:4">
      <c r="A169" s="22">
        <v>921</v>
      </c>
      <c r="B169" s="22" t="s">
        <v>588</v>
      </c>
      <c r="C169" s="22" t="s">
        <v>576</v>
      </c>
      <c r="D169" s="22" t="s">
        <v>566</v>
      </c>
    </row>
    <row r="170" spans="1:4">
      <c r="A170" s="22">
        <v>922</v>
      </c>
      <c r="B170" s="22" t="s">
        <v>588</v>
      </c>
      <c r="C170" s="22" t="s">
        <v>576</v>
      </c>
      <c r="D170" s="22" t="s">
        <v>575</v>
      </c>
    </row>
    <row r="171" spans="1:4">
      <c r="A171" s="22">
        <v>923</v>
      </c>
      <c r="B171" s="22" t="s">
        <v>588</v>
      </c>
      <c r="C171" s="22" t="s">
        <v>576</v>
      </c>
      <c r="D171" s="22" t="s">
        <v>568</v>
      </c>
    </row>
    <row r="172" spans="1:4">
      <c r="A172" s="22">
        <v>931</v>
      </c>
      <c r="B172" s="22" t="s">
        <v>588</v>
      </c>
      <c r="C172" s="22" t="s">
        <v>577</v>
      </c>
      <c r="D172" s="22" t="s">
        <v>566</v>
      </c>
    </row>
    <row r="173" spans="1:4">
      <c r="A173" s="22">
        <v>932</v>
      </c>
      <c r="B173" s="22" t="s">
        <v>588</v>
      </c>
      <c r="C173" s="22" t="s">
        <v>577</v>
      </c>
      <c r="D173" s="22" t="s">
        <v>575</v>
      </c>
    </row>
    <row r="174" spans="1:4">
      <c r="A174" s="22">
        <v>933</v>
      </c>
      <c r="B174" s="22" t="s">
        <v>588</v>
      </c>
      <c r="C174" s="22" t="s">
        <v>577</v>
      </c>
      <c r="D174" s="22" t="s">
        <v>568</v>
      </c>
    </row>
    <row r="175" spans="1:4">
      <c r="A175" s="22">
        <v>941</v>
      </c>
      <c r="B175" s="22" t="s">
        <v>588</v>
      </c>
      <c r="C175" s="22" t="s">
        <v>578</v>
      </c>
      <c r="D175" s="22" t="s">
        <v>566</v>
      </c>
    </row>
    <row r="176" spans="1:4">
      <c r="A176" s="22">
        <v>942</v>
      </c>
      <c r="B176" s="22" t="s">
        <v>588</v>
      </c>
      <c r="C176" s="22" t="s">
        <v>578</v>
      </c>
      <c r="D176" s="22" t="s">
        <v>575</v>
      </c>
    </row>
    <row r="177" spans="1:4">
      <c r="A177" s="32">
        <v>1011</v>
      </c>
      <c r="B177" s="32" t="s">
        <v>589</v>
      </c>
      <c r="C177" s="32" t="s">
        <v>574</v>
      </c>
      <c r="D177" s="32" t="s">
        <v>566</v>
      </c>
    </row>
    <row r="178" spans="1:4">
      <c r="A178" s="22">
        <v>1012</v>
      </c>
      <c r="B178" s="22" t="s">
        <v>589</v>
      </c>
      <c r="C178" s="22" t="s">
        <v>574</v>
      </c>
      <c r="D178" s="22" t="s">
        <v>575</v>
      </c>
    </row>
    <row r="179" spans="1:4">
      <c r="A179" s="22">
        <v>1013</v>
      </c>
      <c r="B179" s="22" t="s">
        <v>589</v>
      </c>
      <c r="C179" s="22" t="s">
        <v>574</v>
      </c>
      <c r="D179" s="22" t="s">
        <v>568</v>
      </c>
    </row>
    <row r="180" spans="1:4">
      <c r="A180" s="22">
        <v>1021</v>
      </c>
      <c r="B180" s="22" t="s">
        <v>589</v>
      </c>
      <c r="C180" s="22" t="s">
        <v>576</v>
      </c>
      <c r="D180" s="22" t="s">
        <v>566</v>
      </c>
    </row>
    <row r="181" spans="1:4">
      <c r="A181" s="22">
        <v>1022</v>
      </c>
      <c r="B181" s="22" t="s">
        <v>589</v>
      </c>
      <c r="C181" s="22" t="s">
        <v>576</v>
      </c>
      <c r="D181" s="22" t="s">
        <v>575</v>
      </c>
    </row>
    <row r="182" spans="1:4">
      <c r="A182" s="22">
        <v>1023</v>
      </c>
      <c r="B182" s="22" t="s">
        <v>589</v>
      </c>
      <c r="C182" s="22" t="s">
        <v>576</v>
      </c>
      <c r="D182" s="22" t="s">
        <v>568</v>
      </c>
    </row>
    <row r="183" spans="1:4">
      <c r="A183" s="22">
        <v>1031</v>
      </c>
      <c r="B183" s="22" t="s">
        <v>589</v>
      </c>
      <c r="C183" s="22" t="s">
        <v>577</v>
      </c>
      <c r="D183" s="22" t="s">
        <v>566</v>
      </c>
    </row>
    <row r="184" spans="1:4">
      <c r="A184" s="22">
        <v>1032</v>
      </c>
      <c r="B184" s="22" t="s">
        <v>589</v>
      </c>
      <c r="C184" s="22" t="s">
        <v>577</v>
      </c>
      <c r="D184" s="22" t="s">
        <v>575</v>
      </c>
    </row>
    <row r="185" spans="1:4">
      <c r="A185" s="22">
        <v>1033</v>
      </c>
      <c r="B185" s="22" t="s">
        <v>589</v>
      </c>
      <c r="C185" s="22" t="s">
        <v>577</v>
      </c>
      <c r="D185" s="22" t="s">
        <v>568</v>
      </c>
    </row>
    <row r="186" spans="1:4">
      <c r="A186" s="22">
        <v>1041</v>
      </c>
      <c r="B186" s="22" t="s">
        <v>589</v>
      </c>
      <c r="C186" s="22" t="s">
        <v>578</v>
      </c>
      <c r="D186" s="22" t="s">
        <v>566</v>
      </c>
    </row>
    <row r="187" spans="1:4">
      <c r="A187" s="22">
        <v>1042</v>
      </c>
      <c r="B187" s="22" t="s">
        <v>589</v>
      </c>
      <c r="C187" s="22" t="s">
        <v>578</v>
      </c>
      <c r="D187" s="22" t="s">
        <v>575</v>
      </c>
    </row>
    <row r="188" spans="1:4">
      <c r="A188" s="22">
        <v>1043</v>
      </c>
      <c r="B188" s="22" t="s">
        <v>589</v>
      </c>
      <c r="C188" s="22" t="s">
        <v>578</v>
      </c>
      <c r="D188" s="22" t="s">
        <v>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Olivos, Andres</dc:creator>
  <cp:keywords/>
  <dc:description/>
  <cp:lastModifiedBy>Christina A Murphy</cp:lastModifiedBy>
  <cp:revision/>
  <dcterms:created xsi:type="dcterms:W3CDTF">2025-05-02T20:49:11Z</dcterms:created>
  <dcterms:modified xsi:type="dcterms:W3CDTF">2025-08-14T18:24:51Z</dcterms:modified>
  <cp:category/>
  <cp:contentStatus/>
</cp:coreProperties>
</file>