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320" yWindow="4500" windowWidth="27320" windowHeight="1486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6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C10" sqref="C10:F10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32" t="inlineStr">
        <is>
          <t>CONSULTA DE PRÉSTAMO DE AUTO</t>
        </is>
      </c>
      <c r="K3" s="4" t="n"/>
      <c r="L3" s="332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33" t="inlineStr">
        <is>
          <t>ANDRES RODRIGUEZ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33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337" t="inlineStr">
        <is>
          <t>Sexo</t>
        </is>
      </c>
      <c r="J9" s="337" t="inlineStr">
        <is>
          <t>Edad (Años)</t>
        </is>
      </c>
      <c r="K9" s="337" t="inlineStr">
        <is>
          <t>Score</t>
        </is>
      </c>
      <c r="L9" s="33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336" t="inlineStr">
        <is>
          <t>BANCARIOS</t>
        </is>
      </c>
      <c r="F10" s="405" t="n"/>
      <c r="G10" s="15" t="inlineStr">
        <is>
          <t>151610697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23" t="n"/>
      <c r="L10" s="407" t="n">
        <v>0.07000000000000001</v>
      </c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337" t="inlineStr">
        <is>
          <t>Valor del equipo</t>
        </is>
      </c>
      <c r="D13" s="337" t="inlineStr">
        <is>
          <t>Abono</t>
        </is>
      </c>
      <c r="E13" s="402" t="n"/>
      <c r="F13" s="338" t="inlineStr">
        <is>
          <t>Plazo</t>
        </is>
      </c>
      <c r="G13" s="338" t="inlineStr">
        <is>
          <t>Rentabilidad</t>
        </is>
      </c>
      <c r="H13" s="337" t="inlineStr">
        <is>
          <t>Tasa de Interés</t>
        </is>
      </c>
      <c r="I13" s="338" t="inlineStr">
        <is>
          <t>Seguro de vida</t>
        </is>
      </c>
      <c r="J13" s="401" t="n"/>
      <c r="K13" s="339" t="inlineStr">
        <is>
          <t>¿Incluir seguro de vida?</t>
        </is>
      </c>
      <c r="L13" s="33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25000</v>
      </c>
      <c r="D14" s="297" t="inlineStr">
        <is>
          <t>Porcentaje:</t>
        </is>
      </c>
      <c r="E14" s="409" t="n">
        <v>0.1</v>
      </c>
      <c r="F14" s="410" t="n">
        <v>92</v>
      </c>
      <c r="G14" s="411" t="n">
        <v>0.14</v>
      </c>
      <c r="H14" s="342" t="n">
        <v>0.099</v>
      </c>
      <c r="I14" s="24" t="inlineStr">
        <is>
          <t>P. Edad</t>
        </is>
      </c>
      <c r="J14" s="24" t="inlineStr">
        <is>
          <t>Tasa de vida</t>
        </is>
      </c>
      <c r="K14" s="412" t="n"/>
      <c r="L14" s="326" t="n">
        <v>26.3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322">
        <f>IF(D14="Porcentaje:","Monto:",IF(D14="Monto:","Porcentaje:",""))</f>
        <v/>
      </c>
      <c r="E15" s="414" t="n">
        <v>2500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302" t="inlineStr">
        <is>
          <t>DETALLES DE LA COTIZACIÓN</t>
        </is>
      </c>
      <c r="D17" s="401" t="n"/>
      <c r="E17" s="401" t="n"/>
      <c r="F17" s="402" t="n"/>
      <c r="H17" s="302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309" t="inlineStr">
        <is>
          <t>Valor del equipo</t>
        </is>
      </c>
      <c r="D18" s="402" t="n"/>
      <c r="E18" s="417">
        <f>cot_Valor</f>
        <v/>
      </c>
      <c r="F18" s="402" t="n"/>
      <c r="H18" s="318" t="inlineStr">
        <is>
          <t>Vendedor</t>
        </is>
      </c>
      <c r="I18" s="404" t="n"/>
      <c r="J18" s="331" t="inlineStr">
        <is>
          <t>TEST</t>
        </is>
      </c>
      <c r="K18" s="418" t="n"/>
      <c r="L18" s="419" t="n"/>
    </row>
    <row r="19" ht="14.25" customHeight="1">
      <c r="A19" s="1" t="n"/>
      <c r="B19" s="2" t="n"/>
      <c r="C19" s="309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96" t="inlineStr">
        <is>
          <t>Menos cashback</t>
        </is>
      </c>
      <c r="D20" s="402" t="n"/>
      <c r="E20" s="425" t="n">
        <v>0</v>
      </c>
      <c r="F20" s="402" t="n"/>
      <c r="H20" s="327" t="inlineStr">
        <is>
          <t>Comisión pactada</t>
        </is>
      </c>
      <c r="I20" s="402" t="n"/>
      <c r="J20" s="426" t="n">
        <v>0</v>
      </c>
      <c r="K20" s="427" t="n"/>
      <c r="L20" s="428" t="n"/>
    </row>
    <row r="21" ht="14.25" customHeight="1">
      <c r="A21" s="30" t="n"/>
      <c r="B21" s="2" t="n"/>
      <c r="C21" s="328" t="inlineStr">
        <is>
          <t>Monto financiado</t>
        </is>
      </c>
      <c r="D21" s="402" t="n"/>
      <c r="E21" s="429" t="n">
        <v>22500</v>
      </c>
      <c r="F21" s="402" t="n"/>
    </row>
    <row r="22" ht="14.25" customHeight="1">
      <c r="A22" s="30" t="n"/>
      <c r="B22" s="2" t="n"/>
      <c r="C22" s="296" t="inlineStr">
        <is>
          <t>Timbres</t>
        </is>
      </c>
      <c r="D22" s="402" t="n"/>
      <c r="E22" s="425">
        <f>cot_Timbres</f>
        <v/>
      </c>
      <c r="F22" s="402" t="n"/>
      <c r="H22" s="302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96" t="inlineStr">
        <is>
          <t>Notaria</t>
        </is>
      </c>
      <c r="D23" s="402" t="n"/>
      <c r="E23" s="425" t="n">
        <v>1.75</v>
      </c>
      <c r="F23" s="402" t="n"/>
      <c r="H23" s="318" t="inlineStr">
        <is>
          <t>Marca</t>
        </is>
      </c>
      <c r="I23" s="402" t="n"/>
      <c r="J23" s="325" t="inlineStr">
        <is>
          <t>TOYOTA</t>
        </is>
      </c>
      <c r="K23" s="401" t="n"/>
      <c r="L23" s="402" t="n"/>
    </row>
    <row r="24" ht="15" customHeight="1">
      <c r="A24" s="30" t="n"/>
      <c r="B24" s="2" t="n"/>
      <c r="C24" s="296" t="inlineStr">
        <is>
          <t>Promoción y publicidad</t>
        </is>
      </c>
      <c r="D24" s="402" t="n"/>
      <c r="E24" s="430" t="n">
        <v>50</v>
      </c>
      <c r="F24" s="428" t="n"/>
      <c r="H24" s="318" t="inlineStr">
        <is>
          <t>Modelo</t>
        </is>
      </c>
      <c r="I24" s="402" t="n"/>
      <c r="J24" s="325" t="inlineStr">
        <is>
          <t>RAV4</t>
        </is>
      </c>
      <c r="K24" s="401" t="n"/>
      <c r="L24" s="402" t="n"/>
    </row>
    <row r="25" ht="15" customHeight="1">
      <c r="A25" s="30" t="n"/>
      <c r="B25" s="2" t="n"/>
      <c r="C25" s="296" t="inlineStr">
        <is>
          <t>Comisión</t>
        </is>
      </c>
      <c r="D25" s="402" t="n"/>
      <c r="E25" s="425">
        <f>auxVenComision</f>
        <v/>
      </c>
      <c r="F25" s="402" t="n"/>
      <c r="H25" s="318" t="inlineStr">
        <is>
          <t>Año</t>
        </is>
      </c>
      <c r="I25" s="402" t="n"/>
      <c r="J25" s="326" t="n">
        <v>2024</v>
      </c>
      <c r="K25" s="401" t="n"/>
      <c r="L25" s="402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04" t="n"/>
      <c r="E26" s="425" t="n">
        <v>108.03</v>
      </c>
      <c r="F26" s="404" t="n"/>
      <c r="H26" s="318" t="inlineStr">
        <is>
          <t>Transmisión</t>
        </is>
      </c>
      <c r="I26" s="402" t="n"/>
      <c r="J26" s="323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318" t="inlineStr">
        <is>
          <t>Auto nuevo/usado</t>
        </is>
      </c>
      <c r="I27" s="402" t="n"/>
      <c r="J27" s="323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96" t="inlineStr">
        <is>
          <t>Monto de Serv/Desc</t>
        </is>
      </c>
      <c r="D28" s="402" t="n"/>
      <c r="E28" s="425">
        <f>J39</f>
        <v/>
      </c>
      <c r="F28" s="402" t="n"/>
      <c r="H28" s="318" t="inlineStr">
        <is>
          <t>Kilometraje</t>
        </is>
      </c>
      <c r="I28" s="402" t="n"/>
      <c r="J28" s="320" t="n">
        <v>0</v>
      </c>
      <c r="K28" s="401" t="n"/>
      <c r="L28" s="402" t="n"/>
    </row>
    <row r="29" ht="14.25" customHeight="1">
      <c r="A29" s="30" t="n"/>
      <c r="B29" s="2" t="n"/>
      <c r="C29" s="296" t="inlineStr">
        <is>
          <t>Comisión de Cierre:</t>
        </is>
      </c>
      <c r="D29" s="402" t="n"/>
      <c r="E29" s="431" t="n">
        <v>0.1412</v>
      </c>
      <c r="F29" s="402" t="n"/>
      <c r="H29" s="296" t="inlineStr">
        <is>
          <t>Corredor</t>
        </is>
      </c>
      <c r="I29" s="402" t="n"/>
      <c r="J29" s="322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96" t="inlineStr">
        <is>
          <t>ITBMS Gasto de Manejo</t>
        </is>
      </c>
      <c r="D30" s="402" t="n"/>
      <c r="E30" s="425" t="n">
        <v>222.38</v>
      </c>
      <c r="F30" s="402" t="n"/>
      <c r="H30" s="318" t="inlineStr">
        <is>
          <t>Letra mensual de seguro auto</t>
        </is>
      </c>
      <c r="I30" s="402" t="n"/>
      <c r="J30" s="408" t="n">
        <v>36.01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02" t="n"/>
      <c r="E31" s="433" t="n">
        <v>26327.18</v>
      </c>
      <c r="F31" s="402" t="n"/>
      <c r="H31" s="318" t="inlineStr">
        <is>
          <t>Seguro de auto Anual</t>
        </is>
      </c>
      <c r="I31" s="402" t="n"/>
      <c r="J31" s="408" t="n">
        <v>432.15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09" t="inlineStr">
        <is>
          <t>Seg/auto anual</t>
        </is>
      </c>
      <c r="D33" s="402" t="n"/>
      <c r="E33" s="435">
        <f>J31</f>
        <v/>
      </c>
      <c r="F33" s="402" t="n"/>
      <c r="H33" s="302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96" t="inlineStr">
        <is>
          <t>Seg/vida anual</t>
        </is>
      </c>
      <c r="D34" s="402" t="n"/>
      <c r="E34" s="436">
        <f>E40*12</f>
        <v/>
      </c>
      <c r="F34" s="402" t="n"/>
      <c r="H34" s="296" t="inlineStr">
        <is>
          <t>Forma de pago</t>
        </is>
      </c>
      <c r="I34" s="402" t="n"/>
      <c r="J34" s="316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96" t="inlineStr">
        <is>
          <t>Cargos por forma de pago</t>
        </is>
      </c>
      <c r="D35" s="402" t="n"/>
      <c r="E35" s="436" t="n">
        <v>0</v>
      </c>
      <c r="F35" s="402" t="n"/>
      <c r="H35" s="296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02" t="n"/>
      <c r="E37" s="436">
        <f>cot_DesembolsoTotal</f>
        <v/>
      </c>
      <c r="F37" s="402" t="n"/>
      <c r="H37" s="302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96" t="inlineStr">
        <is>
          <t>Plazo</t>
        </is>
      </c>
      <c r="D38" s="402" t="n"/>
      <c r="E38" s="437">
        <f>cot_Plazo</f>
        <v/>
      </c>
      <c r="F38" s="402" t="n"/>
      <c r="H38" s="296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96" t="inlineStr">
        <is>
          <t>Pagos</t>
        </is>
      </c>
      <c r="D39" s="402" t="n"/>
      <c r="E39" s="439" t="n">
        <v>425.33</v>
      </c>
      <c r="F39" s="402" t="n"/>
      <c r="H39" s="296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02" t="n"/>
      <c r="E40" s="436" t="n">
        <v>20.73</v>
      </c>
      <c r="F40" s="402" t="n"/>
    </row>
    <row r="41" ht="14.25" customHeight="1">
      <c r="A41" s="30" t="n"/>
      <c r="B41" s="2" t="n"/>
      <c r="C41" s="306" t="inlineStr">
        <is>
          <t>Pagos (c/Seg Vida)</t>
        </is>
      </c>
      <c r="D41" s="402" t="n"/>
      <c r="E41" s="436" t="n">
        <v>446.06</v>
      </c>
      <c r="F41" s="402" t="n"/>
      <c r="G41" s="434" t="n"/>
      <c r="H41" s="302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96" t="inlineStr">
        <is>
          <t>+ seg auto mensual</t>
        </is>
      </c>
      <c r="D42" s="402" t="n"/>
      <c r="E42" s="436" t="n">
        <v>36.01</v>
      </c>
      <c r="F42" s="402" t="n"/>
      <c r="H42" s="307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02" t="n"/>
      <c r="E43" s="433" t="n">
        <v>425.33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309" t="inlineStr">
        <is>
          <t>Total de la letra c/seg</t>
        </is>
      </c>
      <c r="D44" s="402" t="n"/>
      <c r="E44" s="435" t="n">
        <v>482.07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309" t="inlineStr">
        <is>
          <t>Monto total a pagar (sin seg auto)</t>
        </is>
      </c>
      <c r="D46" s="402" t="n"/>
      <c r="E46" s="442" t="n">
        <v>41037.52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96" t="inlineStr">
        <is>
          <t>Tiempo de servicio</t>
        </is>
      </c>
      <c r="D49" s="402" t="n"/>
      <c r="E49" s="297" t="n"/>
      <c r="F49" s="427" t="n"/>
      <c r="G49" s="428" t="n"/>
      <c r="H49" s="296" t="inlineStr">
        <is>
          <t>Ingresos</t>
        </is>
      </c>
      <c r="I49" s="402" t="n"/>
      <c r="J49" s="443" t="n">
        <v>2000</v>
      </c>
      <c r="K49" s="427" t="n"/>
      <c r="L49" s="428" t="n"/>
    </row>
    <row r="50" ht="14.25" customHeight="1">
      <c r="A50" s="1" t="n"/>
      <c r="B50" s="1" t="n"/>
      <c r="C50" s="296" t="inlineStr">
        <is>
          <t>Nombre de la empresa</t>
        </is>
      </c>
      <c r="D50" s="402" t="n"/>
      <c r="E50" s="297" t="inlineStr">
        <is>
          <t>PROCURADURIA DE LA ADMIN</t>
        </is>
      </c>
      <c r="F50" s="427" t="n"/>
      <c r="G50" s="428" t="n"/>
      <c r="H50" s="296" t="inlineStr">
        <is>
          <t>Referencias APC</t>
        </is>
      </c>
      <c r="I50" s="402" t="n"/>
      <c r="J50" s="297" t="inlineStr">
        <is>
          <t>BUENAS</t>
        </is>
      </c>
      <c r="K50" s="427" t="n"/>
      <c r="L50" s="428" t="n"/>
    </row>
    <row r="51" ht="14.25" customHeight="1">
      <c r="A51" s="1" t="n"/>
      <c r="B51" s="1" t="n"/>
      <c r="C51" s="303" t="inlineStr">
        <is>
          <t>Cartera</t>
        </is>
      </c>
      <c r="D51" s="402" t="n"/>
      <c r="E51" s="297" t="inlineStr">
        <is>
          <t>EMP. PRIVADA</t>
        </is>
      </c>
      <c r="F51" s="427" t="n"/>
      <c r="G51" s="428" t="n"/>
      <c r="H51" s="296" t="inlineStr">
        <is>
          <t>Licencia de conducir</t>
        </is>
      </c>
      <c r="I51" s="402" t="n"/>
      <c r="J51" s="297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96" t="inlineStr">
        <is>
          <t>Posición</t>
        </is>
      </c>
      <c r="D52" s="402" t="n"/>
      <c r="E52" s="297" t="n"/>
      <c r="F52" s="427" t="n"/>
      <c r="G52" s="428" t="n"/>
      <c r="H52" s="296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96" t="inlineStr">
        <is>
          <t>Perfil/Título universitario</t>
        </is>
      </c>
      <c r="D53" s="402" t="n"/>
      <c r="E53" s="297" t="n"/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96" t="inlineStr">
        <is>
          <t>Estabilidad laboral</t>
        </is>
      </c>
      <c r="D56" s="402" t="n"/>
      <c r="E56" s="297" t="inlineStr">
        <is>
          <t>2 ańos</t>
        </is>
      </c>
      <c r="F56" s="427" t="n"/>
      <c r="G56" s="428" t="n"/>
      <c r="H56" s="296" t="inlineStr">
        <is>
          <t>Referencias APC</t>
        </is>
      </c>
      <c r="I56" s="402" t="n"/>
      <c r="J56" s="297" t="inlineStr">
        <is>
          <t>BUENAS</t>
        </is>
      </c>
      <c r="K56" s="427" t="n"/>
      <c r="L56" s="428" t="n"/>
    </row>
    <row r="57" ht="14.25" customHeight="1">
      <c r="A57" s="1" t="n"/>
      <c r="B57" s="1" t="n"/>
      <c r="C57" s="296" t="inlineStr">
        <is>
          <t>Empresa</t>
        </is>
      </c>
      <c r="D57" s="402" t="n"/>
      <c r="E57" s="297" t="inlineStr">
        <is>
          <t>TEST CODEUDOR FAMILIAR</t>
        </is>
      </c>
      <c r="F57" s="427" t="n"/>
      <c r="G57" s="428" t="n"/>
      <c r="H57" s="296" t="inlineStr">
        <is>
          <t>Licencia de conducir</t>
        </is>
      </c>
      <c r="I57" s="402" t="n"/>
      <c r="J57" s="297" t="inlineStr">
        <is>
          <t>SI</t>
        </is>
      </c>
      <c r="K57" s="427" t="n"/>
      <c r="L57" s="428" t="n"/>
    </row>
    <row r="58" ht="14.25" customHeight="1">
      <c r="A58" s="1" t="n"/>
      <c r="B58" s="1" t="n"/>
      <c r="C58" s="296" t="inlineStr">
        <is>
          <t>Ingresos /Capac embargo</t>
        </is>
      </c>
      <c r="D58" s="402" t="n"/>
      <c r="E58" s="299" t="n">
        <v>1600</v>
      </c>
      <c r="F58" s="427" t="n"/>
      <c r="G58" s="428" t="n"/>
      <c r="H58" s="296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96" t="inlineStr">
        <is>
          <t>1. Nombre de la empresa</t>
        </is>
      </c>
      <c r="D61" s="402" t="n"/>
      <c r="E61" s="297" t="n"/>
      <c r="F61" s="427" t="n"/>
      <c r="G61" s="428" t="n"/>
      <c r="H61" s="33" t="inlineStr">
        <is>
          <t>Periodo laborado</t>
        </is>
      </c>
      <c r="I61" s="34" t="n"/>
      <c r="J61" s="33" t="inlineStr">
        <is>
          <t>Salario</t>
        </is>
      </c>
      <c r="K61" s="446" t="n"/>
      <c r="L61" s="428" t="n"/>
    </row>
    <row r="62" ht="15" customHeight="1">
      <c r="A62" s="1" t="n"/>
      <c r="B62" s="1" t="n"/>
      <c r="C62" s="296" t="inlineStr">
        <is>
          <t>2. Nombre de la empresa</t>
        </is>
      </c>
      <c r="D62" s="402" t="n"/>
      <c r="E62" s="297" t="n"/>
      <c r="F62" s="427" t="n"/>
      <c r="G62" s="428" t="n"/>
      <c r="H62" s="33" t="inlineStr">
        <is>
          <t>Periodo laborado</t>
        </is>
      </c>
      <c r="I62" s="34" t="n"/>
      <c r="J62" s="33" t="inlineStr">
        <is>
          <t>Salario</t>
        </is>
      </c>
      <c r="K62" s="446" t="n"/>
      <c r="L62" s="428" t="n"/>
    </row>
    <row r="63" ht="14.25" customHeight="1">
      <c r="A63" s="1" t="n"/>
      <c r="B63" s="1" t="n"/>
      <c r="C63" s="296" t="inlineStr">
        <is>
          <t>3. Nombre de la empresa</t>
        </is>
      </c>
      <c r="D63" s="402" t="n"/>
      <c r="E63" s="297" t="n"/>
      <c r="F63" s="427" t="n"/>
      <c r="G63" s="428" t="n"/>
      <c r="H63" s="33" t="inlineStr">
        <is>
          <t>Periodo laborado</t>
        </is>
      </c>
      <c r="I63" s="34" t="n"/>
      <c r="J63" s="33" t="inlineStr">
        <is>
          <t>Salario</t>
        </is>
      </c>
      <c r="K63" s="446" t="n"/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47" t="n"/>
      <c r="H73" s="295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47" t="n"/>
      <c r="E77" s="451" t="n">
        <v>2000</v>
      </c>
      <c r="F77" s="447" t="n"/>
      <c r="G77" s="40" t="n"/>
      <c r="H77" s="277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276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47" t="n"/>
      <c r="J80" s="456" t="n">
        <v>500</v>
      </c>
      <c r="K80" s="457" t="inlineStr">
        <is>
          <t>SÍ</t>
        </is>
      </c>
    </row>
    <row r="81" ht="18" customHeight="1">
      <c r="A81" s="1" t="n"/>
      <c r="B81" s="1" t="n"/>
      <c r="H81" s="276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59" t="n"/>
      <c r="E85" s="459" t="n"/>
      <c r="F85" s="460" t="n"/>
      <c r="H85" s="279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280" t="inlineStr">
        <is>
          <t>DESCRIPCIÓN</t>
        </is>
      </c>
      <c r="D86" s="461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47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47" t="n"/>
      <c r="E87" s="462" t="n"/>
      <c r="F87" s="50" t="n"/>
      <c r="H87" s="274" t="inlineStr">
        <is>
          <t>TDC</t>
        </is>
      </c>
      <c r="I87" s="463" t="n"/>
      <c r="J87" s="462" t="n">
        <v>74.31999999999999</v>
      </c>
      <c r="K87" s="51" t="inlineStr">
        <is>
          <t>SÍ</t>
        </is>
      </c>
    </row>
    <row r="88" ht="18" customHeight="1">
      <c r="A88" s="1" t="n"/>
      <c r="B88" s="1" t="n"/>
      <c r="C88" s="275" t="inlineStr">
        <is>
          <t>PRAA*</t>
        </is>
      </c>
      <c r="D88" s="447" t="n"/>
      <c r="E88" s="464" t="n"/>
      <c r="F88" s="50" t="n"/>
      <c r="H88" s="274" t="inlineStr">
        <is>
          <t>HIPOTECA</t>
        </is>
      </c>
      <c r="I88" s="463" t="n"/>
      <c r="J88" s="462" t="n">
        <v>192.82</v>
      </c>
      <c r="K88" s="51" t="inlineStr">
        <is>
          <t>SÍ</t>
        </is>
      </c>
    </row>
    <row r="89" ht="18" customHeight="1">
      <c r="A89" s="1" t="n"/>
      <c r="B89" s="1" t="n"/>
      <c r="C89" s="274" t="n"/>
      <c r="D89" s="463" t="n"/>
      <c r="E89" s="462" t="n"/>
      <c r="F89" s="50" t="n"/>
      <c r="H89" s="274" t="inlineStr">
        <is>
          <t>MULTIBANK</t>
        </is>
      </c>
      <c r="I89" s="463" t="n"/>
      <c r="J89" s="462" t="n">
        <v>162</v>
      </c>
      <c r="K89" s="51" t="inlineStr">
        <is>
          <t>SÍ</t>
        </is>
      </c>
    </row>
    <row r="90" ht="18" customHeight="1">
      <c r="A90" s="1" t="n"/>
      <c r="B90" s="1" t="n"/>
      <c r="C90" s="274" t="n"/>
      <c r="D90" s="463" t="n"/>
      <c r="E90" s="462" t="n"/>
      <c r="F90" s="50" t="n"/>
      <c r="H90" s="274" t="inlineStr">
        <is>
          <t>LINEA DE CREDITO</t>
        </is>
      </c>
      <c r="I90" s="463" t="n"/>
      <c r="J90" s="462" t="n">
        <v>40</v>
      </c>
      <c r="K90" s="51" t="inlineStr">
        <is>
          <t>SÍ</t>
        </is>
      </c>
    </row>
    <row r="91" ht="18" customHeight="1">
      <c r="A91" s="1" t="n"/>
      <c r="B91" s="1" t="n"/>
      <c r="C91" s="274" t="n"/>
      <c r="D91" s="463" t="n"/>
      <c r="E91" s="462" t="n"/>
      <c r="F91" s="53" t="n"/>
      <c r="H91" s="274" t="inlineStr">
        <is>
          <t>PP</t>
        </is>
      </c>
      <c r="I91" s="463" t="n"/>
      <c r="J91" s="464" t="n">
        <v>346.72</v>
      </c>
      <c r="K91" s="51" t="inlineStr">
        <is>
          <t>SÍ</t>
        </is>
      </c>
    </row>
    <row r="92" ht="18" customHeight="1">
      <c r="A92" s="1" t="n"/>
      <c r="B92" s="1" t="n"/>
      <c r="C92" s="274" t="n"/>
      <c r="D92" s="463" t="n"/>
      <c r="E92" s="462" t="n"/>
      <c r="F92" s="54" t="n"/>
      <c r="H92" s="274" t="inlineStr"/>
      <c r="I92" s="463" t="n"/>
      <c r="J92" s="465" t="n"/>
      <c r="K92" s="48" t="n"/>
    </row>
    <row r="93" ht="18" customHeight="1">
      <c r="A93" s="1" t="n"/>
      <c r="B93" s="1" t="n"/>
      <c r="C93" s="274" t="n"/>
      <c r="D93" s="463" t="n"/>
      <c r="E93" s="462" t="n"/>
      <c r="F93" s="54" t="n"/>
      <c r="H93" s="274" t="n"/>
      <c r="I93" s="463" t="n"/>
      <c r="J93" s="465" t="n"/>
      <c r="K93" s="56" t="n"/>
    </row>
    <row r="94" ht="18" customHeight="1">
      <c r="A94" s="1" t="n"/>
      <c r="B94" s="1" t="n"/>
      <c r="C94" s="274" t="n"/>
      <c r="D94" s="463" t="n"/>
      <c r="E94" s="462" t="n"/>
      <c r="F94" s="54" t="n"/>
      <c r="H94" s="274" t="n"/>
      <c r="I94" s="463" t="n"/>
      <c r="J94" s="465" t="n"/>
      <c r="K94" s="56" t="n"/>
    </row>
    <row r="95" ht="18" customHeight="1">
      <c r="A95" s="1" t="n"/>
      <c r="B95" s="1" t="n"/>
      <c r="C95" s="274" t="n"/>
      <c r="D95" s="463" t="n"/>
      <c r="E95" s="464" t="n"/>
      <c r="F95" s="54" t="n"/>
      <c r="H95" s="274" t="n"/>
      <c r="I95" s="463" t="n"/>
      <c r="J95" s="465" t="n"/>
      <c r="K95" s="56" t="n"/>
    </row>
    <row r="96" ht="18" customHeight="1">
      <c r="A96" s="1" t="n"/>
      <c r="B96" s="1" t="n"/>
      <c r="C96" s="274" t="n"/>
      <c r="D96" s="463" t="n"/>
      <c r="E96" s="465" t="n"/>
      <c r="F96" s="54" t="n"/>
      <c r="H96" s="274" t="n"/>
      <c r="I96" s="463" t="n"/>
      <c r="J96" s="465" t="n"/>
      <c r="K96" s="56" t="n"/>
    </row>
    <row r="97" ht="18" customHeight="1">
      <c r="A97" s="1" t="n"/>
      <c r="B97" s="1" t="n"/>
      <c r="C97" s="274" t="n"/>
      <c r="D97" s="463" t="n"/>
      <c r="E97" s="465" t="n"/>
      <c r="F97" s="54" t="n"/>
      <c r="H97" s="274" t="n"/>
      <c r="I97" s="463" t="n"/>
      <c r="J97" s="465" t="n"/>
      <c r="K97" s="56" t="n"/>
    </row>
    <row r="98" ht="18" customHeight="1">
      <c r="A98" s="1" t="n"/>
      <c r="B98" s="1" t="n"/>
      <c r="C98" s="274" t="n"/>
      <c r="D98" s="463" t="n"/>
      <c r="E98" s="465" t="n"/>
      <c r="F98" s="54" t="n"/>
      <c r="H98" s="274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48" t="n"/>
      <c r="E103" s="284" t="inlineStr">
        <is>
          <t>Mariangeles</t>
        </is>
      </c>
      <c r="F103" s="466" t="n"/>
      <c r="G103" s="463" t="n"/>
      <c r="H103" s="42" t="n"/>
      <c r="I103" s="58" t="inlineStr">
        <is>
          <t xml:space="preserve">CARTERA CODEUDOR: </t>
        </is>
      </c>
      <c r="J103" s="285" t="inlineStr">
        <is>
          <t>EMP. PRIVADA</t>
        </is>
      </c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48" t="n"/>
      <c r="E105" s="284" t="inlineStr">
        <is>
          <t>612213</t>
        </is>
      </c>
      <c r="F105" s="466" t="n"/>
      <c r="G105" s="463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48" t="n"/>
      <c r="E109" s="286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47" t="n"/>
      <c r="E113" s="467">
        <f>E58</f>
        <v/>
      </c>
      <c r="F113" s="463" t="n"/>
      <c r="G113" s="40" t="n"/>
      <c r="H113" s="277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47" t="n"/>
      <c r="J114" s="468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47" t="n"/>
      <c r="J115" s="468" t="n"/>
      <c r="K115" s="468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47" t="n"/>
      <c r="J116" s="468" t="n"/>
      <c r="K116" s="468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47" t="n"/>
      <c r="J117" s="469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59" t="n"/>
      <c r="E121" s="459" t="n"/>
      <c r="F121" s="460" t="n"/>
      <c r="H121" s="279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280" t="inlineStr">
        <is>
          <t>DESCRIPCIÓN</t>
        </is>
      </c>
      <c r="D122" s="461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47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47" t="n"/>
      <c r="E123" s="462" t="n"/>
      <c r="F123" s="50" t="n"/>
      <c r="H123" s="274" t="inlineStr">
        <is>
          <t>dd</t>
        </is>
      </c>
      <c r="I123" s="463" t="n"/>
      <c r="J123" s="462" t="n">
        <v>20</v>
      </c>
      <c r="K123" s="51" t="inlineStr">
        <is>
          <t>SÍ</t>
        </is>
      </c>
    </row>
    <row r="124" ht="18" customHeight="1">
      <c r="A124" s="1" t="n"/>
      <c r="B124" s="1" t="n"/>
      <c r="C124" s="275" t="inlineStr">
        <is>
          <t>PRAA*</t>
        </is>
      </c>
      <c r="D124" s="447" t="n"/>
      <c r="E124" s="464" t="n"/>
      <c r="F124" s="50" t="n"/>
      <c r="H124" s="274" t="inlineStr">
        <is>
          <t>TARJETA</t>
        </is>
      </c>
      <c r="I124" s="463" t="n"/>
      <c r="J124" s="462" t="n">
        <v>100</v>
      </c>
      <c r="K124" s="51" t="inlineStr">
        <is>
          <t>SÍ</t>
        </is>
      </c>
    </row>
    <row r="125" ht="18" customHeight="1">
      <c r="A125" s="1" t="n"/>
      <c r="B125" s="1" t="n"/>
      <c r="C125" s="274" t="n"/>
      <c r="D125" s="463" t="n"/>
      <c r="E125" s="462" t="n"/>
      <c r="F125" s="50" t="n"/>
      <c r="H125" s="274" t="n"/>
      <c r="I125" s="463" t="n"/>
      <c r="J125" s="462" t="n"/>
      <c r="K125" s="51" t="n"/>
    </row>
    <row r="126" ht="18" customHeight="1">
      <c r="A126" s="1" t="n"/>
      <c r="B126" s="1" t="n"/>
      <c r="C126" s="274" t="n"/>
      <c r="D126" s="463" t="n"/>
      <c r="E126" s="462" t="n"/>
      <c r="F126" s="50" t="n"/>
      <c r="H126" s="274" t="n"/>
      <c r="I126" s="463" t="n"/>
      <c r="J126" s="462" t="n"/>
      <c r="K126" s="51" t="n"/>
    </row>
    <row r="127" ht="18" customHeight="1">
      <c r="A127" s="1" t="n"/>
      <c r="B127" s="1" t="n"/>
      <c r="C127" s="274" t="n"/>
      <c r="D127" s="463" t="n"/>
      <c r="E127" s="462" t="n"/>
      <c r="F127" s="53" t="n"/>
      <c r="H127" s="274" t="n"/>
      <c r="I127" s="463" t="n"/>
      <c r="J127" s="464" t="n"/>
      <c r="K127" s="51" t="n"/>
    </row>
    <row r="128" ht="18" customHeight="1">
      <c r="A128" s="1" t="n"/>
      <c r="B128" s="1" t="n"/>
      <c r="C128" s="274" t="n"/>
      <c r="D128" s="463" t="n"/>
      <c r="E128" s="462" t="n"/>
      <c r="F128" s="54" t="n"/>
      <c r="H128" s="274" t="n"/>
      <c r="I128" s="463" t="n"/>
      <c r="J128" s="465" t="n"/>
      <c r="K128" s="48" t="n"/>
    </row>
    <row r="129" ht="18" customHeight="1">
      <c r="A129" s="1" t="n"/>
      <c r="B129" s="1" t="n"/>
      <c r="C129" s="274" t="n"/>
      <c r="D129" s="463" t="n"/>
      <c r="E129" s="462" t="n"/>
      <c r="F129" s="54" t="n"/>
      <c r="H129" s="274" t="n"/>
      <c r="I129" s="463" t="n"/>
      <c r="J129" s="465" t="n"/>
      <c r="K129" s="56" t="n"/>
    </row>
    <row r="130" ht="18" customHeight="1">
      <c r="A130" s="1" t="n"/>
      <c r="B130" s="1" t="n"/>
      <c r="C130" s="274" t="n"/>
      <c r="D130" s="463" t="n"/>
      <c r="E130" s="462" t="n"/>
      <c r="F130" s="54" t="n"/>
      <c r="H130" s="274" t="n"/>
      <c r="I130" s="463" t="n"/>
      <c r="J130" s="465" t="n"/>
      <c r="K130" s="56" t="n"/>
    </row>
    <row r="131" ht="18" customHeight="1">
      <c r="A131" s="1" t="n"/>
      <c r="B131" s="1" t="n"/>
      <c r="C131" s="274" t="n"/>
      <c r="D131" s="463" t="n"/>
      <c r="E131" s="464" t="n"/>
      <c r="F131" s="54" t="n"/>
      <c r="H131" s="274" t="n"/>
      <c r="I131" s="463" t="n"/>
      <c r="J131" s="465" t="n"/>
      <c r="K131" s="56" t="n"/>
    </row>
    <row r="132" ht="18" customHeight="1">
      <c r="A132" s="1" t="n"/>
      <c r="B132" s="1" t="n"/>
      <c r="C132" s="274" t="n"/>
      <c r="D132" s="463" t="n"/>
      <c r="E132" s="465" t="n"/>
      <c r="F132" s="54" t="n"/>
      <c r="H132" s="274" t="n"/>
      <c r="I132" s="463" t="n"/>
      <c r="J132" s="465" t="n"/>
      <c r="K132" s="56" t="n"/>
    </row>
    <row r="133" ht="18" customHeight="1">
      <c r="A133" s="1" t="n"/>
      <c r="B133" s="1" t="n"/>
      <c r="C133" s="274" t="n"/>
      <c r="D133" s="463" t="n"/>
      <c r="E133" s="465" t="n"/>
      <c r="F133" s="54" t="n"/>
      <c r="H133" s="274" t="n"/>
      <c r="I133" s="463" t="n"/>
      <c r="J133" s="465" t="n"/>
      <c r="K133" s="56" t="n"/>
    </row>
    <row r="134" ht="18" customHeight="1">
      <c r="A134" s="1" t="n"/>
      <c r="B134" s="1" t="n"/>
      <c r="C134" s="274" t="n"/>
      <c r="D134" s="463" t="n"/>
      <c r="E134" s="465" t="n"/>
      <c r="F134" s="54" t="n"/>
      <c r="H134" s="274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271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271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271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271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75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76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86" t="inlineStr">
        <is>
          <t xml:space="preserve">CÉDULA DEL CLIENTE: </t>
        </is>
      </c>
      <c r="C7" s="373">
        <f>IF('COTIZADOR PREST. AUTO'!$G$10="","FALTA CÉDULA DEL CLIENTE",'COTIZADOR PREST. AUTO'!$G$10)</f>
        <v/>
      </c>
      <c r="D7" s="459" t="n"/>
      <c r="E7" s="459" t="n"/>
      <c r="F7" s="374" t="inlineStr">
        <is>
          <t xml:space="preserve">NOMBRE DEL CLIENTE: </t>
        </is>
      </c>
      <c r="I7" s="373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74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86" t="inlineStr">
        <is>
          <t xml:space="preserve">CARTERA: </t>
        </is>
      </c>
      <c r="C9" s="373">
        <f>IF(cot_cartera="","FALTA CARTERA DEL CLIENTE",cot_cartera)</f>
        <v/>
      </c>
      <c r="D9" s="459" t="n"/>
      <c r="E9" s="459" t="n"/>
      <c r="F9" s="374" t="inlineStr">
        <is>
          <t xml:space="preserve">OFICIAL RESPONSABLE: </t>
        </is>
      </c>
      <c r="I9" s="373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86" t="n"/>
      <c r="C10" s="134" t="n"/>
      <c r="D10" s="134" t="n"/>
      <c r="E10" s="134" t="n"/>
      <c r="F10" s="374" t="n"/>
      <c r="G10" s="374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86" t="inlineStr">
        <is>
          <t xml:space="preserve">EMPRESA: </t>
        </is>
      </c>
      <c r="C11" s="373">
        <f>IF('COTIZADOR PREST. AUTO'!E50="","FALTA REGISTRAR",'COTIZADOR PREST. AUTO'!E50)</f>
        <v/>
      </c>
      <c r="D11" s="459" t="n"/>
      <c r="E11" s="459" t="n"/>
      <c r="F11" s="374" t="inlineStr">
        <is>
          <t xml:space="preserve">POSICIÓN: </t>
        </is>
      </c>
      <c r="I11" s="373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71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49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49" t="n"/>
      <c r="C16" s="349" t="n"/>
      <c r="D16" s="349" t="n"/>
      <c r="E16" s="349" t="n"/>
      <c r="F16" s="349" t="n"/>
      <c r="G16" s="349" t="n"/>
      <c r="H16" s="349" t="n"/>
      <c r="I16" s="349" t="n"/>
      <c r="J16" s="349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49" t="n"/>
      <c r="C17" s="349" t="n"/>
      <c r="D17" s="372" t="inlineStr">
        <is>
          <t>Descripción</t>
        </is>
      </c>
      <c r="E17" s="476" t="n"/>
      <c r="F17" s="372" t="inlineStr">
        <is>
          <t>Nivel Real</t>
        </is>
      </c>
      <c r="G17" s="476" t="n"/>
      <c r="H17" s="372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49" t="n"/>
      <c r="C18" s="349" t="n"/>
      <c r="D18" s="366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49" t="n"/>
      <c r="C19" s="349" t="n"/>
      <c r="D19" s="366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49" t="n"/>
      <c r="C20" s="349" t="n"/>
      <c r="D20" s="366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49" t="n"/>
      <c r="C21" s="349" t="n"/>
      <c r="D21" s="366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49" t="n"/>
      <c r="C22" s="349" t="n"/>
      <c r="D22" s="366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68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70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71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64" t="n"/>
      <c r="D27" s="364" t="n"/>
      <c r="E27" s="364" t="n"/>
      <c r="F27" s="364" t="n"/>
      <c r="G27" s="364" t="n"/>
      <c r="H27" s="364" t="n"/>
      <c r="I27" s="364" t="n"/>
      <c r="J27" s="36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64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72" t="inlineStr">
        <is>
          <t>Descripción</t>
        </is>
      </c>
      <c r="E29" s="476" t="n"/>
      <c r="F29" s="372" t="inlineStr">
        <is>
          <t>Nivel Real</t>
        </is>
      </c>
      <c r="G29" s="476" t="n"/>
      <c r="H29" s="372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66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66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66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66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66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68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64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5" t="inlineStr">
        <is>
          <t>Descripción</t>
        </is>
      </c>
      <c r="E38" s="476" t="n"/>
      <c r="F38" s="365" t="inlineStr">
        <is>
          <t>Nivel Real</t>
        </is>
      </c>
      <c r="G38" s="476" t="n"/>
      <c r="H38" s="365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3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58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3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58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60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5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57" t="inlineStr">
        <is>
          <t>Nivel Real</t>
        </is>
      </c>
      <c r="E68" s="484" t="n"/>
      <c r="F68" s="476" t="n"/>
      <c r="G68" s="357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52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52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52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48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49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50" t="n"/>
      <c r="C76" s="110" t="n"/>
      <c r="D76" s="124" t="n"/>
      <c r="E76" s="175" t="n"/>
      <c r="F76" s="175" t="n"/>
      <c r="G76" s="175" t="n"/>
      <c r="H76" s="175" t="n"/>
      <c r="I76" s="175" t="n"/>
      <c r="J76" s="350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51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51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47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47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75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74" t="inlineStr">
        <is>
          <t xml:space="preserve">OFICIAL RESPONSABLE: </t>
        </is>
      </c>
      <c r="K5" s="373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76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88" t="inlineStr">
        <is>
          <t>DEUDOR</t>
        </is>
      </c>
      <c r="C7" s="503" t="n"/>
      <c r="D7" s="503" t="n"/>
      <c r="E7" s="504" t="n"/>
      <c r="F7" s="176" t="n"/>
      <c r="G7" s="176" t="n"/>
      <c r="H7" s="38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74" t="inlineStr">
        <is>
          <t xml:space="preserve">NOMBRE DEL CLIENTE: </t>
        </is>
      </c>
      <c r="C9" s="387">
        <f>IF('COTIZADOR PREST. AUTO'!C10="","FALTA NOMBRE DEL CLIENTE",'COTIZADOR PREST. AUTO'!C10)</f>
        <v/>
      </c>
      <c r="D9" s="459" t="n"/>
      <c r="E9" s="459" t="n"/>
      <c r="F9" s="123" t="n"/>
      <c r="G9" s="374" t="inlineStr">
        <is>
          <t xml:space="preserve">NOMBRE DEL CLIENTE: </t>
        </is>
      </c>
      <c r="J9" s="387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86" t="inlineStr">
        <is>
          <t xml:space="preserve">CÉDULA DEL CLIENTE: </t>
        </is>
      </c>
      <c r="C10" s="387">
        <f>IF('COTIZADOR PREST. AUTO'!$G$10="","FALTA CÉDULA DEL CLIENTE",'COTIZADOR PREST. AUTO'!$G$10)</f>
        <v/>
      </c>
      <c r="D10" s="459" t="n"/>
      <c r="E10" s="459" t="n"/>
      <c r="F10" s="374" t="n"/>
      <c r="G10" s="374" t="inlineStr">
        <is>
          <t xml:space="preserve">CÉDULA DEL CLIENTE: </t>
        </is>
      </c>
      <c r="J10" s="385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86" t="inlineStr">
        <is>
          <t xml:space="preserve">CARTERA: </t>
        </is>
      </c>
      <c r="C11" s="387">
        <f>IF(cot_cartera="","FALTA CARTERA DEL CLIENTE",cot_cartera)</f>
        <v/>
      </c>
      <c r="D11" s="459" t="n"/>
      <c r="E11" s="459" t="n"/>
      <c r="F11" s="123" t="n"/>
      <c r="G11" s="374" t="inlineStr">
        <is>
          <t xml:space="preserve">CARTERA: </t>
        </is>
      </c>
      <c r="J11" s="385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86" t="inlineStr">
        <is>
          <t xml:space="preserve">EMPRESA: </t>
        </is>
      </c>
      <c r="C12" s="387">
        <f>IF('COTIZADOR PREST. AUTO'!E50="","FALTA REGISTRAR",'COTIZADOR PREST. AUTO'!E50)</f>
        <v/>
      </c>
      <c r="D12" s="459" t="n"/>
      <c r="E12" s="459" t="n"/>
      <c r="F12" s="374" t="n"/>
      <c r="G12" s="374" t="inlineStr">
        <is>
          <t xml:space="preserve">EMPRESA: </t>
        </is>
      </c>
      <c r="J12" s="387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74" t="inlineStr">
        <is>
          <t xml:space="preserve">POSICIÓN: </t>
        </is>
      </c>
      <c r="C13" s="385">
        <f>IF('COTIZADOR PREST. AUTO'!E52="","FALTA REGISTRAR",'COTIZADOR PREST. AUTO'!E52)</f>
        <v/>
      </c>
      <c r="D13" s="450" t="n"/>
      <c r="E13" s="450" t="n"/>
      <c r="F13" s="374" t="n"/>
      <c r="G13" s="374" t="inlineStr">
        <is>
          <t>POSICIÓN:</t>
        </is>
      </c>
      <c r="J13" s="385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71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49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72" t="inlineStr">
        <is>
          <t>Descripción</t>
        </is>
      </c>
      <c r="C19" s="372" t="inlineStr">
        <is>
          <t>Nivel Real</t>
        </is>
      </c>
      <c r="D19" s="372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72" t="inlineStr">
        <is>
          <t>Descripción</t>
        </is>
      </c>
      <c r="I19" s="476" t="n"/>
      <c r="J19" s="372" t="inlineStr">
        <is>
          <t>Nivel Real</t>
        </is>
      </c>
      <c r="K19" s="476" t="n"/>
      <c r="L19" s="372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66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66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66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66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66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66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66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66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66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66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68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68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70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70" t="n"/>
      <c r="C27" s="370" t="n"/>
      <c r="D27" s="370" t="n"/>
      <c r="E27" s="370" t="n"/>
      <c r="F27" s="370" t="n"/>
      <c r="G27" s="370" t="n"/>
      <c r="H27" s="370" t="n"/>
      <c r="I27" s="370" t="n"/>
      <c r="J27" s="370" t="n"/>
      <c r="K27" s="370" t="n"/>
      <c r="L27" s="370" t="n"/>
      <c r="M27" s="370" t="n"/>
      <c r="N27" s="370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70" t="n"/>
      <c r="C28" s="370" t="n"/>
      <c r="D28" s="379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71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64" t="n"/>
      <c r="D31" s="364" t="n"/>
      <c r="E31" s="364" t="n"/>
      <c r="F31" s="364" t="n"/>
      <c r="G31" s="364" t="n"/>
      <c r="H31" s="364" t="n"/>
      <c r="I31" s="36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2" t="inlineStr">
        <is>
          <t>DESCUENTOS LEGALES</t>
        </is>
      </c>
      <c r="C32" s="110" t="n"/>
      <c r="D32" s="110" t="n"/>
      <c r="E32" s="110" t="n"/>
      <c r="F32" s="180" t="n"/>
      <c r="G32" s="180" t="n"/>
      <c r="H32" s="364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72" t="inlineStr">
        <is>
          <t>Descripción</t>
        </is>
      </c>
      <c r="C33" s="372" t="inlineStr">
        <is>
          <t>Nivel Real</t>
        </is>
      </c>
      <c r="D33" s="372" t="inlineStr">
        <is>
          <t xml:space="preserve">Nivel Completo </t>
        </is>
      </c>
      <c r="E33" s="476" t="n"/>
      <c r="F33" s="180" t="n"/>
      <c r="G33" s="180" t="n"/>
      <c r="H33" s="372" t="inlineStr">
        <is>
          <t>Descripción</t>
        </is>
      </c>
      <c r="I33" s="476" t="n"/>
      <c r="J33" s="372" t="inlineStr">
        <is>
          <t>Nivel Real</t>
        </is>
      </c>
      <c r="K33" s="476" t="n"/>
      <c r="L33" s="372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66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66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66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66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66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66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66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66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66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66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68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68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2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64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72" t="inlineStr">
        <is>
          <t>Descripción</t>
        </is>
      </c>
      <c r="C42" s="181" t="inlineStr">
        <is>
          <t>Nivel Real</t>
        </is>
      </c>
      <c r="D42" s="372" t="inlineStr">
        <is>
          <t xml:space="preserve">Nivel Completo </t>
        </is>
      </c>
      <c r="E42" s="476" t="n"/>
      <c r="F42" s="180" t="n"/>
      <c r="G42" s="123" t="n"/>
      <c r="H42" s="372" t="inlineStr">
        <is>
          <t>Descripción</t>
        </is>
      </c>
      <c r="I42" s="476" t="n"/>
      <c r="J42" s="372" t="inlineStr">
        <is>
          <t>Nivel Real</t>
        </is>
      </c>
      <c r="K42" s="476" t="n"/>
      <c r="L42" s="372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1" t="inlineStr">
        <is>
          <t>DESCUENTO DIRECTO</t>
        </is>
      </c>
      <c r="B43" s="366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1" t="inlineStr">
        <is>
          <t>DESCUENTO DIRECTO</t>
        </is>
      </c>
      <c r="H43" s="366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66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66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66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66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66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66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66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66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66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66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66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66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66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66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66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66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66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66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58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0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1" t="inlineStr">
        <is>
          <t>PAGO VOLUNTARIO</t>
        </is>
      </c>
      <c r="B54" s="366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1" t="inlineStr">
        <is>
          <t>PAGO VOLUNTARIO</t>
        </is>
      </c>
      <c r="H54" s="366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66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66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66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66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66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66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66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66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66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66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66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66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66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66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66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66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66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66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0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0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79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79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79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5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57" t="inlineStr">
        <is>
          <t>Nivel Real</t>
        </is>
      </c>
      <c r="D74" s="476" t="n"/>
      <c r="E74" s="357" t="inlineStr">
        <is>
          <t xml:space="preserve">Nivel Completo </t>
        </is>
      </c>
      <c r="F74" s="476" t="n"/>
      <c r="G74" s="186" t="n"/>
      <c r="H74" s="187" t="n"/>
      <c r="I74" s="188" t="n"/>
      <c r="J74" s="357" t="inlineStr">
        <is>
          <t>Nivel Real</t>
        </is>
      </c>
      <c r="K74" s="476" t="n"/>
      <c r="L74" s="357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52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52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52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48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49" t="n"/>
      <c r="C80" s="349" t="n"/>
      <c r="D80" s="357" t="inlineStr">
        <is>
          <t>Nivel Real</t>
        </is>
      </c>
      <c r="E80" s="484" t="n"/>
      <c r="F80" s="484" t="n"/>
      <c r="G80" s="484" t="n"/>
      <c r="H80" s="476" t="n"/>
      <c r="I80" s="357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49" t="n"/>
      <c r="C81" s="352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49" t="n"/>
      <c r="C82" s="352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52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49" t="n"/>
      <c r="M84" s="349" t="n"/>
      <c r="N84" s="349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49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50" t="n"/>
      <c r="C87" s="110" t="n"/>
      <c r="D87" s="124" t="n"/>
      <c r="E87" s="175" t="n"/>
      <c r="F87" s="175" t="n"/>
      <c r="G87" s="175" t="n"/>
      <c r="H87" s="175" t="n"/>
      <c r="I87" s="350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51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51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47" t="inlineStr">
        <is>
          <t>DPTO. DE TRÁMITE</t>
        </is>
      </c>
      <c r="D89" s="124" t="n"/>
      <c r="E89" s="124" t="n"/>
      <c r="F89" s="124" t="n"/>
      <c r="G89" s="124" t="n"/>
      <c r="H89" s="124" t="n"/>
      <c r="I89" s="347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4" t="inlineStr">
        <is>
          <t>MARZO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10</v>
      </c>
      <c r="D8" s="522" t="n">
        <v>20</v>
      </c>
      <c r="E8" s="523" t="n"/>
      <c r="F8" s="521" t="n">
        <v>20</v>
      </c>
      <c r="G8" s="522" t="n">
        <v>30</v>
      </c>
      <c r="H8" s="523" t="n"/>
      <c r="I8" s="521" t="n">
        <v>30</v>
      </c>
      <c r="J8" s="522" t="n">
        <v>40</v>
      </c>
      <c r="K8" s="523" t="n"/>
      <c r="L8" s="522" t="n">
        <v>40</v>
      </c>
      <c r="M8" s="522" t="n">
        <v>50</v>
      </c>
      <c r="N8" s="523" t="n"/>
      <c r="O8" s="521" t="n">
        <v>50</v>
      </c>
      <c r="P8" s="522" t="n">
        <v>60</v>
      </c>
      <c r="Q8" s="523" t="n"/>
      <c r="R8" s="522" t="n">
        <v>60</v>
      </c>
      <c r="S8" s="522" t="n">
        <v>70</v>
      </c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2" t="inlineStr">
        <is>
          <t>COLOCAR 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40</v>
      </c>
    </row>
    <row r="6">
      <c r="B6" s="110" t="inlineStr">
        <is>
          <t>RENTABILIDAD 1</t>
        </is>
      </c>
      <c r="C6" s="262" t="n">
        <v>0.14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0.099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92/92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26327.18</v>
      </c>
      <c r="E12" s="57" t="n"/>
      <c r="F12" s="57" t="inlineStr">
        <is>
          <t>Gastos Totales</t>
        </is>
      </c>
      <c r="G12" s="268" t="n">
        <v>3717.4</v>
      </c>
      <c r="H12" s="270" t="n">
        <v>0.1412</v>
      </c>
      <c r="I12" s="57" t="n"/>
    </row>
    <row r="13">
      <c r="B13" s="257" t="inlineStr">
        <is>
          <t>- Gastos totales</t>
        </is>
      </c>
      <c r="C13" s="57" t="n">
        <v>3717.4</v>
      </c>
      <c r="D13" s="57" t="n"/>
      <c r="E13" s="57" t="n"/>
      <c r="F13" s="57" t="inlineStr">
        <is>
          <t>Timbre</t>
        </is>
      </c>
      <c r="G13" s="269" t="n">
        <v>26.3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22500</v>
      </c>
      <c r="D15" s="57" t="n"/>
      <c r="E15" s="57" t="n"/>
      <c r="F15" s="57" t="inlineStr">
        <is>
          <t>Gasto de Cierrre</t>
        </is>
      </c>
      <c r="G15" s="269" t="n">
        <v>3176.82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222.38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1907.41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11628.35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1174.58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41037.52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2025-01-14T14:33:36Z</dcterms:modified>
  <cp:lastModifiedBy>Andres Rodriguez</cp:lastModifiedBy>
</cp:coreProperties>
</file>